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mporfirio\Documents\"/>
    </mc:Choice>
  </mc:AlternateContent>
  <xr:revisionPtr revIDLastSave="0" documentId="8_{391E89CE-8895-4013-9BFE-BB4DA997AAA5}" xr6:coauthVersionLast="47" xr6:coauthVersionMax="47" xr10:uidLastSave="{00000000-0000-0000-0000-000000000000}"/>
  <bookViews>
    <workbookView xWindow="-13755" yWindow="-11700" windowWidth="20730" windowHeight="11040" firstSheet="1" activeTab="1" xr2:uid="{08D7A7D6-6C8C-408B-A0F1-FF308167FC6C}"/>
  </bookViews>
  <sheets>
    <sheet name="_CIQHiddenCacheSheet" sheetId="19" state="veryHidden" r:id="rId1"/>
    <sheet name="Python Strip Mask" sheetId="4" r:id="rId2"/>
    <sheet name="PB_CACHE" sheetId="15" state="veryHidden" r:id="rId3"/>
    <sheet name="Companies" sheetId="1" r:id="rId4"/>
    <sheet name="Sheet1" sheetId="14" r:id="rId5"/>
    <sheet name="API removal" sheetId="7" r:id="rId6"/>
    <sheet name="Company Investment Helpers" sheetId="6" r:id="rId7"/>
    <sheet name="Financials" sheetId="2" r:id="rId8"/>
    <sheet name="PB_CACHE_JS" sheetId="8" state="veryHidden" r:id="rId9"/>
    <sheet name="CACHE_CHARTS_JS" sheetId="9" state="veryHidden" r:id="rId10"/>
  </sheets>
  <externalReferences>
    <externalReference r:id="rId11"/>
  </externalReferences>
  <definedNames>
    <definedName name="_xlnm._FilterDatabase" localSheetId="7" hidden="1">Financials!$B$2:$N$47</definedName>
    <definedName name="CIQWBGuid" hidden="1">"abe13b1d-9330-4877-841b-4d10203c502f"</definedName>
    <definedName name="CIQWBInfo" hidden="1">"{ ""CIQVersion"":""9.52.4409.4666""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45831.9669097222</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CompaniesA100" hidden="1">[1]Companies!$B$100:$F$100</definedName>
    <definedName name="IQRCompaniesA101" hidden="1">[1]Companies!$B$101:$F$101</definedName>
    <definedName name="IQRCompaniesA102" hidden="1">[1]Companies!$B$102:$C$102</definedName>
    <definedName name="IQRCompaniesA103" hidden="1">[1]Companies!$B$103:$F$103</definedName>
    <definedName name="IQRCompaniesA104" hidden="1">[1]Companies!$B$104</definedName>
    <definedName name="IQRCompaniesA105" hidden="1">[1]Companies!$B$105:$F$105</definedName>
    <definedName name="IQRCompaniesA106" hidden="1">[1]Companies!$B$106</definedName>
    <definedName name="IQRCompaniesA107" hidden="1">[1]Companies!$B$107</definedName>
    <definedName name="IQRCompaniesA108" hidden="1">[1]Companies!$B$108</definedName>
    <definedName name="IQRCompaniesA109" hidden="1">[1]Companies!$B$109:$C$109</definedName>
    <definedName name="IQRCompaniesA113" hidden="1">[1]Companies!$B$113:$C$113</definedName>
    <definedName name="IQRCompaniesA114" hidden="1">[1]Companies!$B$114</definedName>
    <definedName name="IQRCompaniesA116" hidden="1">[1]Companies!$B$116</definedName>
    <definedName name="IQRCompaniesA117" hidden="1">[1]Companies!$B$117</definedName>
    <definedName name="IQRCompaniesA118" hidden="1">[1]Companies!$B$118:$C$118</definedName>
    <definedName name="IQRCompaniesA119" hidden="1">[1]Companies!$B$119:$F$119</definedName>
    <definedName name="IQRCompaniesA120" hidden="1">[1]Companies!$B$120:$D$120</definedName>
    <definedName name="IQRCompaniesA121" hidden="1">[1]Companies!$B$121:$F$121</definedName>
    <definedName name="IQRCompaniesA122" hidden="1">[1]Companies!$B$122</definedName>
    <definedName name="IQRCompaniesA123" hidden="1">[1]Companies!$B$123:$F$123</definedName>
    <definedName name="IQRCompaniesA124" hidden="1">[1]Companies!$B$124</definedName>
    <definedName name="IQRCompaniesA125" hidden="1">[1]Companies!$B$125:$C$125</definedName>
    <definedName name="IQRCompaniesA126" hidden="1">[1]Companies!$B$126</definedName>
    <definedName name="IQRCompaniesA127" hidden="1">[1]Companies!$B$127</definedName>
    <definedName name="IQRCompaniesA128" hidden="1">[1]Companies!$B$128:$C$128</definedName>
    <definedName name="IQRCompaniesA13" hidden="1">[1]Companies!$B$13:$F$13</definedName>
    <definedName name="IQRCompaniesA130" hidden="1">[1]Companies!$B$130</definedName>
    <definedName name="IQRCompaniesA131" hidden="1">[1]Companies!$B$131:$F$131</definedName>
    <definedName name="IQRCompaniesA132" hidden="1">[1]Companies!$B$132</definedName>
    <definedName name="IQRCompaniesA133" hidden="1">[1]Companies!$B$133:$C$133</definedName>
    <definedName name="IQRCompaniesA134" hidden="1">[1]Companies!$B$134</definedName>
    <definedName name="IQRCompaniesA135" hidden="1">[1]Companies!$B$135:$F$135</definedName>
    <definedName name="IQRCompaniesA136" hidden="1">[1]Companies!$B$136</definedName>
    <definedName name="IQRCompaniesA137" hidden="1">[1]Companies!$B$137:$F$137</definedName>
    <definedName name="IQRCompaniesA138" hidden="1">[1]Companies!$B$138:$F$138</definedName>
    <definedName name="IQRCompaniesA139" hidden="1">[1]Companies!$B$139</definedName>
    <definedName name="IQRCompaniesA140" hidden="1">[1]Companies!$B$140</definedName>
    <definedName name="IQRCompaniesA141" hidden="1">[1]Companies!$B$141</definedName>
    <definedName name="IQRCompaniesA142" hidden="1">[1]Companies!$B$142:$F$142</definedName>
    <definedName name="IQRCompaniesA143" hidden="1">[1]Companies!$B$143:$F$143</definedName>
    <definedName name="IQRCompaniesA144" hidden="1">[1]Companies!$B$144</definedName>
    <definedName name="IQRCompaniesA146" hidden="1">[1]Companies!$B$146:$D$146</definedName>
    <definedName name="IQRCompaniesA147" hidden="1">[1]Companies!$B$147</definedName>
    <definedName name="IQRCompaniesA148" hidden="1">[1]Companies!$B$148</definedName>
    <definedName name="IQRCompaniesA149" hidden="1">[1]Companies!$B$149</definedName>
    <definedName name="IQRCompaniesA15" hidden="1">[1]Companies!$B$15</definedName>
    <definedName name="IQRCompaniesA150" hidden="1">[1]Companies!$B$150</definedName>
    <definedName name="IQRCompaniesA151" hidden="1">[1]Companies!$B$151:$C$151</definedName>
    <definedName name="IQRCompaniesA152" hidden="1">[1]Companies!$B$152</definedName>
    <definedName name="IQRCompaniesA153" hidden="1">[1]Companies!$B$153:$F$153</definedName>
    <definedName name="IQRCompaniesA154" hidden="1">[1]Companies!$B$154:$F$154</definedName>
    <definedName name="IQRCompaniesA155" hidden="1">[1]Companies!$B$155</definedName>
    <definedName name="IQRCompaniesA156" hidden="1">[1]Companies!$B$156:$F$156</definedName>
    <definedName name="IQRCompaniesA157" hidden="1">[1]Companies!$B$157</definedName>
    <definedName name="IQRCompaniesA159" hidden="1">[1]Companies!$B$159:$F$159</definedName>
    <definedName name="IQRCompaniesA160" hidden="1">[1]Companies!$B$160</definedName>
    <definedName name="IQRCompaniesA162" hidden="1">[1]Companies!$B$162</definedName>
    <definedName name="IQRCompaniesA164" hidden="1">[1]Companies!$B$164</definedName>
    <definedName name="IQRCompaniesA165" hidden="1">[1]Companies!$B$165:$F$165</definedName>
    <definedName name="IQRCompaniesA166" hidden="1">[1]Companies!$B$166:$C$166</definedName>
    <definedName name="IQRCompaniesA167" hidden="1">[1]Companies!$B$167</definedName>
    <definedName name="IQRCompaniesA168" hidden="1">[1]Companies!$B$168:$C$168</definedName>
    <definedName name="IQRCompaniesA169" hidden="1">[1]Companies!$B$169</definedName>
    <definedName name="IQRCompaniesA170" hidden="1">[1]Companies!$B$170:$F$170</definedName>
    <definedName name="IQRCompaniesA171" hidden="1">[1]Companies!$B$171</definedName>
    <definedName name="IQRCompaniesA172" hidden="1">[1]Companies!$B$172:$F$172</definedName>
    <definedName name="IQRCompaniesA173" hidden="1">[1]Companies!$B$173:$D$173</definedName>
    <definedName name="IQRCompaniesA175" hidden="1">[1]Companies!$B$175</definedName>
    <definedName name="IQRCompaniesA176" hidden="1">[1]Companies!$B$176:$F$176</definedName>
    <definedName name="IQRCompaniesA177" hidden="1">[1]Companies!$B$177</definedName>
    <definedName name="IQRCompaniesA179" hidden="1">[1]Companies!$B$179:$F$179</definedName>
    <definedName name="IQRCompaniesA18" hidden="1">[1]Companies!$B$18</definedName>
    <definedName name="IQRCompaniesA180" hidden="1">[1]Companies!$B$180</definedName>
    <definedName name="IQRCompaniesA182" hidden="1">[1]Companies!$B$182</definedName>
    <definedName name="IQRCompaniesA184" hidden="1">[1]Companies!$B$184</definedName>
    <definedName name="IQRCompaniesA186" hidden="1">[1]Companies!$B$186</definedName>
    <definedName name="IQRCompaniesA187" hidden="1">[1]Companies!$B$187:$F$187</definedName>
    <definedName name="IQRCompaniesA188" hidden="1">[1]Companies!$B$188</definedName>
    <definedName name="IQRCompaniesA189" hidden="1">[1]Companies!$B$189:$F$189</definedName>
    <definedName name="IQRCompaniesA19" hidden="1">[1]Companies!$B$19</definedName>
    <definedName name="IQRCompaniesA190" hidden="1">[1]Companies!$B$190:$C$190</definedName>
    <definedName name="IQRCompaniesA191" hidden="1">[1]Companies!$B$191:$F$191</definedName>
    <definedName name="IQRCompaniesA192" hidden="1">[1]Companies!$B$192:$F$192</definedName>
    <definedName name="IQRCompaniesA193" hidden="1">[1]Companies!$B$193:$F$193</definedName>
    <definedName name="IQRCompaniesA195" hidden="1">[1]Companies!$B$195</definedName>
    <definedName name="IQRCompaniesA196" hidden="1">[1]Companies!$B$196:$F$196</definedName>
    <definedName name="IQRCompaniesA197" hidden="1">[1]Companies!$B$197:$F$197</definedName>
    <definedName name="IQRCompaniesA198" hidden="1">[1]Companies!$B$198</definedName>
    <definedName name="IQRCompaniesA20" hidden="1">[1]Companies!$B$20</definedName>
    <definedName name="IQRCompaniesA200" hidden="1">[1]Companies!$B$200</definedName>
    <definedName name="IQRCompaniesA201" hidden="1">[1]Companies!$B$201</definedName>
    <definedName name="IQRCompaniesA202" hidden="1">[1]Companies!$B$202</definedName>
    <definedName name="IQRCompaniesA203" hidden="1">[1]Companies!$B$203</definedName>
    <definedName name="IQRCompaniesA204" hidden="1">[1]Companies!$B$204</definedName>
    <definedName name="IQRCompaniesA205" hidden="1">[1]Companies!$B$205</definedName>
    <definedName name="IQRCompaniesA206" hidden="1">[1]Companies!$B$206</definedName>
    <definedName name="IQRCompaniesA207" hidden="1">[1]Companies!$B$207</definedName>
    <definedName name="IQRCompaniesA208" hidden="1">[1]Companies!$B$208</definedName>
    <definedName name="IQRCompaniesA209" hidden="1">[1]Companies!$B$209:$C$209</definedName>
    <definedName name="IQRCompaniesA21" hidden="1">[1]Companies!$B$21</definedName>
    <definedName name="IQRCompaniesA210" hidden="1">[1]Companies!$B$210:$F$210</definedName>
    <definedName name="IQRCompaniesA212" hidden="1">[1]Companies!$B$212</definedName>
    <definedName name="IQRCompaniesA213" hidden="1">[1]Companies!$B$213</definedName>
    <definedName name="IQRCompaniesA214" hidden="1">[1]Companies!$B$214:$F$214</definedName>
    <definedName name="IQRCompaniesA215" hidden="1">[1]Companies!$B$215</definedName>
    <definedName name="IQRCompaniesA217" hidden="1">[1]Companies!$B$217</definedName>
    <definedName name="IQRCompaniesA218" hidden="1">[1]Companies!$B$218</definedName>
    <definedName name="IQRCompaniesA219" hidden="1">[1]Companies!$B$219</definedName>
    <definedName name="IQRCompaniesA22" hidden="1">[1]Companies!$B$22</definedName>
    <definedName name="IQRCompaniesA220" hidden="1">[1]Companies!$B$220</definedName>
    <definedName name="IQRCompaniesA221" hidden="1">[1]Companies!$B$221:$F$221</definedName>
    <definedName name="IQRCompaniesA222" hidden="1">[1]Companies!$B$222</definedName>
    <definedName name="IQRCompaniesA223" hidden="1">[1]Companies!$B$223:$F$223</definedName>
    <definedName name="IQRCompaniesA224" hidden="1">[1]Companies!$B$224:$F$224</definedName>
    <definedName name="IQRCompaniesA225" hidden="1">[1]Companies!$B$225:$D$225</definedName>
    <definedName name="IQRCompaniesA226" hidden="1">[1]Companies!$B$226</definedName>
    <definedName name="IQRCompaniesA227" hidden="1">[1]Companies!$B$227:$D$227</definedName>
    <definedName name="IQRCompaniesA228" hidden="1">[1]Companies!$B$228</definedName>
    <definedName name="IQRCompaniesA23" hidden="1">[1]Companies!$B$23:$F$23</definedName>
    <definedName name="IQRCompaniesA230" hidden="1">[1]Companies!$B$230</definedName>
    <definedName name="IQRCompaniesA231" hidden="1">[1]Companies!$B$231</definedName>
    <definedName name="IQRCompaniesA232" hidden="1">[1]Companies!$B$232</definedName>
    <definedName name="IQRCompaniesA233" hidden="1">[1]Companies!$B$233</definedName>
    <definedName name="IQRCompaniesA234" hidden="1">[1]Companies!$B$234</definedName>
    <definedName name="IQRCompaniesA235" hidden="1">[1]Companies!$B$235</definedName>
    <definedName name="IQRCompaniesA236" hidden="1">[1]Companies!$B$236</definedName>
    <definedName name="IQRCompaniesA237" hidden="1">[1]Companies!$B$237</definedName>
    <definedName name="IQRCompaniesA238" hidden="1">[1]Companies!$B$238</definedName>
    <definedName name="IQRCompaniesA239" hidden="1">[1]Companies!$B$239:$D$239</definedName>
    <definedName name="IQRCompaniesA24" hidden="1">[1]Companies!$B$24:$C$24</definedName>
    <definedName name="IQRCompaniesA240" hidden="1">[1]Companies!$B$240</definedName>
    <definedName name="IQRCompaniesA241" hidden="1">[1]Companies!$B$241</definedName>
    <definedName name="IQRCompaniesA242" hidden="1">[1]Companies!$B$242:$F$242</definedName>
    <definedName name="IQRCompaniesA243" hidden="1">[1]Companies!$B$243</definedName>
    <definedName name="IQRCompaniesA244" hidden="1">[1]Companies!$B$244:$F$244</definedName>
    <definedName name="IQRCompaniesA245" hidden="1">[1]Companies!$B$245:$F$245</definedName>
    <definedName name="IQRCompaniesA246" hidden="1">[1]Companies!$B$246:$F$246</definedName>
    <definedName name="IQRCompaniesA248" hidden="1">[1]Companies!$B$248</definedName>
    <definedName name="IQRCompaniesA249" hidden="1">[1]Companies!$B$249</definedName>
    <definedName name="IQRCompaniesA25" hidden="1">[1]Companies!$B$25</definedName>
    <definedName name="IQRCompaniesA250" hidden="1">[1]Companies!$B$250</definedName>
    <definedName name="IQRCompaniesA251" hidden="1">[1]Companies!$B$251</definedName>
    <definedName name="IQRCompaniesA252" hidden="1">[1]Companies!$B$252:$F$252</definedName>
    <definedName name="IQRCompaniesA254" hidden="1">[1]Companies!$B$254</definedName>
    <definedName name="IQRCompaniesA255" hidden="1">[1]Companies!$B$255:$F$255</definedName>
    <definedName name="IQRCompaniesA256" hidden="1">[1]Companies!$B$256</definedName>
    <definedName name="IQRCompaniesA257" hidden="1">[1]Companies!$B$257:$C$257</definedName>
    <definedName name="IQRCompaniesA259" hidden="1">[1]Companies!$B$259</definedName>
    <definedName name="IQRCompaniesA260" hidden="1">[1]Companies!$B$260</definedName>
    <definedName name="IQRCompaniesA261" hidden="1">[1]Companies!$B$261:$C$261</definedName>
    <definedName name="IQRCompaniesA262" hidden="1">[1]Companies!$B$262:$F$262</definedName>
    <definedName name="IQRCompaniesA264" hidden="1">[1]Companies!$B$264</definedName>
    <definedName name="IQRCompaniesA265" hidden="1">[1]Companies!$B$265:$F$265</definedName>
    <definedName name="IQRCompaniesA266" hidden="1">[1]Companies!$B$266</definedName>
    <definedName name="IQRCompaniesA267" hidden="1">[1]Companies!$B$267</definedName>
    <definedName name="IQRCompaniesA268" hidden="1">[1]Companies!$B$268:$C$268</definedName>
    <definedName name="IQRCompaniesA269" hidden="1">[1]Companies!$B$269:$C$269</definedName>
    <definedName name="IQRCompaniesA27" hidden="1">[1]Companies!$B$27:$C$27</definedName>
    <definedName name="IQRCompaniesA270" hidden="1">[1]Companies!$B$270:$D$270</definedName>
    <definedName name="IQRCompaniesA271" hidden="1">[1]Companies!$B$271</definedName>
    <definedName name="IQRCompaniesA272" hidden="1">[1]Companies!$B$272:$F$272</definedName>
    <definedName name="IQRCompaniesA274" hidden="1">[1]Companies!$B$274:$F$274</definedName>
    <definedName name="IQRCompaniesA275" hidden="1">[1]Companies!$B$275:$F$275</definedName>
    <definedName name="IQRCompaniesA276" hidden="1">[1]Companies!$B$276</definedName>
    <definedName name="IQRCompaniesA277" hidden="1">[1]Companies!$B$277:$F$277</definedName>
    <definedName name="IQRCompaniesA279" hidden="1">[1]Companies!$B$279:$F$279</definedName>
    <definedName name="IQRCompaniesA28" hidden="1">[1]Companies!$B$28:$D$28</definedName>
    <definedName name="IQRCompaniesA280" hidden="1">[1]Companies!$B$280</definedName>
    <definedName name="IQRCompaniesA281" hidden="1">[1]Companies!$B$281:$C$281</definedName>
    <definedName name="IQRCompaniesA282" hidden="1">[1]Companies!$B$282</definedName>
    <definedName name="IQRCompaniesA283" hidden="1">[1]Companies!$B$283</definedName>
    <definedName name="IQRCompaniesA284" hidden="1">[1]Companies!$B$284:$F$284</definedName>
    <definedName name="IQRCompaniesA285" hidden="1">[1]Companies!$B$285</definedName>
    <definedName name="IQRCompaniesA286" hidden="1">[1]Companies!$B$286:$C$286</definedName>
    <definedName name="IQRCompaniesA287" hidden="1">[1]Companies!$B$287</definedName>
    <definedName name="IQRCompaniesA288" hidden="1">[1]Companies!$B$288:$F$288</definedName>
    <definedName name="IQRCompaniesA289" hidden="1">[1]Companies!$B$289:$F$289</definedName>
    <definedName name="IQRCompaniesA290" hidden="1">[1]Companies!$B$290:$E$290</definedName>
    <definedName name="IQRCompaniesA292" hidden="1">[1]Companies!$B$292:$E$292</definedName>
    <definedName name="IQRCompaniesA293" hidden="1">[1]Companies!$B$293</definedName>
    <definedName name="IQRCompaniesA294" hidden="1">[1]Companies!$B$294:$F$294</definedName>
    <definedName name="IQRCompaniesA295" hidden="1">[1]Companies!$B$295</definedName>
    <definedName name="IQRCompaniesA296" hidden="1">[1]Companies!$B$296:$C$296</definedName>
    <definedName name="IQRCompaniesA297" hidden="1">[1]Companies!$B$297</definedName>
    <definedName name="IQRCompaniesA298" hidden="1">[1]Companies!$B$298</definedName>
    <definedName name="IQRCompaniesA299" hidden="1">[1]Companies!$B$299:$C$299</definedName>
    <definedName name="IQRCompaniesA300" hidden="1">[1]Companies!$B$300</definedName>
    <definedName name="IQRCompaniesA301" hidden="1">[1]Companies!$B$301:$F$301</definedName>
    <definedName name="IQRCompaniesA303" hidden="1">[1]Companies!$B$303:$F$303</definedName>
    <definedName name="IQRCompaniesA306" hidden="1">[1]Companies!$B$306</definedName>
    <definedName name="IQRCompaniesA307" hidden="1">[1]Companies!$B$307</definedName>
    <definedName name="IQRCompaniesA308" hidden="1">[1]Companies!$B$308</definedName>
    <definedName name="IQRCompaniesA309" hidden="1">[1]Companies!$B$309</definedName>
    <definedName name="IQRCompaniesA31" hidden="1">[1]Companies!$B$31:$F$31</definedName>
    <definedName name="IQRCompaniesA310" hidden="1">[1]Companies!$B$310</definedName>
    <definedName name="IQRCompaniesA311" hidden="1">[1]Companies!$B$311</definedName>
    <definedName name="IQRCompaniesA312" hidden="1">[1]Companies!$B$312:$D$312</definedName>
    <definedName name="IQRCompaniesA314" hidden="1">[1]Companies!$B$314:$F$314</definedName>
    <definedName name="IQRCompaniesA315" hidden="1">[1]Companies!$B$315:$D$315</definedName>
    <definedName name="IQRCompaniesA316" hidden="1">[1]Companies!$B$316</definedName>
    <definedName name="IQRCompaniesA317" hidden="1">[1]Companies!$B$317:$C$317</definedName>
    <definedName name="IQRCompaniesA318" hidden="1">[1]Companies!$B$318</definedName>
    <definedName name="IQRCompaniesA32" hidden="1">[1]Companies!$B$32:$F$32</definedName>
    <definedName name="IQRCompaniesA320" hidden="1">[1]Companies!$B$320</definedName>
    <definedName name="IQRCompaniesA321" hidden="1">[1]Companies!$B$321:$F$321</definedName>
    <definedName name="IQRCompaniesA324" hidden="1">[1]Companies!$B$324:$F$324</definedName>
    <definedName name="IQRCompaniesA325" hidden="1">[1]Companies!$B$325:$F$325</definedName>
    <definedName name="IQRCompaniesA326" hidden="1">[1]Companies!$B$326</definedName>
    <definedName name="IQRCompaniesA327" hidden="1">[1]Companies!$B$327:$C$327</definedName>
    <definedName name="IQRCompaniesA329" hidden="1">[1]Companies!$B$329:$F$329</definedName>
    <definedName name="IQRCompaniesA33" hidden="1">[1]Companies!$B$33</definedName>
    <definedName name="IQRCompaniesA330" hidden="1">[1]Companies!$B$330:$F$330</definedName>
    <definedName name="IQRCompaniesA331" hidden="1">[1]Companies!$B$331:$C$331</definedName>
    <definedName name="IQRCompaniesA332" hidden="1">[1]Companies!$B$332:$E$332</definedName>
    <definedName name="IQRCompaniesA333" hidden="1">[1]Companies!$B$333:$F$333</definedName>
    <definedName name="IQRCompaniesA334" hidden="1">[1]Companies!$B$334:$D$334</definedName>
    <definedName name="IQRCompaniesA336" hidden="1">[1]Companies!$B$336:$D$336</definedName>
    <definedName name="IQRCompaniesA337" hidden="1">[1]Companies!$B$337</definedName>
    <definedName name="IQRCompaniesA338" hidden="1">[1]Companies!$B$338:$C$338</definedName>
    <definedName name="IQRCompaniesA340" hidden="1">[1]Companies!$B$340</definedName>
    <definedName name="IQRCompaniesA342" hidden="1">[1]Companies!$B$342</definedName>
    <definedName name="IQRCompaniesA345" hidden="1">[1]Companies!$B$345</definedName>
    <definedName name="IQRCompaniesA346" hidden="1">[1]Companies!$B$346</definedName>
    <definedName name="IQRCompaniesA347" hidden="1">[1]Companies!$B$347</definedName>
    <definedName name="IQRCompaniesA348" hidden="1">[1]Companies!$B$348</definedName>
    <definedName name="IQRCompaniesA349" hidden="1">[1]Companies!$B$349</definedName>
    <definedName name="IQRCompaniesA35" hidden="1">[1]Companies!$B$35:$C$35</definedName>
    <definedName name="IQRCompaniesA351" hidden="1">[1]Companies!$B$351:$C$351</definedName>
    <definedName name="IQRCompaniesA352" hidden="1">[1]Companies!$B$352</definedName>
    <definedName name="IQRCompaniesA353" hidden="1">[1]Companies!$B$353</definedName>
    <definedName name="IQRCompaniesA354" hidden="1">[1]Companies!$B$354:$C$354</definedName>
    <definedName name="IQRCompaniesA355" hidden="1">[1]Companies!$B$355</definedName>
    <definedName name="IQRCompaniesA356" hidden="1">[1]Companies!$B$356</definedName>
    <definedName name="IQRCompaniesA357" hidden="1">[1]Companies!$B$357</definedName>
    <definedName name="IQRCompaniesA358" hidden="1">[1]Companies!$B$358:$F$358</definedName>
    <definedName name="IQRCompaniesA359" hidden="1">[1]Companies!$B$359:$F$359</definedName>
    <definedName name="IQRCompaniesA36" hidden="1">[1]Companies!$B$36</definedName>
    <definedName name="IQRCompaniesA360" hidden="1">[1]Companies!$B$360:$C$360</definedName>
    <definedName name="IQRCompaniesA361" hidden="1">[1]Companies!$B$361:$F$361</definedName>
    <definedName name="IQRCompaniesA362" hidden="1">[1]Companies!$B$362:$F$362</definedName>
    <definedName name="IQRCompaniesA363" hidden="1">[1]Companies!$B$363</definedName>
    <definedName name="IQRCompaniesA364" hidden="1">[1]Companies!$B$364:$F$364</definedName>
    <definedName name="IQRCompaniesA365" hidden="1">[1]Companies!$B$365</definedName>
    <definedName name="IQRCompaniesA366" hidden="1">[1]Companies!$B$366:$F$366</definedName>
    <definedName name="IQRCompaniesA367" hidden="1">[1]Companies!$B$367</definedName>
    <definedName name="IQRCompaniesA368" hidden="1">[1]Companies!$B$368:$D$368</definedName>
    <definedName name="IQRCompaniesA369" hidden="1">[1]Companies!$B$369:$C$369</definedName>
    <definedName name="IQRCompaniesA370" hidden="1">[1]Companies!$B$370:$C$370</definedName>
    <definedName name="IQRCompaniesA371" hidden="1">[1]Companies!$B$371</definedName>
    <definedName name="IQRCompaniesA372" hidden="1">[1]Companies!$B$372:$F$372</definedName>
    <definedName name="IQRCompaniesA373" hidden="1">[1]Companies!$B$373:$C$373</definedName>
    <definedName name="IQRCompaniesA374" hidden="1">[1]Companies!$B$374:$F$374</definedName>
    <definedName name="IQRCompaniesA375" hidden="1">[1]Companies!$B$375</definedName>
    <definedName name="IQRCompaniesA376" hidden="1">[1]Companies!$B$376:$F$376</definedName>
    <definedName name="IQRCompaniesA377" hidden="1">[1]Companies!$B$377</definedName>
    <definedName name="IQRCompaniesA378" hidden="1">[1]Companies!$B$378</definedName>
    <definedName name="IQRCompaniesA379" hidden="1">[1]Companies!$B$379:$C$379</definedName>
    <definedName name="IQRCompaniesA38" hidden="1">[1]Companies!$B$38</definedName>
    <definedName name="IQRCompaniesA380" hidden="1">[1]Companies!$B$380:$F$380</definedName>
    <definedName name="IQRCompaniesA382" hidden="1">[1]Companies!$B$382:$F$382</definedName>
    <definedName name="IQRCompaniesA384" hidden="1">[1]Companies!$B$384:$F$384</definedName>
    <definedName name="IQRCompaniesA385" hidden="1">[1]Companies!$B$385</definedName>
    <definedName name="IQRCompaniesA386" hidden="1">[1]Companies!$B$386</definedName>
    <definedName name="IQRCompaniesA387" hidden="1">[1]Companies!$B$387:$F$387</definedName>
    <definedName name="IQRCompaniesA388" hidden="1">[1]Companies!$B$388</definedName>
    <definedName name="IQRCompaniesA389" hidden="1">[1]Companies!$B$389</definedName>
    <definedName name="IQRCompaniesA390" hidden="1">[1]Companies!$B$390:$F$390</definedName>
    <definedName name="IQRCompaniesA391" hidden="1">[1]Companies!$B$391</definedName>
    <definedName name="IQRCompaniesA392" hidden="1">[1]Companies!$B$392:$C$392</definedName>
    <definedName name="IQRCompaniesA393" hidden="1">[1]Companies!$B$393</definedName>
    <definedName name="IQRCompaniesA394" hidden="1">[1]Companies!$B$394</definedName>
    <definedName name="IQRCompaniesA396" hidden="1">[1]Companies!$B$396:$F$396</definedName>
    <definedName name="IQRCompaniesA397" hidden="1">[1]Companies!$B$397</definedName>
    <definedName name="IQRCompaniesA398" hidden="1">[1]Companies!$B$398:$C$398</definedName>
    <definedName name="IQRCompaniesA399" hidden="1">[1]Companies!$B$399:$F$399</definedName>
    <definedName name="IQRCompaniesA40" hidden="1">[1]Companies!$B$40</definedName>
    <definedName name="IQRCompaniesA401" hidden="1">[1]Companies!$B$401:$C$401</definedName>
    <definedName name="IQRCompaniesA402" hidden="1">[1]Companies!$B$402</definedName>
    <definedName name="IQRCompaniesA403" hidden="1">[1]Companies!$B$403:$D$403</definedName>
    <definedName name="IQRCompaniesA404" hidden="1">[1]Companies!$B$404</definedName>
    <definedName name="IQRCompaniesA405" hidden="1">[1]Companies!$B$405:$F$405</definedName>
    <definedName name="IQRCompaniesA406" hidden="1">[1]Companies!$B$406</definedName>
    <definedName name="IQRCompaniesA407" hidden="1">[1]Companies!$B$407:$E$407</definedName>
    <definedName name="IQRCompaniesA409" hidden="1">[1]Companies!$B$409:$F$409</definedName>
    <definedName name="IQRCompaniesA41" hidden="1">[1]Companies!$B$41:$C$41</definedName>
    <definedName name="IQRCompaniesA410" hidden="1">[1]Companies!$B$410:$F$410</definedName>
    <definedName name="IQRCompaniesA411" hidden="1">[1]Companies!$B$411</definedName>
    <definedName name="IQRCompaniesA412" hidden="1">[1]Companies!$B$412:$C$412</definedName>
    <definedName name="IQRCompaniesA414" hidden="1">[1]Companies!$B$414</definedName>
    <definedName name="IQRCompaniesA415" hidden="1">[1]Companies!$B$415</definedName>
    <definedName name="IQRCompaniesA416" hidden="1">[1]Companies!$B$416</definedName>
    <definedName name="IQRCompaniesA417" hidden="1">[1]Companies!$B$417</definedName>
    <definedName name="IQRCompaniesA418" hidden="1">[1]Companies!$B$418</definedName>
    <definedName name="IQRCompaniesA419" hidden="1">[1]Companies!$B$419:$F$419</definedName>
    <definedName name="IQRCompaniesA42" hidden="1">[1]Companies!$B$42:$F$42</definedName>
    <definedName name="IQRCompaniesA420" hidden="1">[1]Companies!$B$420</definedName>
    <definedName name="IQRCompaniesA421" hidden="1">[1]Companies!$B$421:$F$421</definedName>
    <definedName name="IQRCompaniesA422" hidden="1">[1]Companies!$B$422:$D$422</definedName>
    <definedName name="IQRCompaniesA423" hidden="1">[1]Companies!$B$423</definedName>
    <definedName name="IQRCompaniesA424" hidden="1">[1]Companies!$B$424:$F$424</definedName>
    <definedName name="IQRCompaniesA425" hidden="1">[1]Companies!$B$425</definedName>
    <definedName name="IQRCompaniesA426" hidden="1">[1]Companies!$B$426</definedName>
    <definedName name="IQRCompaniesA427" hidden="1">[1]Companies!$B$427</definedName>
    <definedName name="IQRCompaniesA428" hidden="1">[1]Companies!$B$428:$F$428</definedName>
    <definedName name="IQRCompaniesA429" hidden="1">[1]Companies!$B$429</definedName>
    <definedName name="IQRCompaniesA43" hidden="1">[1]Companies!$B$43</definedName>
    <definedName name="IQRCompaniesA430" hidden="1">[1]Companies!$B$430</definedName>
    <definedName name="IQRCompaniesA431" hidden="1">[1]Companies!$B$431</definedName>
    <definedName name="IQRCompaniesA432" hidden="1">[1]Companies!$B$432:$F$432</definedName>
    <definedName name="IQRCompaniesA433" hidden="1">[1]Companies!$B$433:$F$433</definedName>
    <definedName name="IQRCompaniesA434" hidden="1">[1]Companies!$B$434</definedName>
    <definedName name="IQRCompaniesA435" hidden="1">[1]Companies!$B$435:$F$435</definedName>
    <definedName name="IQRCompaniesA436" hidden="1">[1]Companies!$B$436:$F$436</definedName>
    <definedName name="IQRCompaniesA438" hidden="1">[1]Companies!$B$438</definedName>
    <definedName name="IQRCompaniesA439" hidden="1">[1]Companies!$B$439:$D$439</definedName>
    <definedName name="IQRCompaniesA44" hidden="1">[1]Companies!$B$44</definedName>
    <definedName name="IQRCompaniesA440" hidden="1">[1]Companies!$B$440</definedName>
    <definedName name="IQRCompaniesA441" hidden="1">[1]Companies!$B$441</definedName>
    <definedName name="IQRCompaniesA442" hidden="1">[1]Companies!$B$442:$C$442</definedName>
    <definedName name="IQRCompaniesA443" hidden="1">[1]Companies!$B$443</definedName>
    <definedName name="IQRCompaniesA444" hidden="1">[1]Companies!$B$444:$E$444</definedName>
    <definedName name="IQRCompaniesA446" hidden="1">[1]Companies!$B$446</definedName>
    <definedName name="IQRCompaniesA447" hidden="1">[1]Companies!$B$447</definedName>
    <definedName name="IQRCompaniesA448" hidden="1">[1]Companies!$B$448</definedName>
    <definedName name="IQRCompaniesA449" hidden="1">[1]Companies!$B$449</definedName>
    <definedName name="IQRCompaniesA45" hidden="1">[1]Companies!$B$45</definedName>
    <definedName name="IQRCompaniesA453" hidden="1">[1]Companies!$B$453:$D$453</definedName>
    <definedName name="IQRCompaniesA454" hidden="1">[1]Companies!$B$454:$F$454</definedName>
    <definedName name="IQRCompaniesA455" hidden="1">[1]Companies!$B$455:$F$455</definedName>
    <definedName name="IQRCompaniesA456" hidden="1">[1]Companies!$B$456:$F$456</definedName>
    <definedName name="IQRCompaniesA457" hidden="1">[1]Companies!$B$457:$F$457</definedName>
    <definedName name="IQRCompaniesA459" hidden="1">[1]Companies!$B$459</definedName>
    <definedName name="IQRCompaniesA46" hidden="1">[1]Companies!$B$46:$D$46</definedName>
    <definedName name="IQRCompaniesA460" hidden="1">[1]Companies!$B$460:$F$460</definedName>
    <definedName name="IQRCompaniesA462" hidden="1">[1]Companies!$B$462</definedName>
    <definedName name="IQRCompaniesA463" hidden="1">[1]Companies!$B$463:$F$463</definedName>
    <definedName name="IQRCompaniesA464" hidden="1">[1]Companies!$B$464:$F$464</definedName>
    <definedName name="IQRCompaniesA466" hidden="1">[1]Companies!$B$466</definedName>
    <definedName name="IQRCompaniesA467" hidden="1">[1]Companies!$B$467:$F$467</definedName>
    <definedName name="IQRCompaniesA468" hidden="1">[1]Companies!$B$468:$C$468</definedName>
    <definedName name="IQRCompaniesA469" hidden="1">[1]Companies!$B$469:$E$469</definedName>
    <definedName name="IQRCompaniesA47" hidden="1">[1]Companies!$B$47</definedName>
    <definedName name="IQRCompaniesA470" hidden="1">[1]Companies!$B$470</definedName>
    <definedName name="IQRCompaniesA471" hidden="1">[1]Companies!$B$471:$F$471</definedName>
    <definedName name="IQRCompaniesA472" hidden="1">[1]Companies!$B$472</definedName>
    <definedName name="IQRCompaniesA474" hidden="1">[1]Companies!$B$474</definedName>
    <definedName name="IQRCompaniesA475" hidden="1">[1]Companies!$B$475:$F$475</definedName>
    <definedName name="IQRCompaniesA476" hidden="1">[1]Companies!$B$476</definedName>
    <definedName name="IQRCompaniesA477" hidden="1">[1]Companies!$B$477</definedName>
    <definedName name="IQRCompaniesA478" hidden="1">[1]Companies!$B$478</definedName>
    <definedName name="IQRCompaniesA479" hidden="1">[1]Companies!$B$479:$D$479</definedName>
    <definedName name="IQRCompaniesA480" hidden="1">[1]Companies!$B$480</definedName>
    <definedName name="IQRCompaniesA481" hidden="1">[1]Companies!$B$481</definedName>
    <definedName name="IQRCompaniesA482" hidden="1">[1]Companies!$B$482:$C$482</definedName>
    <definedName name="IQRCompaniesA483" hidden="1">[1]Companies!$B$483</definedName>
    <definedName name="IQRCompaniesA485" hidden="1">[1]Companies!$B$485:$F$485</definedName>
    <definedName name="IQRCompaniesA486" hidden="1">[1]Companies!$B$486</definedName>
    <definedName name="IQRCompaniesA487" hidden="1">[1]Companies!$B$487:$F$487</definedName>
    <definedName name="IQRCompaniesA488" hidden="1">[1]Companies!$B$488</definedName>
    <definedName name="IQRCompaniesA489" hidden="1">[1]Companies!$B$489</definedName>
    <definedName name="IQRCompaniesA49" hidden="1">[1]Companies!$B$49</definedName>
    <definedName name="IQRCompaniesA490" hidden="1">[1]Companies!$B$490</definedName>
    <definedName name="IQRCompaniesA491" hidden="1">[1]Companies!$B$491:$F$491</definedName>
    <definedName name="IQRCompaniesA492" hidden="1">[1]Companies!$B$492:$F$492</definedName>
    <definedName name="IQRCompaniesA493" hidden="1">[1]Companies!$B$493:$F$493</definedName>
    <definedName name="IQRCompaniesA494" hidden="1">[1]Companies!$B$494:$F$494</definedName>
    <definedName name="IQRCompaniesA495" hidden="1">[1]Companies!$B$495</definedName>
    <definedName name="IQRCompaniesA496" hidden="1">[1]Companies!$B$496:$F$496</definedName>
    <definedName name="IQRCompaniesA497" hidden="1">[1]Companies!$B$497</definedName>
    <definedName name="IQRCompaniesA50" hidden="1">[1]Companies!$B$50:$C$50</definedName>
    <definedName name="IQRCompaniesA500" hidden="1">[1]Companies!$B$500:$D$500</definedName>
    <definedName name="IQRCompaniesA501" hidden="1">[1]Companies!$B$501</definedName>
    <definedName name="IQRCompaniesA503" hidden="1">[1]Companies!$B$503</definedName>
    <definedName name="IQRCompaniesA504" hidden="1">[1]Companies!$B$504</definedName>
    <definedName name="IQRCompaniesA506" hidden="1">[1]Companies!$B$506:$C$506</definedName>
    <definedName name="IQRCompaniesA507" hidden="1">[1]Companies!$B$507:$F$507</definedName>
    <definedName name="IQRCompaniesA508" hidden="1">[1]Companies!$B$508</definedName>
    <definedName name="IQRCompaniesA509" hidden="1">[1]Companies!$B$509</definedName>
    <definedName name="IQRCompaniesA51" hidden="1">[1]Companies!$B$51</definedName>
    <definedName name="IQRCompaniesA510" hidden="1">[1]Companies!$B$510:$F$510</definedName>
    <definedName name="IQRCompaniesA511" hidden="1">[1]Companies!$B$511:$C$511</definedName>
    <definedName name="IQRCompaniesA512" hidden="1">[1]Companies!$B$512</definedName>
    <definedName name="IQRCompaniesA513" hidden="1">[1]Companies!$B$513:$E$513</definedName>
    <definedName name="IQRCompaniesA514" hidden="1">[1]Companies!$B$514</definedName>
    <definedName name="IQRCompaniesA517" hidden="1">[1]Companies!$B$517:$F$517</definedName>
    <definedName name="IQRCompaniesA518" hidden="1">[1]Companies!$B$518</definedName>
    <definedName name="IQRCompaniesA519" hidden="1">[1]Companies!$B$519:$F$519</definedName>
    <definedName name="IQRCompaniesA520" hidden="1">[1]Companies!$B$520</definedName>
    <definedName name="IQRCompaniesA521" hidden="1">[1]Companies!$B$521</definedName>
    <definedName name="IQRCompaniesA522" hidden="1">[1]Companies!$B$522:$F$522</definedName>
    <definedName name="IQRCompaniesA524" hidden="1">[1]Companies!$B$524</definedName>
    <definedName name="IQRCompaniesA525" hidden="1">[1]Companies!$B$525</definedName>
    <definedName name="IQRCompaniesA527" hidden="1">[1]Companies!$B$527:$F$527</definedName>
    <definedName name="IQRCompaniesA53" hidden="1">[1]Companies!$B$53:$F$53</definedName>
    <definedName name="IQRCompaniesA530" hidden="1">[1]Companies!$B$530:$F$530</definedName>
    <definedName name="IQRCompaniesA531" hidden="1">[1]Companies!$B$531</definedName>
    <definedName name="IQRCompaniesA532" hidden="1">[1]Companies!$B$532:$F$532</definedName>
    <definedName name="IQRCompaniesA533" hidden="1">[1]Companies!$B$533</definedName>
    <definedName name="IQRCompaniesA534" hidden="1">[1]Companies!$B$534</definedName>
    <definedName name="IQRCompaniesA535" hidden="1">[1]Companies!$B$535</definedName>
    <definedName name="IQRCompaniesA536" hidden="1">[1]Companies!$B$536:$F$536</definedName>
    <definedName name="IQRCompaniesA538" hidden="1">[1]Companies!$B$538</definedName>
    <definedName name="IQRCompaniesA539" hidden="1">[1]Companies!$B$539</definedName>
    <definedName name="IQRCompaniesA54" hidden="1">[1]Companies!$B$54:$F$54</definedName>
    <definedName name="IQRCompaniesA540" hidden="1">[1]Companies!$B$540</definedName>
    <definedName name="IQRCompaniesA541" hidden="1">[1]Companies!$B$541:$C$541</definedName>
    <definedName name="IQRCompaniesA543" hidden="1">[1]Companies!$B$543</definedName>
    <definedName name="IQRCompaniesA544" hidden="1">[1]Companies!$B$544:$D$544</definedName>
    <definedName name="IQRCompaniesA545" hidden="1">[1]Companies!$B$545:$C$545</definedName>
    <definedName name="IQRCompaniesA546" hidden="1">[1]Companies!$B$546:$F$546</definedName>
    <definedName name="IQRCompaniesA547" hidden="1">[1]Companies!$B$547</definedName>
    <definedName name="IQRCompaniesA548" hidden="1">[1]Companies!$B$548:$F$548</definedName>
    <definedName name="IQRCompaniesA55" hidden="1">[1]Companies!$B$55</definedName>
    <definedName name="IQRCompaniesA550" hidden="1">[1]Companies!$B$550</definedName>
    <definedName name="IQRCompaniesA551" hidden="1">[1]Companies!$B$551</definedName>
    <definedName name="IQRCompaniesA552" hidden="1">[1]Companies!$B$552:$C$552</definedName>
    <definedName name="IQRCompaniesA553" hidden="1">[1]Companies!$B$553:$C$553</definedName>
    <definedName name="IQRCompaniesA555" hidden="1">[1]Companies!$B$555</definedName>
    <definedName name="IQRCompaniesA556" hidden="1">[1]Companies!$B$556</definedName>
    <definedName name="IQRCompaniesA557" hidden="1">[1]Companies!$B$557</definedName>
    <definedName name="IQRCompaniesA558" hidden="1">[1]Companies!$B$558</definedName>
    <definedName name="IQRCompaniesA559" hidden="1">[1]Companies!$B$559</definedName>
    <definedName name="IQRCompaniesA56" hidden="1">[1]Companies!$B$56</definedName>
    <definedName name="IQRCompaniesA562" hidden="1">[1]Companies!$B$562:$E$562</definedName>
    <definedName name="IQRCompaniesA563" hidden="1">[1]Companies!$B$563:$C$563</definedName>
    <definedName name="IQRCompaniesA564" hidden="1">[1]Companies!$B$564</definedName>
    <definedName name="IQRCompaniesA567" hidden="1">[1]Companies!$B$567:$F$567</definedName>
    <definedName name="IQRCompaniesA568" hidden="1">[1]Companies!$B$568:$F$568</definedName>
    <definedName name="IQRCompaniesA569" hidden="1">[1]Companies!$B$569</definedName>
    <definedName name="IQRCompaniesA57" hidden="1">[1]Companies!$B$57:$F$57</definedName>
    <definedName name="IQRCompaniesA570" hidden="1">[1]Companies!$B$570:$F$570</definedName>
    <definedName name="IQRCompaniesA571" hidden="1">[1]Companies!$B$571</definedName>
    <definedName name="IQRCompaniesA572" hidden="1">[1]Companies!$B$572:$F$572</definedName>
    <definedName name="IQRCompaniesA574" hidden="1">[1]Companies!$B$574:$F$574</definedName>
    <definedName name="IQRCompaniesA575" hidden="1">[1]Companies!$B$575:$F$575</definedName>
    <definedName name="IQRCompaniesA576" hidden="1">[1]Companies!$B$576:$F$576</definedName>
    <definedName name="IQRCompaniesA577" hidden="1">[1]Companies!$B$577:$F$577</definedName>
    <definedName name="IQRCompaniesA578" hidden="1">[1]Companies!$B$578</definedName>
    <definedName name="IQRCompaniesA579" hidden="1">[1]Companies!$B$579</definedName>
    <definedName name="IQRCompaniesA58" hidden="1">[1]Companies!$B$58:$F$58</definedName>
    <definedName name="IQRCompaniesA580" hidden="1">[1]Companies!$B$580:$F$580</definedName>
    <definedName name="IQRCompaniesA581" hidden="1">[1]Companies!$B$581</definedName>
    <definedName name="IQRCompaniesA582" hidden="1">[1]Companies!$B$582</definedName>
    <definedName name="IQRCompaniesA583" hidden="1">[1]Companies!$B$583</definedName>
    <definedName name="IQRCompaniesA584" hidden="1">[1]Companies!$B$584</definedName>
    <definedName name="IQRCompaniesA585" hidden="1">[1]Companies!$B$585:$F$585</definedName>
    <definedName name="IQRCompaniesA586" hidden="1">[1]Companies!$B$586:$F$586</definedName>
    <definedName name="IQRCompaniesA587" hidden="1">[1]Companies!$B$587:$F$587</definedName>
    <definedName name="IQRCompaniesA588" hidden="1">[1]Companies!$B$588</definedName>
    <definedName name="IQRCompaniesA589" hidden="1">[1]Companies!$B$589:$F$589</definedName>
    <definedName name="IQRCompaniesA59" hidden="1">[1]Companies!$B$59:$F$59</definedName>
    <definedName name="IQRCompaniesA590" hidden="1">[1]Companies!$B$590:$F$590</definedName>
    <definedName name="IQRCompaniesA591" hidden="1">[1]Companies!$B$591:$F$591</definedName>
    <definedName name="IQRCompaniesA592" hidden="1">[1]Companies!$B$592</definedName>
    <definedName name="IQRCompaniesA593" hidden="1">[1]Companies!$B$593</definedName>
    <definedName name="IQRCompaniesA594" hidden="1">[1]Companies!$B$594</definedName>
    <definedName name="IQRCompaniesA595" hidden="1">[1]Companies!$B$595:$F$595</definedName>
    <definedName name="IQRCompaniesA596" hidden="1">[1]Companies!$B$596</definedName>
    <definedName name="IQRCompaniesA597" hidden="1">[1]Companies!$B$597:$C$597</definedName>
    <definedName name="IQRCompaniesA598" hidden="1">[1]Companies!$B$598:$D$598</definedName>
    <definedName name="IQRCompaniesA599" hidden="1">[1]Companies!$B$599</definedName>
    <definedName name="IQRCompaniesA60" hidden="1">[1]Companies!$B$60</definedName>
    <definedName name="IQRCompaniesA601" hidden="1">[1]Companies!$B$601:$F$601</definedName>
    <definedName name="IQRCompaniesA602" hidden="1">[1]Companies!$B$602:$F$602</definedName>
    <definedName name="IQRCompaniesA603" hidden="1">[1]Companies!$B$603</definedName>
    <definedName name="IQRCompaniesA606" hidden="1">[1]Companies!$B$606:$D$606</definedName>
    <definedName name="IQRCompaniesA607" hidden="1">[1]Companies!$B$607</definedName>
    <definedName name="IQRCompaniesA608" hidden="1">[1]Companies!$B$608</definedName>
    <definedName name="IQRCompaniesA609" hidden="1">[1]Companies!$B$609</definedName>
    <definedName name="IQRCompaniesA61" hidden="1">[1]Companies!$B$61:$F$61</definedName>
    <definedName name="IQRCompaniesA610" hidden="1">[1]Companies!$B$610</definedName>
    <definedName name="IQRCompaniesA611" hidden="1">[1]Companies!$B$611:$F$611</definedName>
    <definedName name="IQRCompaniesA612" hidden="1">[1]Companies!$B$612:$D$612</definedName>
    <definedName name="IQRCompaniesA613" hidden="1">[1]Companies!$B$613</definedName>
    <definedName name="IQRCompaniesA614" hidden="1">[1]Companies!$B$614:$F$614</definedName>
    <definedName name="IQRCompaniesA615" hidden="1">[1]Companies!$B$615</definedName>
    <definedName name="IQRCompaniesA616" hidden="1">[1]Companies!$B$616:$F$616</definedName>
    <definedName name="IQRCompaniesA617" hidden="1">[1]Companies!$B$617:$F$617</definedName>
    <definedName name="IQRCompaniesA618" hidden="1">[1]Companies!$B$618</definedName>
    <definedName name="IQRCompaniesA619" hidden="1">[1]Companies!$B$619:$F$619</definedName>
    <definedName name="IQRCompaniesA62" hidden="1">[1]Companies!$B$62:$F$62</definedName>
    <definedName name="IQRCompaniesA620" hidden="1">[1]Companies!$B$620:$C$620</definedName>
    <definedName name="IQRCompaniesA621" hidden="1">[1]Companies!$B$621</definedName>
    <definedName name="IQRCompaniesA622" hidden="1">[1]Companies!$B$622</definedName>
    <definedName name="IQRCompaniesA623" hidden="1">[1]Companies!$B$623</definedName>
    <definedName name="IQRCompaniesA624" hidden="1">[1]Companies!$B$624:$D$624</definedName>
    <definedName name="IQRCompaniesA625" hidden="1">[1]Companies!$B$625</definedName>
    <definedName name="IQRCompaniesA626" hidden="1">[1]Companies!$B$626</definedName>
    <definedName name="IQRCompaniesA627" hidden="1">[1]Companies!$B$627:$F$627</definedName>
    <definedName name="IQRCompaniesA628" hidden="1">[1]Companies!$B$628:$F$628</definedName>
    <definedName name="IQRCompaniesA629" hidden="1">[1]Companies!$B$629:$F$629</definedName>
    <definedName name="IQRCompaniesA63" hidden="1">[1]Companies!$B$63</definedName>
    <definedName name="IQRCompaniesA630" hidden="1">[1]Companies!$B$630</definedName>
    <definedName name="IQRCompaniesA631" hidden="1">[1]Companies!$B$631</definedName>
    <definedName name="IQRCompaniesA632" hidden="1">[1]Companies!$B$632:$F$632</definedName>
    <definedName name="IQRCompaniesA633" hidden="1">[1]Companies!$B$633</definedName>
    <definedName name="IQRCompaniesA634" hidden="1">[1]Companies!$B$634:$F$634</definedName>
    <definedName name="IQRCompaniesA635" hidden="1">[1]Companies!$B$635</definedName>
    <definedName name="IQRCompaniesA636" hidden="1">[1]Companies!$B$636:$C$636</definedName>
    <definedName name="IQRCompaniesA637" hidden="1">[1]Companies!$B$637</definedName>
    <definedName name="IQRCompaniesA638" hidden="1">[1]Companies!$B$638</definedName>
    <definedName name="IQRCompaniesA639" hidden="1">[1]Companies!$B$639</definedName>
    <definedName name="IQRCompaniesA64" hidden="1">[1]Companies!$B$64</definedName>
    <definedName name="IQRCompaniesA640" hidden="1">[1]Companies!$B$640:$C$640</definedName>
    <definedName name="IQRCompaniesA641" hidden="1">[1]Companies!$B$641</definedName>
    <definedName name="IQRCompaniesA642" hidden="1">[1]Companies!$B$642</definedName>
    <definedName name="IQRCompaniesA643" hidden="1">[1]Companies!$B$643</definedName>
    <definedName name="IQRCompaniesA644" hidden="1">[1]Companies!$B$644</definedName>
    <definedName name="IQRCompaniesA645" hidden="1">[1]Companies!$B$645</definedName>
    <definedName name="IQRCompaniesA646" hidden="1">[1]Companies!$B$646</definedName>
    <definedName name="IQRCompaniesA647" hidden="1">[1]Companies!$B$647:$F$647</definedName>
    <definedName name="IQRCompaniesA648" hidden="1">[1]Companies!$B$648:$F$648</definedName>
    <definedName name="IQRCompaniesA649" hidden="1">[1]Companies!$B$649:$F$649</definedName>
    <definedName name="IQRCompaniesA65" hidden="1">[1]Companies!$B$65</definedName>
    <definedName name="IQRCompaniesA650" hidden="1">[1]Companies!$B$650</definedName>
    <definedName name="IQRCompaniesA652" hidden="1">[1]Companies!$B$652</definedName>
    <definedName name="IQRCompaniesA653" hidden="1">[1]Companies!$B$653</definedName>
    <definedName name="IQRCompaniesA654" hidden="1">[1]Companies!$B$654:$C$654</definedName>
    <definedName name="IQRCompaniesA655" hidden="1">[1]Companies!$B$655</definedName>
    <definedName name="IQRCompaniesA656" hidden="1">[1]Companies!$B$656:$F$656</definedName>
    <definedName name="IQRCompaniesA657" hidden="1">[1]Companies!$B$657</definedName>
    <definedName name="IQRCompaniesA658" hidden="1">[1]Companies!$B$658:$F$658</definedName>
    <definedName name="IQRCompaniesA659" hidden="1">[1]Companies!$B$659:$F$659</definedName>
    <definedName name="IQRCompaniesA66" hidden="1">[1]Companies!$B$66:$F$66</definedName>
    <definedName name="IQRCompaniesA661" hidden="1">[1]Companies!$B$661</definedName>
    <definedName name="IQRCompaniesA662" hidden="1">[1]Companies!$B$662:$C$662</definedName>
    <definedName name="IQRCompaniesA663" hidden="1">[1]Companies!$B$663</definedName>
    <definedName name="IQRCompaniesA664" hidden="1">[1]Companies!$B$664</definedName>
    <definedName name="IQRCompaniesA665" hidden="1">[1]Companies!$B$665:$F$665</definedName>
    <definedName name="IQRCompaniesA666" hidden="1">[1]Companies!$B$666</definedName>
    <definedName name="IQRCompaniesA667" hidden="1">[1]Companies!$B$667:$F$667</definedName>
    <definedName name="IQRCompaniesA668" hidden="1">[1]Companies!$B$668:$F$668</definedName>
    <definedName name="IQRCompaniesA669" hidden="1">[1]Companies!$B$669</definedName>
    <definedName name="IQRCompaniesA67" hidden="1">[1]Companies!$B$67:$C$67</definedName>
    <definedName name="IQRCompaniesA671" hidden="1">[1]Companies!$B$671</definedName>
    <definedName name="IQRCompaniesA672" hidden="1">[1]Companies!$B$672:$F$672</definedName>
    <definedName name="IQRCompaniesA673" hidden="1">[1]Companies!$B$673:$C$673</definedName>
    <definedName name="IQRCompaniesA674" hidden="1">[1]Companies!$B$674</definedName>
    <definedName name="IQRCompaniesA675" hidden="1">[1]Companies!$B$675:$D$675</definedName>
    <definedName name="IQRCompaniesA676" hidden="1">[1]Companies!$B$676:$D$676</definedName>
    <definedName name="IQRCompaniesA677" hidden="1">[1]Companies!$B$677:$C$677</definedName>
    <definedName name="IQRCompaniesA678" hidden="1">[1]Companies!$B$678</definedName>
    <definedName name="IQRCompaniesA679" hidden="1">[1]Companies!$B$679</definedName>
    <definedName name="IQRCompaniesA68" hidden="1">[1]Companies!$B$68:$F$68</definedName>
    <definedName name="IQRCompaniesA681" hidden="1">[1]Companies!$B$681</definedName>
    <definedName name="IQRCompaniesA682" hidden="1">[1]Companies!$B$682:$F$682</definedName>
    <definedName name="IQRCompaniesA683" hidden="1">[1]Companies!$B$683</definedName>
    <definedName name="IQRCompaniesA684" hidden="1">[1]Companies!$B$684</definedName>
    <definedName name="IQRCompaniesA685" hidden="1">[1]Companies!$B$685:$D$685</definedName>
    <definedName name="IQRCompaniesA686" hidden="1">[1]Companies!$B$686</definedName>
    <definedName name="IQRCompaniesA687" hidden="1">[1]Companies!$B$687</definedName>
    <definedName name="IQRCompaniesA688" hidden="1">[1]Companies!$B$688</definedName>
    <definedName name="IQRCompaniesA689" hidden="1">[1]Companies!$B$689:$F$689</definedName>
    <definedName name="IQRCompaniesA69" hidden="1">[1]Companies!$B$69:$F$69</definedName>
    <definedName name="IQRCompaniesA690" hidden="1">[1]Companies!$B$690:$F$690</definedName>
    <definedName name="IQRCompaniesA691" hidden="1">[1]Companies!$B$691</definedName>
    <definedName name="IQRCompaniesA692" hidden="1">[1]Companies!$B$692</definedName>
    <definedName name="IQRCompaniesA693" hidden="1">[1]Companies!$B$693</definedName>
    <definedName name="IQRCompaniesA694" hidden="1">[1]Companies!$B$694:$C$694</definedName>
    <definedName name="IQRCompaniesA695" hidden="1">[1]Companies!$B$695:$F$695</definedName>
    <definedName name="IQRCompaniesA696" hidden="1">[1]Companies!$B$696:$E$696</definedName>
    <definedName name="IQRCompaniesA697" hidden="1">[1]Companies!$B$697</definedName>
    <definedName name="IQRCompaniesA698" hidden="1">[1]Companies!$B$698</definedName>
    <definedName name="IQRCompaniesA699" hidden="1">[1]Companies!$B$699</definedName>
    <definedName name="IQRCompaniesA70" hidden="1">[1]Companies!$B$70</definedName>
    <definedName name="IQRCompaniesA700" hidden="1">[1]Companies!$B$700:$C$700</definedName>
    <definedName name="IQRCompaniesA701" hidden="1">[1]Companies!$B$701</definedName>
    <definedName name="IQRCompaniesA702" hidden="1">[1]Companies!$B$702</definedName>
    <definedName name="IQRCompaniesA704" hidden="1">[1]Companies!$B$704</definedName>
    <definedName name="IQRCompaniesA705" hidden="1">[1]Companies!$B$705:$C$705</definedName>
    <definedName name="IQRCompaniesA706" hidden="1">[1]Companies!$B$706:$F$706</definedName>
    <definedName name="IQRCompaniesA708" hidden="1">[1]Companies!$B$708:$E$708</definedName>
    <definedName name="IQRCompaniesA709" hidden="1">[1]Companies!$B$709:$F$709</definedName>
    <definedName name="IQRCompaniesA71" hidden="1">[1]Companies!$B$71</definedName>
    <definedName name="IQRCompaniesA710" hidden="1">[1]Companies!$B$710:$F$710</definedName>
    <definedName name="IQRCompaniesA711" hidden="1">[1]Companies!$B$711:$C$711</definedName>
    <definedName name="IQRCompaniesA712" hidden="1">[1]Companies!$B$712</definedName>
    <definedName name="IQRCompaniesA713" hidden="1">[1]Companies!$B$713:$F$713</definedName>
    <definedName name="IQRCompaniesA714" hidden="1">[1]Companies!$B$714:$F$714</definedName>
    <definedName name="IQRCompaniesA715" hidden="1">[1]Companies!$B$715</definedName>
    <definedName name="IQRCompaniesA716" hidden="1">[1]Companies!$B$716:$F$716</definedName>
    <definedName name="IQRCompaniesA717" hidden="1">[1]Companies!$B$717:$F$717</definedName>
    <definedName name="IQRCompaniesA718" hidden="1">[1]Companies!$B$718:$C$718</definedName>
    <definedName name="IQRCompaniesA719" hidden="1">[1]Companies!$B$719:$F$719</definedName>
    <definedName name="IQRCompaniesA720" hidden="1">[1]Companies!$B$720:$F$720</definedName>
    <definedName name="IQRCompaniesA721" hidden="1">[1]Companies!$B$721</definedName>
    <definedName name="IQRCompaniesA722" hidden="1">[1]Companies!$B$722</definedName>
    <definedName name="IQRCompaniesA723" hidden="1">[1]Companies!$B$723:$D$723</definedName>
    <definedName name="IQRCompaniesA724" hidden="1">[1]Companies!$B$724:$F$724</definedName>
    <definedName name="IQRCompaniesA725" hidden="1">[1]Companies!$B$725</definedName>
    <definedName name="IQRCompaniesA726" hidden="1">[1]Companies!$B$726</definedName>
    <definedName name="IQRCompaniesA727" hidden="1">[1]Companies!$B$727</definedName>
    <definedName name="IQRCompaniesA728" hidden="1">[1]Companies!$B$728</definedName>
    <definedName name="IQRCompaniesA729" hidden="1">[1]Companies!$B$729:$F$729</definedName>
    <definedName name="IQRCompaniesA73" hidden="1">[1]Companies!$B$73:$F$73</definedName>
    <definedName name="IQRCompaniesA730" hidden="1">[1]Companies!$B$730:$F$730</definedName>
    <definedName name="IQRCompaniesA74" hidden="1">[1]Companies!$B$74</definedName>
    <definedName name="IQRCompaniesA75" hidden="1">[1]Companies!$B$75:$F$75</definedName>
    <definedName name="IQRCompaniesA76" hidden="1">[1]Companies!$B$76</definedName>
    <definedName name="IQRCompaniesA77" hidden="1">[1]Companies!$B$77:$F$77</definedName>
    <definedName name="IQRCompaniesA78" hidden="1">[1]Companies!$B$78</definedName>
    <definedName name="IQRCompaniesA79" hidden="1">[1]Companies!$B$79</definedName>
    <definedName name="IQRCompaniesA80" hidden="1">[1]Companies!$B$80:$C$80</definedName>
    <definedName name="IQRCompaniesA81" hidden="1">[1]Companies!$B$81:$F$81</definedName>
    <definedName name="IQRCompaniesA82" hidden="1">[1]Companies!$B$82</definedName>
    <definedName name="IQRCompaniesA83" hidden="1">[1]Companies!$B$83:$E$83</definedName>
    <definedName name="IQRCompaniesA84" hidden="1">[1]Companies!$B$84:$F$84</definedName>
    <definedName name="IQRCompaniesA85" hidden="1">[1]Companies!$B$85:$C$85</definedName>
    <definedName name="IQRCompaniesA86" hidden="1">[1]Companies!$B$86:$C$86</definedName>
    <definedName name="IQRCompaniesA87" hidden="1">[1]Companies!$B$87:$D$87</definedName>
    <definedName name="IQRCompaniesA88" hidden="1">[1]Companies!$B$88</definedName>
    <definedName name="IQRCompaniesA89" hidden="1">[1]Companies!$B$89:$E$89</definedName>
    <definedName name="IQRCompaniesA90" hidden="1">[1]Companies!$B$90:$F$90</definedName>
    <definedName name="IQRCompaniesA91" hidden="1">[1]Companies!$B$91:$F$91</definedName>
    <definedName name="IQRCompaniesA92" hidden="1">[1]Companies!$B$92:$F$92</definedName>
    <definedName name="IQRCompaniesA93" hidden="1">[1]Companies!$B$93:$E$93</definedName>
    <definedName name="IQRCompaniesA94" hidden="1">[1]Companies!$B$94:$C$94</definedName>
    <definedName name="IQRCompaniesA95" hidden="1">[1]Companies!$B$95</definedName>
    <definedName name="IQRCompaniesA96" hidden="1">[1]Companies!$B$96:$F$96</definedName>
    <definedName name="IQRCompaniesA97" hidden="1">[1]Companies!$B$97:$E$97</definedName>
    <definedName name="IQRCompaniesA98" hidden="1">[1]Companies!$B$98</definedName>
    <definedName name="IQRCompaniesA99" hidden="1">[1]Companies!$B$99:$F$99</definedName>
    <definedName name="IQRCompaniesG100" hidden="1">[1]Companies!$H$100:$L$100</definedName>
    <definedName name="IQRCompaniesG101" hidden="1">[1]Companies!$H$101:$L$101</definedName>
    <definedName name="IQRCompaniesG102" hidden="1">[1]Companies!$H$102:$I$102</definedName>
    <definedName name="IQRCompaniesG103" hidden="1">[1]Companies!$H$103:$L$103</definedName>
    <definedName name="IQRCompaniesG104" hidden="1">[1]Companies!$H$104</definedName>
    <definedName name="IQRCompaniesG105" hidden="1">[1]Companies!$H$105:$L$105</definedName>
    <definedName name="IQRCompaniesG106" hidden="1">[1]Companies!$H$106</definedName>
    <definedName name="IQRCompaniesG107" hidden="1">[1]Companies!$H$107</definedName>
    <definedName name="IQRCompaniesG108" hidden="1">[1]Companies!$H$108</definedName>
    <definedName name="IQRCompaniesG109" hidden="1">[1]Companies!$H$109:$I$109</definedName>
    <definedName name="IQRCompaniesG113" hidden="1">[1]Companies!$H$113:$I$113</definedName>
    <definedName name="IQRCompaniesG114" hidden="1">[1]Companies!$H$114</definedName>
    <definedName name="IQRCompaniesG116" hidden="1">[1]Companies!$H$116</definedName>
    <definedName name="IQRCompaniesG117" hidden="1">[1]Companies!$H$117</definedName>
    <definedName name="IQRCompaniesG118" hidden="1">[1]Companies!$H$118:$I$118</definedName>
    <definedName name="IQRCompaniesG119" hidden="1">[1]Companies!$H$119:$L$119</definedName>
    <definedName name="IQRCompaniesG120" hidden="1">[1]Companies!$H$120:$J$120</definedName>
    <definedName name="IQRCompaniesG121" hidden="1">[1]Companies!$H$121:$L$121</definedName>
    <definedName name="IQRCompaniesG122" hidden="1">[1]Companies!$H$122</definedName>
    <definedName name="IQRCompaniesG123" hidden="1">[1]Companies!$H$123:$L$123</definedName>
    <definedName name="IQRCompaniesG124" hidden="1">[1]Companies!$H$124</definedName>
    <definedName name="IQRCompaniesG125" hidden="1">[1]Companies!$H$125:$I$125</definedName>
    <definedName name="IQRCompaniesG126" hidden="1">[1]Companies!$H$126</definedName>
    <definedName name="IQRCompaniesG127" hidden="1">[1]Companies!$H$127</definedName>
    <definedName name="IQRCompaniesG128" hidden="1">[1]Companies!$H$128:$I$128</definedName>
    <definedName name="IQRCompaniesG13" hidden="1">[1]Companies!$H$13:$L$13</definedName>
    <definedName name="IQRCompaniesG130" hidden="1">[1]Companies!$H$130</definedName>
    <definedName name="IQRCompaniesG131" hidden="1">[1]Companies!$H$131:$L$131</definedName>
    <definedName name="IQRCompaniesG132" hidden="1">[1]Companies!$H$132</definedName>
    <definedName name="IQRCompaniesG133" hidden="1">[1]Companies!$H$133:$I$133</definedName>
    <definedName name="IQRCompaniesG134" hidden="1">[1]Companies!$H$134</definedName>
    <definedName name="IQRCompaniesG135" hidden="1">[1]Companies!$H$135:$L$135</definedName>
    <definedName name="IQRCompaniesG136" hidden="1">[1]Companies!$H$136</definedName>
    <definedName name="IQRCompaniesG137" hidden="1">[1]Companies!$H$137:$L$137</definedName>
    <definedName name="IQRCompaniesG138" hidden="1">[1]Companies!$H$138:$L$138</definedName>
    <definedName name="IQRCompaniesG139" hidden="1">[1]Companies!$H$139</definedName>
    <definedName name="IQRCompaniesG140" hidden="1">[1]Companies!$H$140</definedName>
    <definedName name="IQRCompaniesG141" hidden="1">[1]Companies!$H$141</definedName>
    <definedName name="IQRCompaniesG142" hidden="1">[1]Companies!$H$142:$L$142</definedName>
    <definedName name="IQRCompaniesG143" hidden="1">[1]Companies!$H$143:$L$143</definedName>
    <definedName name="IQRCompaniesG144" hidden="1">[1]Companies!$H$144</definedName>
    <definedName name="IQRCompaniesG146" hidden="1">[1]Companies!$H$146:$J$146</definedName>
    <definedName name="IQRCompaniesG147" hidden="1">[1]Companies!$H$147</definedName>
    <definedName name="IQRCompaniesG148" hidden="1">[1]Companies!$H$148</definedName>
    <definedName name="IQRCompaniesG149" hidden="1">[1]Companies!$H$149</definedName>
    <definedName name="IQRCompaniesG15" hidden="1">[1]Companies!$H$15</definedName>
    <definedName name="IQRCompaniesG150" hidden="1">[1]Companies!$H$150</definedName>
    <definedName name="IQRCompaniesG151" hidden="1">[1]Companies!$H$151:$I$151</definedName>
    <definedName name="IQRCompaniesG152" hidden="1">[1]Companies!$H$152</definedName>
    <definedName name="IQRCompaniesG153" hidden="1">[1]Companies!$H$153:$L$153</definedName>
    <definedName name="IQRCompaniesG154" hidden="1">[1]Companies!$H$154:$L$154</definedName>
    <definedName name="IQRCompaniesG155" hidden="1">[1]Companies!$H$155</definedName>
    <definedName name="IQRCompaniesG156" hidden="1">[1]Companies!$H$156:$L$156</definedName>
    <definedName name="IQRCompaniesG157" hidden="1">[1]Companies!$H$157</definedName>
    <definedName name="IQRCompaniesG159" hidden="1">[1]Companies!$H$159:$L$159</definedName>
    <definedName name="IQRCompaniesG160" hidden="1">[1]Companies!$H$160</definedName>
    <definedName name="IQRCompaniesG162" hidden="1">[1]Companies!$H$162</definedName>
    <definedName name="IQRCompaniesG164" hidden="1">[1]Companies!$H$164</definedName>
    <definedName name="IQRCompaniesG165" hidden="1">[1]Companies!$H$165:$L$165</definedName>
    <definedName name="IQRCompaniesG166" hidden="1">[1]Companies!$H$166:$I$166</definedName>
    <definedName name="IQRCompaniesG167" hidden="1">[1]Companies!$H$167</definedName>
    <definedName name="IQRCompaniesG168" hidden="1">[1]Companies!$H$168:$I$168</definedName>
    <definedName name="IQRCompaniesG169" hidden="1">[1]Companies!$H$169</definedName>
    <definedName name="IQRCompaniesG170" hidden="1">[1]Companies!$H$170:$L$170</definedName>
    <definedName name="IQRCompaniesG171" hidden="1">[1]Companies!$H$171</definedName>
    <definedName name="IQRCompaniesG172" hidden="1">[1]Companies!$H$172:$L$172</definedName>
    <definedName name="IQRCompaniesG173" hidden="1">[1]Companies!$H$173:$J$173</definedName>
    <definedName name="IQRCompaniesG175" hidden="1">[1]Companies!$H$175</definedName>
    <definedName name="IQRCompaniesG176" hidden="1">[1]Companies!$H$176:$L$176</definedName>
    <definedName name="IQRCompaniesG177" hidden="1">[1]Companies!$H$177</definedName>
    <definedName name="IQRCompaniesG179" hidden="1">[1]Companies!$H$179:$L$179</definedName>
    <definedName name="IQRCompaniesG18" hidden="1">[1]Companies!$H$18</definedName>
    <definedName name="IQRCompaniesG180" hidden="1">[1]Companies!$H$180</definedName>
    <definedName name="IQRCompaniesG182" hidden="1">[1]Companies!$H$182</definedName>
    <definedName name="IQRCompaniesG184" hidden="1">[1]Companies!$H$184</definedName>
    <definedName name="IQRCompaniesG186" hidden="1">[1]Companies!$H$186</definedName>
    <definedName name="IQRCompaniesG187" hidden="1">[1]Companies!$H$187:$L$187</definedName>
    <definedName name="IQRCompaniesG188" hidden="1">[1]Companies!$H$188</definedName>
    <definedName name="IQRCompaniesG189" hidden="1">[1]Companies!$H$189:$L$189</definedName>
    <definedName name="IQRCompaniesG19" hidden="1">[1]Companies!$H$19</definedName>
    <definedName name="IQRCompaniesG190" hidden="1">[1]Companies!$H$190:$I$190</definedName>
    <definedName name="IQRCompaniesG191" hidden="1">[1]Companies!$H$191:$L$191</definedName>
    <definedName name="IQRCompaniesG192" hidden="1">[1]Companies!$H$192:$L$192</definedName>
    <definedName name="IQRCompaniesG193" hidden="1">[1]Companies!$H$193:$L$193</definedName>
    <definedName name="IQRCompaniesG195" hidden="1">[1]Companies!$H$195</definedName>
    <definedName name="IQRCompaniesG196" hidden="1">[1]Companies!$H$196:$L$196</definedName>
    <definedName name="IQRCompaniesG197" hidden="1">[1]Companies!$H$197:$L$197</definedName>
    <definedName name="IQRCompaniesG198" hidden="1">[1]Companies!$H$198</definedName>
    <definedName name="IQRCompaniesG20" hidden="1">[1]Companies!$H$20</definedName>
    <definedName name="IQRCompaniesG200" hidden="1">[1]Companies!$H$200</definedName>
    <definedName name="IQRCompaniesG201" hidden="1">[1]Companies!$H$201</definedName>
    <definedName name="IQRCompaniesG202" hidden="1">[1]Companies!$H$202</definedName>
    <definedName name="IQRCompaniesG203" hidden="1">[1]Companies!$H$203</definedName>
    <definedName name="IQRCompaniesG204" hidden="1">[1]Companies!$H$204</definedName>
    <definedName name="IQRCompaniesG205" hidden="1">[1]Companies!$H$205</definedName>
    <definedName name="IQRCompaniesG206" hidden="1">[1]Companies!$H$206</definedName>
    <definedName name="IQRCompaniesG207" hidden="1">[1]Companies!$H$207</definedName>
    <definedName name="IQRCompaniesG208" hidden="1">[1]Companies!$H$208</definedName>
    <definedName name="IQRCompaniesG209" hidden="1">[1]Companies!$H$209:$I$209</definedName>
    <definedName name="IQRCompaniesG21" hidden="1">[1]Companies!$H$21</definedName>
    <definedName name="IQRCompaniesG210" hidden="1">[1]Companies!$H$210:$L$210</definedName>
    <definedName name="IQRCompaniesG212" hidden="1">[1]Companies!$H$212</definedName>
    <definedName name="IQRCompaniesG213" hidden="1">[1]Companies!$H$213</definedName>
    <definedName name="IQRCompaniesG214" hidden="1">[1]Companies!$H$214:$L$214</definedName>
    <definedName name="IQRCompaniesG215" hidden="1">[1]Companies!$H$215</definedName>
    <definedName name="IQRCompaniesG217" hidden="1">[1]Companies!$H$217</definedName>
    <definedName name="IQRCompaniesG218" hidden="1">[1]Companies!$H$218</definedName>
    <definedName name="IQRCompaniesG219" hidden="1">[1]Companies!$H$219</definedName>
    <definedName name="IQRCompaniesG22" hidden="1">[1]Companies!$H$22</definedName>
    <definedName name="IQRCompaniesG220" hidden="1">[1]Companies!$H$220</definedName>
    <definedName name="IQRCompaniesG221" hidden="1">[1]Companies!$H$221:$L$221</definedName>
    <definedName name="IQRCompaniesG222" hidden="1">[1]Companies!$H$222</definedName>
    <definedName name="IQRCompaniesG223" hidden="1">[1]Companies!$H$223:$L$223</definedName>
    <definedName name="IQRCompaniesG224" hidden="1">[1]Companies!$H$224:$L$224</definedName>
    <definedName name="IQRCompaniesG225" hidden="1">[1]Companies!$H$225:$J$225</definedName>
    <definedName name="IQRCompaniesG226" hidden="1">[1]Companies!$H$226</definedName>
    <definedName name="IQRCompaniesG227" hidden="1">[1]Companies!$H$227:$J$227</definedName>
    <definedName name="IQRCompaniesG228" hidden="1">[1]Companies!$H$228</definedName>
    <definedName name="IQRCompaniesG23" hidden="1">[1]Companies!$H$23:$L$23</definedName>
    <definedName name="IQRCompaniesG230" hidden="1">[1]Companies!$H$230</definedName>
    <definedName name="IQRCompaniesG231" hidden="1">[1]Companies!$H$231</definedName>
    <definedName name="IQRCompaniesG232" hidden="1">[1]Companies!$H$232</definedName>
    <definedName name="IQRCompaniesG233" hidden="1">[1]Companies!$H$233</definedName>
    <definedName name="IQRCompaniesG234" hidden="1">[1]Companies!$H$234</definedName>
    <definedName name="IQRCompaniesG235" hidden="1">[1]Companies!$H$235</definedName>
    <definedName name="IQRCompaniesG236" hidden="1">[1]Companies!$H$236</definedName>
    <definedName name="IQRCompaniesG237" hidden="1">[1]Companies!$H$237</definedName>
    <definedName name="IQRCompaniesG238" hidden="1">[1]Companies!$H$238</definedName>
    <definedName name="IQRCompaniesG239" hidden="1">[1]Companies!$H$239:$J$239</definedName>
    <definedName name="IQRCompaniesG24" hidden="1">[1]Companies!$H$24:$I$24</definedName>
    <definedName name="IQRCompaniesG240" hidden="1">[1]Companies!$H$240</definedName>
    <definedName name="IQRCompaniesG241" hidden="1">[1]Companies!$H$241</definedName>
    <definedName name="IQRCompaniesG242" hidden="1">[1]Companies!$H$242:$L$242</definedName>
    <definedName name="IQRCompaniesG243" hidden="1">[1]Companies!$H$243</definedName>
    <definedName name="IQRCompaniesG244" hidden="1">[1]Companies!$H$244:$L$244</definedName>
    <definedName name="IQRCompaniesG245" hidden="1">[1]Companies!$H$245:$L$245</definedName>
    <definedName name="IQRCompaniesG246" hidden="1">[1]Companies!$H$246:$L$246</definedName>
    <definedName name="IQRCompaniesG248" hidden="1">[1]Companies!$H$248</definedName>
    <definedName name="IQRCompaniesG249" hidden="1">[1]Companies!$H$249</definedName>
    <definedName name="IQRCompaniesG25" hidden="1">[1]Companies!$H$25</definedName>
    <definedName name="IQRCompaniesG250" hidden="1">[1]Companies!$H$250</definedName>
    <definedName name="IQRCompaniesG251" hidden="1">[1]Companies!$H$251</definedName>
    <definedName name="IQRCompaniesG252" hidden="1">[1]Companies!$H$252:$L$252</definedName>
    <definedName name="IQRCompaniesG254" hidden="1">[1]Companies!$H$254</definedName>
    <definedName name="IQRCompaniesG255" hidden="1">[1]Companies!$H$255:$L$255</definedName>
    <definedName name="IQRCompaniesG256" hidden="1">[1]Companies!$H$256</definedName>
    <definedName name="IQRCompaniesG257" hidden="1">[1]Companies!$H$257:$I$257</definedName>
    <definedName name="IQRCompaniesG259" hidden="1">[1]Companies!$H$259</definedName>
    <definedName name="IQRCompaniesG260" hidden="1">[1]Companies!$H$260</definedName>
    <definedName name="IQRCompaniesG261" hidden="1">[1]Companies!$H$261:$I$261</definedName>
    <definedName name="IQRCompaniesG262" hidden="1">[1]Companies!$H$262:$L$262</definedName>
    <definedName name="IQRCompaniesG264" hidden="1">[1]Companies!$H$264</definedName>
    <definedName name="IQRCompaniesG265" hidden="1">[1]Companies!$H$265:$L$265</definedName>
    <definedName name="IQRCompaniesG266" hidden="1">[1]Companies!$H$266</definedName>
    <definedName name="IQRCompaniesG267" hidden="1">[1]Companies!$H$267</definedName>
    <definedName name="IQRCompaniesG268" hidden="1">[1]Companies!$H$268:$I$268</definedName>
    <definedName name="IQRCompaniesG269" hidden="1">[1]Companies!$H$269:$I$269</definedName>
    <definedName name="IQRCompaniesG27" hidden="1">[1]Companies!$H$27:$I$27</definedName>
    <definedName name="IQRCompaniesG270" hidden="1">[1]Companies!$H$270:$J$270</definedName>
    <definedName name="IQRCompaniesG271" hidden="1">[1]Companies!$H$271</definedName>
    <definedName name="IQRCompaniesG272" hidden="1">[1]Companies!$H$272:$L$272</definedName>
    <definedName name="IQRCompaniesG274" hidden="1">[1]Companies!$H$274:$L$274</definedName>
    <definedName name="IQRCompaniesG275" hidden="1">[1]Companies!$H$275:$L$275</definedName>
    <definedName name="IQRCompaniesG276" hidden="1">[1]Companies!$H$276</definedName>
    <definedName name="IQRCompaniesG277" hidden="1">[1]Companies!$H$277:$L$277</definedName>
    <definedName name="IQRCompaniesG279" hidden="1">[1]Companies!$H$279:$L$279</definedName>
    <definedName name="IQRCompaniesG28" hidden="1">[1]Companies!$H$28:$J$28</definedName>
    <definedName name="IQRCompaniesG280" hidden="1">[1]Companies!$H$280</definedName>
    <definedName name="IQRCompaniesG281" hidden="1">[1]Companies!$H$281:$I$281</definedName>
    <definedName name="IQRCompaniesG282" hidden="1">[1]Companies!$H$282</definedName>
    <definedName name="IQRCompaniesG283" hidden="1">[1]Companies!$H$283</definedName>
    <definedName name="IQRCompaniesG284" hidden="1">[1]Companies!$H$284:$L$284</definedName>
    <definedName name="IQRCompaniesG285" hidden="1">[1]Companies!$H$285</definedName>
    <definedName name="IQRCompaniesG286" hidden="1">[1]Companies!$H$286:$I$286</definedName>
    <definedName name="IQRCompaniesG287" hidden="1">[1]Companies!$H$287</definedName>
    <definedName name="IQRCompaniesG288" hidden="1">[1]Companies!$H$288:$L$288</definedName>
    <definedName name="IQRCompaniesG289" hidden="1">[1]Companies!$H$289:$L$289</definedName>
    <definedName name="IQRCompaniesG290" hidden="1">[1]Companies!$H$290:$K$290</definedName>
    <definedName name="IQRCompaniesG292" hidden="1">[1]Companies!$H$292:$K$292</definedName>
    <definedName name="IQRCompaniesG293" hidden="1">[1]Companies!$H$293</definedName>
    <definedName name="IQRCompaniesG294" hidden="1">[1]Companies!$H$294:$L$294</definedName>
    <definedName name="IQRCompaniesG295" hidden="1">[1]Companies!$H$295</definedName>
    <definedName name="IQRCompaniesG296" hidden="1">[1]Companies!$H$296:$I$296</definedName>
    <definedName name="IQRCompaniesG297" hidden="1">[1]Companies!$H$297</definedName>
    <definedName name="IQRCompaniesG298" hidden="1">[1]Companies!$H$298</definedName>
    <definedName name="IQRCompaniesG299" hidden="1">[1]Companies!$H$299:$I$299</definedName>
    <definedName name="IQRCompaniesG300" hidden="1">[1]Companies!$H$300</definedName>
    <definedName name="IQRCompaniesG301" hidden="1">[1]Companies!$H$301:$L$301</definedName>
    <definedName name="IQRCompaniesG303" hidden="1">[1]Companies!$H$303:$L$303</definedName>
    <definedName name="IQRCompaniesG306" hidden="1">[1]Companies!$H$306</definedName>
    <definedName name="IQRCompaniesG307" hidden="1">[1]Companies!$H$307</definedName>
    <definedName name="IQRCompaniesG308" hidden="1">[1]Companies!$H$308</definedName>
    <definedName name="IQRCompaniesG309" hidden="1">[1]Companies!$H$309</definedName>
    <definedName name="IQRCompaniesG31" hidden="1">[1]Companies!$H$31:$L$31</definedName>
    <definedName name="IQRCompaniesG310" hidden="1">[1]Companies!$H$310</definedName>
    <definedName name="IQRCompaniesG311" hidden="1">[1]Companies!$H$311</definedName>
    <definedName name="IQRCompaniesG312" hidden="1">[1]Companies!$H$312:$J$312</definedName>
    <definedName name="IQRCompaniesG314" hidden="1">[1]Companies!$H$314:$L$314</definedName>
    <definedName name="IQRCompaniesG315" hidden="1">[1]Companies!$H$315:$J$315</definedName>
    <definedName name="IQRCompaniesG316" hidden="1">[1]Companies!$H$316</definedName>
    <definedName name="IQRCompaniesG317" hidden="1">[1]Companies!$H$317:$I$317</definedName>
    <definedName name="IQRCompaniesG318" hidden="1">[1]Companies!$H$318</definedName>
    <definedName name="IQRCompaniesG32" hidden="1">[1]Companies!$H$32:$L$32</definedName>
    <definedName name="IQRCompaniesG320" hidden="1">[1]Companies!$H$320</definedName>
    <definedName name="IQRCompaniesG321" hidden="1">[1]Companies!$H$321:$L$321</definedName>
    <definedName name="IQRCompaniesG324" hidden="1">[1]Companies!$H$324:$L$324</definedName>
    <definedName name="IQRCompaniesG325" hidden="1">[1]Companies!$H$325:$L$325</definedName>
    <definedName name="IQRCompaniesG326" hidden="1">[1]Companies!$H$326</definedName>
    <definedName name="IQRCompaniesG327" hidden="1">[1]Companies!$H$327:$I$327</definedName>
    <definedName name="IQRCompaniesG329" hidden="1">[1]Companies!$H$329:$L$329</definedName>
    <definedName name="IQRCompaniesG33" hidden="1">[1]Companies!$H$33</definedName>
    <definedName name="IQRCompaniesG330" hidden="1">[1]Companies!$H$330:$L$330</definedName>
    <definedName name="IQRCompaniesG331" hidden="1">[1]Companies!$H$331:$I$331</definedName>
    <definedName name="IQRCompaniesG332" hidden="1">[1]Companies!$H$332:$K$332</definedName>
    <definedName name="IQRCompaniesG333" hidden="1">[1]Companies!$H$333:$L$333</definedName>
    <definedName name="IQRCompaniesG334" hidden="1">[1]Companies!$H$334:$J$334</definedName>
    <definedName name="IQRCompaniesG336" hidden="1">[1]Companies!$H$336:$J$336</definedName>
    <definedName name="IQRCompaniesG337" hidden="1">[1]Companies!$H$337</definedName>
    <definedName name="IQRCompaniesG338" hidden="1">[1]Companies!$H$338:$I$338</definedName>
    <definedName name="IQRCompaniesG340" hidden="1">[1]Companies!$H$340</definedName>
    <definedName name="IQRCompaniesG342" hidden="1">[1]Companies!$H$342</definedName>
    <definedName name="IQRCompaniesG345" hidden="1">[1]Companies!$H$345</definedName>
    <definedName name="IQRCompaniesG346" hidden="1">[1]Companies!$H$346</definedName>
    <definedName name="IQRCompaniesG347" hidden="1">[1]Companies!$H$347</definedName>
    <definedName name="IQRCompaniesG348" hidden="1">[1]Companies!$H$348</definedName>
    <definedName name="IQRCompaniesG349" hidden="1">[1]Companies!$H$349</definedName>
    <definedName name="IQRCompaniesG35" hidden="1">[1]Companies!$H$35:$I$35</definedName>
    <definedName name="IQRCompaniesG351" hidden="1">[1]Companies!$H$351:$I$351</definedName>
    <definedName name="IQRCompaniesG352" hidden="1">[1]Companies!$H$352</definedName>
    <definedName name="IQRCompaniesG353" hidden="1">[1]Companies!$H$353</definedName>
    <definedName name="IQRCompaniesG354" hidden="1">[1]Companies!$H$354:$I$354</definedName>
    <definedName name="IQRCompaniesG355" hidden="1">[1]Companies!$H$355</definedName>
    <definedName name="IQRCompaniesG356" hidden="1">[1]Companies!$H$356</definedName>
    <definedName name="IQRCompaniesG357" hidden="1">[1]Companies!$H$357</definedName>
    <definedName name="IQRCompaniesG358" hidden="1">[1]Companies!$H$358:$L$358</definedName>
    <definedName name="IQRCompaniesG359" hidden="1">[1]Companies!$H$359:$L$359</definedName>
    <definedName name="IQRCompaniesG36" hidden="1">[1]Companies!$H$36</definedName>
    <definedName name="IQRCompaniesG360" hidden="1">[1]Companies!$H$360:$I$360</definedName>
    <definedName name="IQRCompaniesG361" hidden="1">[1]Companies!$H$361:$L$361</definedName>
    <definedName name="IQRCompaniesG362" hidden="1">[1]Companies!$H$362:$L$362</definedName>
    <definedName name="IQRCompaniesG363" hidden="1">[1]Companies!$H$363</definedName>
    <definedName name="IQRCompaniesG364" hidden="1">[1]Companies!$H$364:$L$364</definedName>
    <definedName name="IQRCompaniesG365" hidden="1">[1]Companies!$H$365</definedName>
    <definedName name="IQRCompaniesG366" hidden="1">[1]Companies!$H$366:$L$366</definedName>
    <definedName name="IQRCompaniesG367" hidden="1">[1]Companies!$H$367</definedName>
    <definedName name="IQRCompaniesG368" hidden="1">[1]Companies!$H$368:$J$368</definedName>
    <definedName name="IQRCompaniesG369" hidden="1">[1]Companies!$H$369:$I$369</definedName>
    <definedName name="IQRCompaniesG370" hidden="1">[1]Companies!$H$370:$I$370</definedName>
    <definedName name="IQRCompaniesG371" hidden="1">[1]Companies!$H$371</definedName>
    <definedName name="IQRCompaniesG372" hidden="1">[1]Companies!$H$372:$L$372</definedName>
    <definedName name="IQRCompaniesG373" hidden="1">[1]Companies!$H$373:$I$373</definedName>
    <definedName name="IQRCompaniesG374" hidden="1">[1]Companies!$H$374:$L$374</definedName>
    <definedName name="IQRCompaniesG375" hidden="1">[1]Companies!$H$375</definedName>
    <definedName name="IQRCompaniesG376" hidden="1">[1]Companies!$H$376:$L$376</definedName>
    <definedName name="IQRCompaniesG377" hidden="1">[1]Companies!$H$377</definedName>
    <definedName name="IQRCompaniesG378" hidden="1">[1]Companies!$H$378</definedName>
    <definedName name="IQRCompaniesG379" hidden="1">[1]Companies!$H$379:$I$379</definedName>
    <definedName name="IQRCompaniesG38" hidden="1">[1]Companies!$H$38</definedName>
    <definedName name="IQRCompaniesG380" hidden="1">[1]Companies!$H$380:$L$380</definedName>
    <definedName name="IQRCompaniesG382" hidden="1">[1]Companies!$H$382:$L$382</definedName>
    <definedName name="IQRCompaniesG384" hidden="1">[1]Companies!$H$384:$L$384</definedName>
    <definedName name="IQRCompaniesG385" hidden="1">[1]Companies!$H$385</definedName>
    <definedName name="IQRCompaniesG386" hidden="1">[1]Companies!$H$386</definedName>
    <definedName name="IQRCompaniesG387" hidden="1">[1]Companies!$H$387:$L$387</definedName>
    <definedName name="IQRCompaniesG388" hidden="1">[1]Companies!$H$388</definedName>
    <definedName name="IQRCompaniesG389" hidden="1">[1]Companies!$H$389</definedName>
    <definedName name="IQRCompaniesG390" hidden="1">[1]Companies!$H$390:$L$390</definedName>
    <definedName name="IQRCompaniesG391" hidden="1">[1]Companies!$H$391</definedName>
    <definedName name="IQRCompaniesG392" hidden="1">[1]Companies!$H$392:$I$392</definedName>
    <definedName name="IQRCompaniesG393" hidden="1">[1]Companies!$H$393</definedName>
    <definedName name="IQRCompaniesG394" hidden="1">[1]Companies!$H$394</definedName>
    <definedName name="IQRCompaniesG396" hidden="1">[1]Companies!$H$396:$L$396</definedName>
    <definedName name="IQRCompaniesG397" hidden="1">[1]Companies!$H$397</definedName>
    <definedName name="IQRCompaniesG398" hidden="1">[1]Companies!$H$398:$I$398</definedName>
    <definedName name="IQRCompaniesG399" hidden="1">[1]Companies!$H$399:$L$399</definedName>
    <definedName name="IQRCompaniesG40" hidden="1">[1]Companies!$H$40</definedName>
    <definedName name="IQRCompaniesG401" hidden="1">[1]Companies!$H$401:$I$401</definedName>
    <definedName name="IQRCompaniesG402" hidden="1">[1]Companies!$H$402</definedName>
    <definedName name="IQRCompaniesG403" hidden="1">[1]Companies!$H$403:$J$403</definedName>
    <definedName name="IQRCompaniesG404" hidden="1">[1]Companies!$H$404</definedName>
    <definedName name="IQRCompaniesG405" hidden="1">[1]Companies!$H$405:$L$405</definedName>
    <definedName name="IQRCompaniesG406" hidden="1">[1]Companies!$H$406</definedName>
    <definedName name="IQRCompaniesG407" hidden="1">[1]Companies!$H$407:$K$407</definedName>
    <definedName name="IQRCompaniesG409" hidden="1">[1]Companies!$H$409:$L$409</definedName>
    <definedName name="IQRCompaniesG41" hidden="1">[1]Companies!$H$41:$I$41</definedName>
    <definedName name="IQRCompaniesG410" hidden="1">[1]Companies!$H$410:$L$410</definedName>
    <definedName name="IQRCompaniesG411" hidden="1">[1]Companies!$H$411</definedName>
    <definedName name="IQRCompaniesG412" hidden="1">[1]Companies!$H$412:$I$412</definedName>
    <definedName name="IQRCompaniesG414" hidden="1">[1]Companies!$H$414</definedName>
    <definedName name="IQRCompaniesG415" hidden="1">[1]Companies!$H$415</definedName>
    <definedName name="IQRCompaniesG416" hidden="1">[1]Companies!$H$416</definedName>
    <definedName name="IQRCompaniesG417" hidden="1">[1]Companies!$H$417</definedName>
    <definedName name="IQRCompaniesG418" hidden="1">[1]Companies!$H$418</definedName>
    <definedName name="IQRCompaniesG419" hidden="1">[1]Companies!$H$419:$L$419</definedName>
    <definedName name="IQRCompaniesG42" hidden="1">[1]Companies!$H$42:$L$42</definedName>
    <definedName name="IQRCompaniesG420" hidden="1">[1]Companies!$H$420</definedName>
    <definedName name="IQRCompaniesG421" hidden="1">[1]Companies!$H$421:$L$421</definedName>
    <definedName name="IQRCompaniesG422" hidden="1">[1]Companies!$H$422:$J$422</definedName>
    <definedName name="IQRCompaniesG423" hidden="1">[1]Companies!$H$423</definedName>
    <definedName name="IQRCompaniesG424" hidden="1">[1]Companies!$H$424:$L$424</definedName>
    <definedName name="IQRCompaniesG425" hidden="1">[1]Companies!$H$425</definedName>
    <definedName name="IQRCompaniesG426" hidden="1">[1]Companies!$H$426</definedName>
    <definedName name="IQRCompaniesG427" hidden="1">[1]Companies!$H$427</definedName>
    <definedName name="IQRCompaniesG428" hidden="1">[1]Companies!$H$428:$L$428</definedName>
    <definedName name="IQRCompaniesG429" hidden="1">[1]Companies!$H$429</definedName>
    <definedName name="IQRCompaniesG43" hidden="1">[1]Companies!$H$43</definedName>
    <definedName name="IQRCompaniesG430" hidden="1">[1]Companies!$H$430</definedName>
    <definedName name="IQRCompaniesG431" hidden="1">[1]Companies!$H$431</definedName>
    <definedName name="IQRCompaniesG432" hidden="1">[1]Companies!$H$432:$L$432</definedName>
    <definedName name="IQRCompaniesG433" hidden="1">[1]Companies!$H$433:$L$433</definedName>
    <definedName name="IQRCompaniesG434" hidden="1">[1]Companies!$H$434</definedName>
    <definedName name="IQRCompaniesG435" hidden="1">[1]Companies!$H$435:$L$435</definedName>
    <definedName name="IQRCompaniesG436" hidden="1">[1]Companies!$H$436:$L$436</definedName>
    <definedName name="IQRCompaniesG438" hidden="1">[1]Companies!$H$438</definedName>
    <definedName name="IQRCompaniesG439" hidden="1">[1]Companies!$H$439:$J$439</definedName>
    <definedName name="IQRCompaniesG44" hidden="1">[1]Companies!$H$44</definedName>
    <definedName name="IQRCompaniesG440" hidden="1">[1]Companies!$H$440</definedName>
    <definedName name="IQRCompaniesG441" hidden="1">[1]Companies!$H$441</definedName>
    <definedName name="IQRCompaniesG442" hidden="1">[1]Companies!$H$442:$I$442</definedName>
    <definedName name="IQRCompaniesG443" hidden="1">[1]Companies!$H$443</definedName>
    <definedName name="IQRCompaniesG444" hidden="1">[1]Companies!$H$444:$K$444</definedName>
    <definedName name="IQRCompaniesG446" hidden="1">[1]Companies!$H$446</definedName>
    <definedName name="IQRCompaniesG447" hidden="1">[1]Companies!$H$447</definedName>
    <definedName name="IQRCompaniesG448" hidden="1">[1]Companies!$H$448</definedName>
    <definedName name="IQRCompaniesG449" hidden="1">[1]Companies!$H$449</definedName>
    <definedName name="IQRCompaniesG45" hidden="1">[1]Companies!$H$45</definedName>
    <definedName name="IQRCompaniesG453" hidden="1">[1]Companies!$H$453:$J$453</definedName>
    <definedName name="IQRCompaniesG454" hidden="1">[1]Companies!$H$454:$L$454</definedName>
    <definedName name="IQRCompaniesG455" hidden="1">[1]Companies!$H$455:$L$455</definedName>
    <definedName name="IQRCompaniesG456" hidden="1">[1]Companies!$H$456:$L$456</definedName>
    <definedName name="IQRCompaniesG457" hidden="1">[1]Companies!$H$457:$L$457</definedName>
    <definedName name="IQRCompaniesG459" hidden="1">[1]Companies!$H$459</definedName>
    <definedName name="IQRCompaniesG46" hidden="1">[1]Companies!$H$46:$J$46</definedName>
    <definedName name="IQRCompaniesG460" hidden="1">[1]Companies!$H$460:$L$460</definedName>
    <definedName name="IQRCompaniesG462" hidden="1">[1]Companies!$H$462</definedName>
    <definedName name="IQRCompaniesG463" hidden="1">[1]Companies!$H$463:$L$463</definedName>
    <definedName name="IQRCompaniesG464" hidden="1">[1]Companies!$H$464:$L$464</definedName>
    <definedName name="IQRCompaniesG466" hidden="1">[1]Companies!$H$466</definedName>
    <definedName name="IQRCompaniesG467" hidden="1">[1]Companies!$H$467:$L$467</definedName>
    <definedName name="IQRCompaniesG468" hidden="1">[1]Companies!$H$468:$I$468</definedName>
    <definedName name="IQRCompaniesG469" hidden="1">[1]Companies!$H$469:$K$469</definedName>
    <definedName name="IQRCompaniesG47" hidden="1">[1]Companies!$H$47</definedName>
    <definedName name="IQRCompaniesG470" hidden="1">[1]Companies!$H$470</definedName>
    <definedName name="IQRCompaniesG471" hidden="1">[1]Companies!$H$471:$L$471</definedName>
    <definedName name="IQRCompaniesG472" hidden="1">[1]Companies!$H$472</definedName>
    <definedName name="IQRCompaniesG474" hidden="1">[1]Companies!$H$474</definedName>
    <definedName name="IQRCompaniesG475" hidden="1">[1]Companies!$H$475:$L$475</definedName>
    <definedName name="IQRCompaniesG476" hidden="1">[1]Companies!$H$476</definedName>
    <definedName name="IQRCompaniesG477" hidden="1">[1]Companies!$H$477</definedName>
    <definedName name="IQRCompaniesG478" hidden="1">[1]Companies!$H$478</definedName>
    <definedName name="IQRCompaniesG479" hidden="1">[1]Companies!$H$479:$J$479</definedName>
    <definedName name="IQRCompaniesG480" hidden="1">[1]Companies!$H$480</definedName>
    <definedName name="IQRCompaniesG481" hidden="1">[1]Companies!$H$481</definedName>
    <definedName name="IQRCompaniesG482" hidden="1">[1]Companies!$H$482:$I$482</definedName>
    <definedName name="IQRCompaniesG483" hidden="1">[1]Companies!$H$483</definedName>
    <definedName name="IQRCompaniesG485" hidden="1">[1]Companies!$H$485:$L$485</definedName>
    <definedName name="IQRCompaniesG486" hidden="1">[1]Companies!$H$486</definedName>
    <definedName name="IQRCompaniesG487" hidden="1">[1]Companies!$H$487:$L$487</definedName>
    <definedName name="IQRCompaniesG488" hidden="1">[1]Companies!$H$488</definedName>
    <definedName name="IQRCompaniesG489" hidden="1">[1]Companies!$H$489</definedName>
    <definedName name="IQRCompaniesG49" hidden="1">[1]Companies!$H$49</definedName>
    <definedName name="IQRCompaniesG490" hidden="1">[1]Companies!$H$490</definedName>
    <definedName name="IQRCompaniesG491" hidden="1">[1]Companies!$H$491:$L$491</definedName>
    <definedName name="IQRCompaniesG492" hidden="1">[1]Companies!$H$492:$L$492</definedName>
    <definedName name="IQRCompaniesG493" hidden="1">[1]Companies!$H$493:$L$493</definedName>
    <definedName name="IQRCompaniesG494" hidden="1">[1]Companies!$H$494:$L$494</definedName>
    <definedName name="IQRCompaniesG495" hidden="1">[1]Companies!$H$495</definedName>
    <definedName name="IQRCompaniesG496" hidden="1">[1]Companies!$H$496:$L$496</definedName>
    <definedName name="IQRCompaniesG497" hidden="1">[1]Companies!$H$497</definedName>
    <definedName name="IQRCompaniesG50" hidden="1">[1]Companies!$H$50:$I$50</definedName>
    <definedName name="IQRCompaniesG500" hidden="1">[1]Companies!$H$500:$J$500</definedName>
    <definedName name="IQRCompaniesG501" hidden="1">[1]Companies!$H$501</definedName>
    <definedName name="IQRCompaniesG503" hidden="1">[1]Companies!$H$503</definedName>
    <definedName name="IQRCompaniesG504" hidden="1">[1]Companies!$H$504</definedName>
    <definedName name="IQRCompaniesG506" hidden="1">[1]Companies!$H$506:$I$506</definedName>
    <definedName name="IQRCompaniesG507" hidden="1">[1]Companies!$H$507:$L$507</definedName>
    <definedName name="IQRCompaniesG508" hidden="1">[1]Companies!$H$508</definedName>
    <definedName name="IQRCompaniesG509" hidden="1">[1]Companies!$H$509</definedName>
    <definedName name="IQRCompaniesG51" hidden="1">[1]Companies!$H$51</definedName>
    <definedName name="IQRCompaniesG510" hidden="1">[1]Companies!$H$510:$L$510</definedName>
    <definedName name="IQRCompaniesG511" hidden="1">[1]Companies!$H$511:$I$511</definedName>
    <definedName name="IQRCompaniesG512" hidden="1">[1]Companies!$H$512</definedName>
    <definedName name="IQRCompaniesG513" hidden="1">[1]Companies!$H$513:$K$513</definedName>
    <definedName name="IQRCompaniesG514" hidden="1">[1]Companies!$H$514</definedName>
    <definedName name="IQRCompaniesG517" hidden="1">[1]Companies!$H$517:$L$517</definedName>
    <definedName name="IQRCompaniesG518" hidden="1">[1]Companies!$H$518</definedName>
    <definedName name="IQRCompaniesG519" hidden="1">[1]Companies!$H$519:$L$519</definedName>
    <definedName name="IQRCompaniesG520" hidden="1">[1]Companies!$H$520</definedName>
    <definedName name="IQRCompaniesG521" hidden="1">[1]Companies!$H$521</definedName>
    <definedName name="IQRCompaniesG522" hidden="1">[1]Companies!$H$522:$L$522</definedName>
    <definedName name="IQRCompaniesG524" hidden="1">[1]Companies!$H$524</definedName>
    <definedName name="IQRCompaniesG525" hidden="1">[1]Companies!$H$525</definedName>
    <definedName name="IQRCompaniesG527" hidden="1">[1]Companies!$H$527:$L$527</definedName>
    <definedName name="IQRCompaniesG53" hidden="1">[1]Companies!$H$53:$L$53</definedName>
    <definedName name="IQRCompaniesG530" hidden="1">[1]Companies!$H$530:$L$530</definedName>
    <definedName name="IQRCompaniesG531" hidden="1">[1]Companies!$H$531</definedName>
    <definedName name="IQRCompaniesG532" hidden="1">[1]Companies!$H$532:$L$532</definedName>
    <definedName name="IQRCompaniesG533" hidden="1">[1]Companies!$H$533</definedName>
    <definedName name="IQRCompaniesG534" hidden="1">[1]Companies!$H$534</definedName>
    <definedName name="IQRCompaniesG535" hidden="1">[1]Companies!$H$535</definedName>
    <definedName name="IQRCompaniesG536" hidden="1">[1]Companies!$H$536:$L$536</definedName>
    <definedName name="IQRCompaniesG538" hidden="1">[1]Companies!$H$538</definedName>
    <definedName name="IQRCompaniesG539" hidden="1">[1]Companies!$H$539</definedName>
    <definedName name="IQRCompaniesG54" hidden="1">[1]Companies!$H$54:$L$54</definedName>
    <definedName name="IQRCompaniesG540" hidden="1">[1]Companies!$H$540</definedName>
    <definedName name="IQRCompaniesG541" hidden="1">[1]Companies!$H$541:$I$541</definedName>
    <definedName name="IQRCompaniesG543" hidden="1">[1]Companies!$H$543</definedName>
    <definedName name="IQRCompaniesG544" hidden="1">[1]Companies!$H$544:$J$544</definedName>
    <definedName name="IQRCompaniesG545" hidden="1">[1]Companies!$H$545:$I$545</definedName>
    <definedName name="IQRCompaniesG546" hidden="1">[1]Companies!$H$546:$L$546</definedName>
    <definedName name="IQRCompaniesG547" hidden="1">[1]Companies!$H$547</definedName>
    <definedName name="IQRCompaniesG548" hidden="1">[1]Companies!$H$548:$L$548</definedName>
    <definedName name="IQRCompaniesG55" hidden="1">[1]Companies!$H$55</definedName>
    <definedName name="IQRCompaniesG550" hidden="1">[1]Companies!$H$550</definedName>
    <definedName name="IQRCompaniesG551" hidden="1">[1]Companies!$H$551</definedName>
    <definedName name="IQRCompaniesG552" hidden="1">[1]Companies!$H$552:$I$552</definedName>
    <definedName name="IQRCompaniesG553" hidden="1">[1]Companies!$H$553:$I$553</definedName>
    <definedName name="IQRCompaniesG555" hidden="1">[1]Companies!$H$555</definedName>
    <definedName name="IQRCompaniesG556" hidden="1">[1]Companies!$H$556</definedName>
    <definedName name="IQRCompaniesG557" hidden="1">[1]Companies!$H$557</definedName>
    <definedName name="IQRCompaniesG558" hidden="1">[1]Companies!$H$558</definedName>
    <definedName name="IQRCompaniesG559" hidden="1">[1]Companies!$H$559</definedName>
    <definedName name="IQRCompaniesG56" hidden="1">[1]Companies!$H$56</definedName>
    <definedName name="IQRCompaniesG562" hidden="1">[1]Companies!$H$562:$K$562</definedName>
    <definedName name="IQRCompaniesG563" hidden="1">[1]Companies!$H$563:$I$563</definedName>
    <definedName name="IQRCompaniesG564" hidden="1">[1]Companies!$H$564</definedName>
    <definedName name="IQRCompaniesG567" hidden="1">[1]Companies!$H$567:$L$567</definedName>
    <definedName name="IQRCompaniesG568" hidden="1">[1]Companies!$H$568:$L$568</definedName>
    <definedName name="IQRCompaniesG569" hidden="1">[1]Companies!$H$569</definedName>
    <definedName name="IQRCompaniesG57" hidden="1">[1]Companies!$H$57:$L$57</definedName>
    <definedName name="IQRCompaniesG570" hidden="1">[1]Companies!$H$570:$L$570</definedName>
    <definedName name="IQRCompaniesG571" hidden="1">[1]Companies!$H$571</definedName>
    <definedName name="IQRCompaniesG572" hidden="1">[1]Companies!$H$572:$L$572</definedName>
    <definedName name="IQRCompaniesG574" hidden="1">[1]Companies!$H$574:$L$574</definedName>
    <definedName name="IQRCompaniesG575" hidden="1">[1]Companies!$H$575:$L$575</definedName>
    <definedName name="IQRCompaniesG576" hidden="1">[1]Companies!$H$576:$L$576</definedName>
    <definedName name="IQRCompaniesG577" hidden="1">[1]Companies!$H$577:$L$577</definedName>
    <definedName name="IQRCompaniesG578" hidden="1">[1]Companies!$H$578</definedName>
    <definedName name="IQRCompaniesG579" hidden="1">[1]Companies!$H$579</definedName>
    <definedName name="IQRCompaniesG58" hidden="1">[1]Companies!$H$58:$L$58</definedName>
    <definedName name="IQRCompaniesG580" hidden="1">[1]Companies!$H$580:$L$580</definedName>
    <definedName name="IQRCompaniesG581" hidden="1">[1]Companies!$H$581</definedName>
    <definedName name="IQRCompaniesG582" hidden="1">[1]Companies!$H$582</definedName>
    <definedName name="IQRCompaniesG583" hidden="1">[1]Companies!$H$583</definedName>
    <definedName name="IQRCompaniesG584" hidden="1">[1]Companies!$H$584</definedName>
    <definedName name="IQRCompaniesG585" hidden="1">[1]Companies!$H$585:$L$585</definedName>
    <definedName name="IQRCompaniesG586" hidden="1">[1]Companies!$H$586:$L$586</definedName>
    <definedName name="IQRCompaniesG587" hidden="1">[1]Companies!$H$587:$L$587</definedName>
    <definedName name="IQRCompaniesG588" hidden="1">[1]Companies!$H$588</definedName>
    <definedName name="IQRCompaniesG589" hidden="1">[1]Companies!$H$589:$L$589</definedName>
    <definedName name="IQRCompaniesG59" hidden="1">[1]Companies!$H$59:$L$59</definedName>
    <definedName name="IQRCompaniesG590" hidden="1">[1]Companies!$H$590:$L$590</definedName>
    <definedName name="IQRCompaniesG591" hidden="1">[1]Companies!$H$591:$L$591</definedName>
    <definedName name="IQRCompaniesG592" hidden="1">[1]Companies!$H$592</definedName>
    <definedName name="IQRCompaniesG593" hidden="1">[1]Companies!$H$593</definedName>
    <definedName name="IQRCompaniesG594" hidden="1">[1]Companies!$H$594</definedName>
    <definedName name="IQRCompaniesG595" hidden="1">[1]Companies!$H$595:$L$595</definedName>
    <definedName name="IQRCompaniesG596" hidden="1">[1]Companies!$H$596</definedName>
    <definedName name="IQRCompaniesG597" hidden="1">[1]Companies!$H$597:$I$597</definedName>
    <definedName name="IQRCompaniesG598" hidden="1">[1]Companies!$H$598:$J$598</definedName>
    <definedName name="IQRCompaniesG599" hidden="1">[1]Companies!$H$599</definedName>
    <definedName name="IQRCompaniesG60" hidden="1">[1]Companies!$H$60</definedName>
    <definedName name="IQRCompaniesG601" hidden="1">[1]Companies!$H$601:$L$601</definedName>
    <definedName name="IQRCompaniesG602" hidden="1">[1]Companies!$H$602:$L$602</definedName>
    <definedName name="IQRCompaniesG603" hidden="1">[1]Companies!$H$603</definedName>
    <definedName name="IQRCompaniesG606" hidden="1">[1]Companies!$H$606:$J$606</definedName>
    <definedName name="IQRCompaniesG607" hidden="1">[1]Companies!$H$607</definedName>
    <definedName name="IQRCompaniesG608" hidden="1">[1]Companies!$H$608</definedName>
    <definedName name="IQRCompaniesG609" hidden="1">[1]Companies!$H$609</definedName>
    <definedName name="IQRCompaniesG61" hidden="1">[1]Companies!$H$61:$L$61</definedName>
    <definedName name="IQRCompaniesG610" hidden="1">[1]Companies!$H$610</definedName>
    <definedName name="IQRCompaniesG611" hidden="1">[1]Companies!$H$611:$L$611</definedName>
    <definedName name="IQRCompaniesG612" hidden="1">[1]Companies!$H$612:$J$612</definedName>
    <definedName name="IQRCompaniesG613" hidden="1">[1]Companies!$H$613</definedName>
    <definedName name="IQRCompaniesG614" hidden="1">[1]Companies!$H$614:$L$614</definedName>
    <definedName name="IQRCompaniesG615" hidden="1">[1]Companies!$H$615</definedName>
    <definedName name="IQRCompaniesG616" hidden="1">[1]Companies!$H$616:$L$616</definedName>
    <definedName name="IQRCompaniesG617" hidden="1">[1]Companies!$H$617:$L$617</definedName>
    <definedName name="IQRCompaniesG618" hidden="1">[1]Companies!$H$618</definedName>
    <definedName name="IQRCompaniesG619" hidden="1">[1]Companies!$H$619:$L$619</definedName>
    <definedName name="IQRCompaniesG62" hidden="1">[1]Companies!$H$62:$L$62</definedName>
    <definedName name="IQRCompaniesG620" hidden="1">[1]Companies!$H$620:$I$620</definedName>
    <definedName name="IQRCompaniesG621" hidden="1">[1]Companies!$H$621</definedName>
    <definedName name="IQRCompaniesG622" hidden="1">[1]Companies!$H$622</definedName>
    <definedName name="IQRCompaniesG623" hidden="1">[1]Companies!$H$623</definedName>
    <definedName name="IQRCompaniesG624" hidden="1">[1]Companies!$H$624:$J$624</definedName>
    <definedName name="IQRCompaniesG625" hidden="1">[1]Companies!$H$625</definedName>
    <definedName name="IQRCompaniesG626" hidden="1">[1]Companies!$H$626</definedName>
    <definedName name="IQRCompaniesG627" hidden="1">[1]Companies!$H$627:$L$627</definedName>
    <definedName name="IQRCompaniesG628" hidden="1">[1]Companies!$H$628:$L$628</definedName>
    <definedName name="IQRCompaniesG629" hidden="1">[1]Companies!$H$629:$L$629</definedName>
    <definedName name="IQRCompaniesG63" hidden="1">[1]Companies!$H$63</definedName>
    <definedName name="IQRCompaniesG630" hidden="1">[1]Companies!$H$630</definedName>
    <definedName name="IQRCompaniesG631" hidden="1">[1]Companies!$H$631</definedName>
    <definedName name="IQRCompaniesG632" hidden="1">[1]Companies!$H$632:$L$632</definedName>
    <definedName name="IQRCompaniesG633" hidden="1">[1]Companies!$H$633</definedName>
    <definedName name="IQRCompaniesG634" hidden="1">[1]Companies!$H$634:$L$634</definedName>
    <definedName name="IQRCompaniesG635" hidden="1">[1]Companies!$H$635</definedName>
    <definedName name="IQRCompaniesG636" hidden="1">[1]Companies!$H$636:$I$636</definedName>
    <definedName name="IQRCompaniesG637" hidden="1">[1]Companies!$H$637</definedName>
    <definedName name="IQRCompaniesG638" hidden="1">[1]Companies!$H$638</definedName>
    <definedName name="IQRCompaniesG639" hidden="1">[1]Companies!$H$639</definedName>
    <definedName name="IQRCompaniesG64" hidden="1">[1]Companies!$H$64</definedName>
    <definedName name="IQRCompaniesG640" hidden="1">[1]Companies!$H$640:$I$640</definedName>
    <definedName name="IQRCompaniesG641" hidden="1">[1]Companies!$H$641</definedName>
    <definedName name="IQRCompaniesG642" hidden="1">[1]Companies!$H$642</definedName>
    <definedName name="IQRCompaniesG643" hidden="1">[1]Companies!$H$643</definedName>
    <definedName name="IQRCompaniesG644" hidden="1">[1]Companies!$H$644</definedName>
    <definedName name="IQRCompaniesG645" hidden="1">[1]Companies!$H$645</definedName>
    <definedName name="IQRCompaniesG646" hidden="1">[1]Companies!$H$646</definedName>
    <definedName name="IQRCompaniesG647" hidden="1">[1]Companies!$H$647:$L$647</definedName>
    <definedName name="IQRCompaniesG648" hidden="1">[1]Companies!$H$648:$L$648</definedName>
    <definedName name="IQRCompaniesG649" hidden="1">[1]Companies!$H$649:$L$649</definedName>
    <definedName name="IQRCompaniesG65" hidden="1">[1]Companies!$H$65</definedName>
    <definedName name="IQRCompaniesG650" hidden="1">[1]Companies!$H$650</definedName>
    <definedName name="IQRCompaniesG652" hidden="1">[1]Companies!$H$652</definedName>
    <definedName name="IQRCompaniesG653" hidden="1">[1]Companies!$H$653</definedName>
    <definedName name="IQRCompaniesG654" hidden="1">[1]Companies!$H$654:$I$654</definedName>
    <definedName name="IQRCompaniesG655" hidden="1">[1]Companies!$H$655</definedName>
    <definedName name="IQRCompaniesG656" hidden="1">[1]Companies!$H$656:$L$656</definedName>
    <definedName name="IQRCompaniesG657" hidden="1">[1]Companies!$H$657</definedName>
    <definedName name="IQRCompaniesG658" hidden="1">[1]Companies!$H$658:$L$658</definedName>
    <definedName name="IQRCompaniesG659" hidden="1">[1]Companies!$H$659:$L$659</definedName>
    <definedName name="IQRCompaniesG66" hidden="1">[1]Companies!$H$66:$L$66</definedName>
    <definedName name="IQRCompaniesG661" hidden="1">[1]Companies!$H$661</definedName>
    <definedName name="IQRCompaniesG662" hidden="1">[1]Companies!$H$662:$I$662</definedName>
    <definedName name="IQRCompaniesG663" hidden="1">[1]Companies!$H$663</definedName>
    <definedName name="IQRCompaniesG664" hidden="1">[1]Companies!$H$664</definedName>
    <definedName name="IQRCompaniesG665" hidden="1">[1]Companies!$H$665:$L$665</definedName>
    <definedName name="IQRCompaniesG666" hidden="1">[1]Companies!$H$666</definedName>
    <definedName name="IQRCompaniesG667" hidden="1">[1]Companies!$H$667:$L$667</definedName>
    <definedName name="IQRCompaniesG668" hidden="1">[1]Companies!$H$668:$L$668</definedName>
    <definedName name="IQRCompaniesG669" hidden="1">[1]Companies!$H$669</definedName>
    <definedName name="IQRCompaniesG67" hidden="1">[1]Companies!$H$67:$I$67</definedName>
    <definedName name="IQRCompaniesG671" hidden="1">[1]Companies!$H$671</definedName>
    <definedName name="IQRCompaniesG672" hidden="1">[1]Companies!$H$672:$L$672</definedName>
    <definedName name="IQRCompaniesG673" hidden="1">[1]Companies!$H$673:$I$673</definedName>
    <definedName name="IQRCompaniesG674" hidden="1">[1]Companies!$H$674</definedName>
    <definedName name="IQRCompaniesG675" hidden="1">[1]Companies!$H$675:$J$675</definedName>
    <definedName name="IQRCompaniesG676" hidden="1">[1]Companies!$H$676:$J$676</definedName>
    <definedName name="IQRCompaniesG677" hidden="1">[1]Companies!$H$677:$I$677</definedName>
    <definedName name="IQRCompaniesG678" hidden="1">[1]Companies!$H$678</definedName>
    <definedName name="IQRCompaniesG679" hidden="1">[1]Companies!$H$679</definedName>
    <definedName name="IQRCompaniesG68" hidden="1">[1]Companies!$H$68:$L$68</definedName>
    <definedName name="IQRCompaniesG681" hidden="1">[1]Companies!$H$681</definedName>
    <definedName name="IQRCompaniesG682" hidden="1">[1]Companies!$H$682:$L$682</definedName>
    <definedName name="IQRCompaniesG683" hidden="1">[1]Companies!$H$683</definedName>
    <definedName name="IQRCompaniesG684" hidden="1">[1]Companies!$H$684</definedName>
    <definedName name="IQRCompaniesG685" hidden="1">[1]Companies!$H$685:$J$685</definedName>
    <definedName name="IQRCompaniesG686" hidden="1">[1]Companies!$H$686</definedName>
    <definedName name="IQRCompaniesG687" hidden="1">[1]Companies!$H$687</definedName>
    <definedName name="IQRCompaniesG688" hidden="1">[1]Companies!$H$688</definedName>
    <definedName name="IQRCompaniesG689" hidden="1">[1]Companies!$H$689:$L$689</definedName>
    <definedName name="IQRCompaniesG69" hidden="1">[1]Companies!$H$69:$L$69</definedName>
    <definedName name="IQRCompaniesG690" hidden="1">[1]Companies!$H$690:$L$690</definedName>
    <definedName name="IQRCompaniesG691" hidden="1">[1]Companies!$H$691</definedName>
    <definedName name="IQRCompaniesG692" hidden="1">[1]Companies!$H$692</definedName>
    <definedName name="IQRCompaniesG693" hidden="1">[1]Companies!$H$693</definedName>
    <definedName name="IQRCompaniesG694" hidden="1">[1]Companies!$H$694:$I$694</definedName>
    <definedName name="IQRCompaniesG695" hidden="1">[1]Companies!$H$695:$L$695</definedName>
    <definedName name="IQRCompaniesG696" hidden="1">[1]Companies!$H$696:$K$696</definedName>
    <definedName name="IQRCompaniesG697" hidden="1">[1]Companies!$H$697</definedName>
    <definedName name="IQRCompaniesG698" hidden="1">[1]Companies!$H$698</definedName>
    <definedName name="IQRCompaniesG699" hidden="1">[1]Companies!$H$699</definedName>
    <definedName name="IQRCompaniesG70" hidden="1">[1]Companies!$H$70</definedName>
    <definedName name="IQRCompaniesG700" hidden="1">[1]Companies!$H$700:$I$700</definedName>
    <definedName name="IQRCompaniesG701" hidden="1">[1]Companies!$H$701</definedName>
    <definedName name="IQRCompaniesG702" hidden="1">[1]Companies!$H$702</definedName>
    <definedName name="IQRCompaniesG704" hidden="1">[1]Companies!$H$704</definedName>
    <definedName name="IQRCompaniesG705" hidden="1">[1]Companies!$H$705:$I$705</definedName>
    <definedName name="IQRCompaniesG706" hidden="1">[1]Companies!$H$706:$L$706</definedName>
    <definedName name="IQRCompaniesG708" hidden="1">[1]Companies!$H$708:$K$708</definedName>
    <definedName name="IQRCompaniesG709" hidden="1">[1]Companies!$H$709:$L$709</definedName>
    <definedName name="IQRCompaniesG71" hidden="1">[1]Companies!$H$71</definedName>
    <definedName name="IQRCompaniesG710" hidden="1">[1]Companies!$H$710:$L$710</definedName>
    <definedName name="IQRCompaniesG711" hidden="1">[1]Companies!$H$711:$I$711</definedName>
    <definedName name="IQRCompaniesG712" hidden="1">[1]Companies!$H$712</definedName>
    <definedName name="IQRCompaniesG713" hidden="1">[1]Companies!$H$713:$L$713</definedName>
    <definedName name="IQRCompaniesG714" hidden="1">[1]Companies!$H$714:$L$714</definedName>
    <definedName name="IQRCompaniesG715" hidden="1">[1]Companies!$H$715</definedName>
    <definedName name="IQRCompaniesG716" hidden="1">[1]Companies!$H$716:$L$716</definedName>
    <definedName name="IQRCompaniesG717" hidden="1">[1]Companies!$H$717:$L$717</definedName>
    <definedName name="IQRCompaniesG718" hidden="1">[1]Companies!$H$718:$I$718</definedName>
    <definedName name="IQRCompaniesG719" hidden="1">[1]Companies!$H$719:$L$719</definedName>
    <definedName name="IQRCompaniesG720" hidden="1">[1]Companies!$H$720:$L$720</definedName>
    <definedName name="IQRCompaniesG721" hidden="1">[1]Companies!$H$721</definedName>
    <definedName name="IQRCompaniesG722" hidden="1">[1]Companies!$H$722</definedName>
    <definedName name="IQRCompaniesG723" hidden="1">[1]Companies!$H$723:$J$723</definedName>
    <definedName name="IQRCompaniesG724" hidden="1">[1]Companies!$H$724:$L$724</definedName>
    <definedName name="IQRCompaniesG725" hidden="1">[1]Companies!$H$725</definedName>
    <definedName name="IQRCompaniesG726" hidden="1">[1]Companies!$H$726</definedName>
    <definedName name="IQRCompaniesG727" hidden="1">[1]Companies!$H$727</definedName>
    <definedName name="IQRCompaniesG728" hidden="1">[1]Companies!$H$728</definedName>
    <definedName name="IQRCompaniesG729" hidden="1">[1]Companies!$H$729:$L$729</definedName>
    <definedName name="IQRCompaniesG73" hidden="1">[1]Companies!$H$73:$L$73</definedName>
    <definedName name="IQRCompaniesG730" hidden="1">[1]Companies!$H$730:$L$730</definedName>
    <definedName name="IQRCompaniesG74" hidden="1">[1]Companies!$H$74</definedName>
    <definedName name="IQRCompaniesG75" hidden="1">[1]Companies!$H$75:$L$75</definedName>
    <definedName name="IQRCompaniesG76" hidden="1">[1]Companies!$H$76</definedName>
    <definedName name="IQRCompaniesG77" hidden="1">[1]Companies!$H$77:$L$77</definedName>
    <definedName name="IQRCompaniesG78" hidden="1">[1]Companies!$H$78</definedName>
    <definedName name="IQRCompaniesG79" hidden="1">[1]Companies!$H$79</definedName>
    <definedName name="IQRCompaniesG80" hidden="1">[1]Companies!$H$80:$I$80</definedName>
    <definedName name="IQRCompaniesG81" hidden="1">[1]Companies!$H$81:$L$81</definedName>
    <definedName name="IQRCompaniesG82" hidden="1">[1]Companies!$H$82</definedName>
    <definedName name="IQRCompaniesG83" hidden="1">[1]Companies!$H$83:$K$83</definedName>
    <definedName name="IQRCompaniesG84" hidden="1">[1]Companies!$H$84:$L$84</definedName>
    <definedName name="IQRCompaniesG85" hidden="1">[1]Companies!$H$85:$I$85</definedName>
    <definedName name="IQRCompaniesG86" hidden="1">[1]Companies!$H$86:$I$86</definedName>
    <definedName name="IQRCompaniesG87" hidden="1">[1]Companies!$H$87:$J$87</definedName>
    <definedName name="IQRCompaniesG88" hidden="1">[1]Companies!$H$88</definedName>
    <definedName name="IQRCompaniesG89" hidden="1">[1]Companies!$H$89:$K$89</definedName>
    <definedName name="IQRCompaniesG90" hidden="1">[1]Companies!$H$90:$L$90</definedName>
    <definedName name="IQRCompaniesG91" hidden="1">[1]Companies!$H$91:$L$91</definedName>
    <definedName name="IQRCompaniesG92" hidden="1">[1]Companies!$H$92:$L$92</definedName>
    <definedName name="IQRCompaniesG93" hidden="1">[1]Companies!$H$93:$K$93</definedName>
    <definedName name="IQRCompaniesG94" hidden="1">[1]Companies!$H$94:$I$94</definedName>
    <definedName name="IQRCompaniesG95" hidden="1">[1]Companies!$H$95</definedName>
    <definedName name="IQRCompaniesG96" hidden="1">[1]Companies!$H$96:$L$96</definedName>
    <definedName name="IQRCompaniesG97" hidden="1">[1]Companies!$H$97:$K$97</definedName>
    <definedName name="IQRCompaniesG98" hidden="1">[1]Companies!$H$98</definedName>
    <definedName name="IQRCompaniesG99" hidden="1">[1]Companies!$H$99:$L$99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6" i="4" l="1"/>
  <c r="O16" i="4"/>
  <c r="P16" i="4"/>
  <c r="Q16" i="4"/>
  <c r="N17" i="4"/>
  <c r="O17" i="4"/>
  <c r="P17" i="4"/>
  <c r="Q17" i="4"/>
  <c r="N18" i="4"/>
  <c r="O18" i="4"/>
  <c r="P18" i="4"/>
  <c r="Q18" i="4"/>
  <c r="N19" i="4"/>
  <c r="O19" i="4"/>
  <c r="P19" i="4"/>
  <c r="Q19" i="4"/>
  <c r="N20" i="4"/>
  <c r="O20" i="4"/>
  <c r="P20" i="4"/>
  <c r="Q20" i="4"/>
  <c r="N21" i="4"/>
  <c r="O21" i="4"/>
  <c r="P21" i="4"/>
  <c r="Q21" i="4"/>
  <c r="N22" i="4"/>
  <c r="O22" i="4"/>
  <c r="P22" i="4"/>
  <c r="Q22" i="4"/>
  <c r="N23" i="4"/>
  <c r="O23" i="4"/>
  <c r="P23" i="4"/>
  <c r="Q23" i="4"/>
  <c r="N24" i="4"/>
  <c r="O24" i="4"/>
  <c r="P24" i="4"/>
  <c r="Q24" i="4"/>
  <c r="N25" i="4"/>
  <c r="O25" i="4"/>
  <c r="P25" i="4"/>
  <c r="Q25" i="4"/>
  <c r="N26" i="4"/>
  <c r="O26" i="4"/>
  <c r="P26" i="4"/>
  <c r="Q26" i="4"/>
  <c r="N27" i="4"/>
  <c r="O27" i="4"/>
  <c r="P27" i="4"/>
  <c r="Q27" i="4"/>
  <c r="N28" i="4"/>
  <c r="O28" i="4"/>
  <c r="P28" i="4"/>
  <c r="Q28" i="4"/>
  <c r="N29" i="4"/>
  <c r="O29" i="4"/>
  <c r="P29" i="4"/>
  <c r="Q29" i="4"/>
  <c r="N30" i="4"/>
  <c r="O30" i="4"/>
  <c r="P30" i="4"/>
  <c r="Q30" i="4"/>
  <c r="N31" i="4"/>
  <c r="O31" i="4"/>
  <c r="P31" i="4"/>
  <c r="Q31" i="4"/>
  <c r="N32" i="4"/>
  <c r="O32" i="4"/>
  <c r="P32" i="4"/>
  <c r="Q32" i="4"/>
  <c r="N33" i="4"/>
  <c r="O33" i="4"/>
  <c r="P33" i="4"/>
  <c r="Q33" i="4"/>
  <c r="N34" i="4"/>
  <c r="O34" i="4"/>
  <c r="P34" i="4"/>
  <c r="Q34" i="4"/>
  <c r="N35" i="4"/>
  <c r="O35" i="4"/>
  <c r="P35" i="4"/>
  <c r="Q35" i="4"/>
  <c r="N36" i="4"/>
  <c r="O36" i="4"/>
  <c r="P36" i="4"/>
  <c r="Q36" i="4"/>
  <c r="N37" i="4"/>
  <c r="O37" i="4"/>
  <c r="P37" i="4"/>
  <c r="Q37" i="4"/>
  <c r="N38" i="4"/>
  <c r="O38" i="4"/>
  <c r="P38" i="4"/>
  <c r="Q38" i="4"/>
  <c r="N39" i="4"/>
  <c r="O39" i="4"/>
  <c r="P39" i="4"/>
  <c r="Q39" i="4"/>
  <c r="N40" i="4"/>
  <c r="O40" i="4"/>
  <c r="P40" i="4"/>
  <c r="Q40" i="4"/>
  <c r="N41" i="4"/>
  <c r="O41" i="4"/>
  <c r="P41" i="4"/>
  <c r="Q41" i="4"/>
  <c r="N42" i="4"/>
  <c r="O42" i="4"/>
  <c r="P42" i="4"/>
  <c r="Q42" i="4"/>
  <c r="N43" i="4"/>
  <c r="O43" i="4"/>
  <c r="P43" i="4"/>
  <c r="Q43" i="4"/>
  <c r="N44" i="4"/>
  <c r="O44" i="4"/>
  <c r="P44" i="4"/>
  <c r="Q44" i="4"/>
  <c r="N45" i="4"/>
  <c r="O45" i="4"/>
  <c r="P45" i="4"/>
  <c r="Q45" i="4"/>
  <c r="N46" i="4"/>
  <c r="O46" i="4"/>
  <c r="P46" i="4"/>
  <c r="Q46" i="4"/>
  <c r="N47" i="4"/>
  <c r="O47" i="4"/>
  <c r="P47" i="4"/>
  <c r="Q47" i="4"/>
  <c r="N48" i="4"/>
  <c r="O48" i="4"/>
  <c r="P48" i="4"/>
  <c r="Q48" i="4"/>
  <c r="N49" i="4"/>
  <c r="O49" i="4"/>
  <c r="P49" i="4"/>
  <c r="Q49" i="4"/>
  <c r="N50" i="4"/>
  <c r="O50" i="4"/>
  <c r="P50" i="4"/>
  <c r="Q50" i="4"/>
  <c r="N51" i="4"/>
  <c r="O51" i="4"/>
  <c r="P51" i="4"/>
  <c r="Q51" i="4"/>
  <c r="N52" i="4"/>
  <c r="O52" i="4"/>
  <c r="P52" i="4"/>
  <c r="Q52" i="4"/>
  <c r="N53" i="4"/>
  <c r="O53" i="4"/>
  <c r="P53" i="4"/>
  <c r="Q53" i="4"/>
  <c r="N54" i="4"/>
  <c r="O54" i="4"/>
  <c r="P54" i="4"/>
  <c r="Q54" i="4"/>
  <c r="N55" i="4"/>
  <c r="O55" i="4"/>
  <c r="P55" i="4"/>
  <c r="Q55" i="4"/>
  <c r="N56" i="4"/>
  <c r="O56" i="4"/>
  <c r="P56" i="4"/>
  <c r="Q56" i="4"/>
  <c r="N57" i="4"/>
  <c r="O57" i="4"/>
  <c r="P57" i="4"/>
  <c r="Q57" i="4"/>
  <c r="N58" i="4"/>
  <c r="O58" i="4"/>
  <c r="P58" i="4"/>
  <c r="Q58" i="4"/>
  <c r="N59" i="4"/>
  <c r="O59" i="4"/>
  <c r="P59" i="4"/>
  <c r="Q59" i="4"/>
  <c r="N60" i="4"/>
  <c r="O60" i="4"/>
  <c r="P60" i="4"/>
  <c r="Q60"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3" i="4"/>
  <c r="C16" i="4"/>
  <c r="DG20" i="6" s="1" a="1"/>
  <c r="DG20" i="6" s="1"/>
  <c r="E16" i="4" a="1"/>
  <c r="E16" i="4" s="1"/>
  <c r="F16" i="4" a="1"/>
  <c r="F16" i="4" s="1"/>
  <c r="G16" i="4"/>
  <c r="H16" i="4" a="1"/>
  <c r="H16" i="4" s="1"/>
  <c r="I16" i="4"/>
  <c r="L16" i="4"/>
  <c r="M16" i="4"/>
  <c r="C17" i="4"/>
  <c r="DO20" i="6" s="1" a="1"/>
  <c r="DO20" i="6" s="1"/>
  <c r="E17" i="4" a="1"/>
  <c r="E17" i="4" s="1"/>
  <c r="F17" i="4" a="1"/>
  <c r="F17" i="4" s="1"/>
  <c r="G17" i="4"/>
  <c r="H17" i="4" a="1"/>
  <c r="H17" i="4" s="1"/>
  <c r="I17" i="4"/>
  <c r="L17" i="4"/>
  <c r="M17" i="4"/>
  <c r="C18" i="4"/>
  <c r="DW20" i="6" s="1" a="1"/>
  <c r="DW20" i="6" s="1"/>
  <c r="E18" i="4" a="1"/>
  <c r="E18" i="4" s="1"/>
  <c r="F18" i="4" a="1"/>
  <c r="F18" i="4" s="1"/>
  <c r="G18" i="4"/>
  <c r="H18" i="4" a="1"/>
  <c r="H18" i="4" s="1"/>
  <c r="I18" i="4"/>
  <c r="L18" i="4"/>
  <c r="M18" i="4"/>
  <c r="C19" i="4"/>
  <c r="EE20" i="6" s="1" a="1"/>
  <c r="EE20" i="6" s="1"/>
  <c r="E19" i="4" a="1"/>
  <c r="E19" i="4" s="1"/>
  <c r="F19" i="4" a="1"/>
  <c r="F19" i="4" s="1"/>
  <c r="G19" i="4"/>
  <c r="H19" i="4" a="1"/>
  <c r="H19" i="4" s="1"/>
  <c r="I19" i="4"/>
  <c r="L19" i="4"/>
  <c r="M19" i="4"/>
  <c r="C20" i="4"/>
  <c r="EM20" i="6" s="1" a="1"/>
  <c r="EM20" i="6" s="1"/>
  <c r="EN20" i="6" s="1" a="1"/>
  <c r="EN20" i="6" s="1"/>
  <c r="E20" i="4" a="1"/>
  <c r="E20" i="4" s="1"/>
  <c r="F20" i="4" a="1"/>
  <c r="F20" i="4" s="1"/>
  <c r="G20" i="4"/>
  <c r="H20" i="4" a="1"/>
  <c r="H20" i="4" s="1"/>
  <c r="I20" i="4"/>
  <c r="L20" i="4"/>
  <c r="M20" i="4"/>
  <c r="C21" i="4"/>
  <c r="EU20" i="6" s="1" a="1"/>
  <c r="EU20" i="6" s="1"/>
  <c r="E21" i="4" a="1"/>
  <c r="E21" i="4" s="1"/>
  <c r="F21" i="4" a="1"/>
  <c r="F21" i="4" s="1"/>
  <c r="G21" i="4"/>
  <c r="H21" i="4" a="1"/>
  <c r="H21" i="4" s="1"/>
  <c r="I21" i="4"/>
  <c r="L21" i="4"/>
  <c r="M21" i="4"/>
  <c r="C22" i="4"/>
  <c r="FC20" i="6" s="1" a="1"/>
  <c r="FC20" i="6" s="1"/>
  <c r="E22" i="4" a="1"/>
  <c r="E22" i="4" s="1"/>
  <c r="F22" i="4" a="1"/>
  <c r="F22" i="4" s="1"/>
  <c r="G22" i="4"/>
  <c r="H22" i="4" a="1"/>
  <c r="H22" i="4" s="1"/>
  <c r="I22" i="4"/>
  <c r="L22" i="4"/>
  <c r="M22" i="4"/>
  <c r="C23" i="4"/>
  <c r="FK20" i="6" s="1" a="1"/>
  <c r="FK20" i="6" s="1"/>
  <c r="E23" i="4" a="1"/>
  <c r="E23" i="4" s="1"/>
  <c r="F23" i="4" a="1"/>
  <c r="F23" i="4" s="1"/>
  <c r="G23" i="4"/>
  <c r="H23" i="4" a="1"/>
  <c r="H23" i="4" s="1"/>
  <c r="I23" i="4"/>
  <c r="L23" i="4"/>
  <c r="M23" i="4"/>
  <c r="C24" i="4"/>
  <c r="FS20" i="6" s="1" a="1"/>
  <c r="FS20" i="6" s="1"/>
  <c r="E24" i="4" a="1"/>
  <c r="E24" i="4" s="1"/>
  <c r="F24" i="4" a="1"/>
  <c r="F24" i="4" s="1"/>
  <c r="G24" i="4"/>
  <c r="H24" i="4" a="1"/>
  <c r="H24" i="4" s="1"/>
  <c r="I24" i="4"/>
  <c r="L24" i="4"/>
  <c r="M24" i="4"/>
  <c r="C25" i="4"/>
  <c r="GA20" i="6" s="1" a="1"/>
  <c r="GA20" i="6" s="1"/>
  <c r="FZ23" i="6" s="1" a="1"/>
  <c r="FZ23" i="6" s="1"/>
  <c r="E25" i="4" a="1"/>
  <c r="E25" i="4" s="1"/>
  <c r="F25" i="4" a="1"/>
  <c r="F25" i="4" s="1"/>
  <c r="G25" i="4"/>
  <c r="H25" i="4" a="1"/>
  <c r="H25" i="4" s="1"/>
  <c r="I25" i="4"/>
  <c r="L25" i="4"/>
  <c r="M25" i="4"/>
  <c r="C26" i="4"/>
  <c r="GI20" i="6" s="1" a="1"/>
  <c r="GI20" i="6" s="1"/>
  <c r="E26" i="4" a="1"/>
  <c r="E26" i="4" s="1"/>
  <c r="F26" i="4" a="1"/>
  <c r="F26" i="4" s="1"/>
  <c r="G26" i="4"/>
  <c r="H26" i="4" a="1"/>
  <c r="H26" i="4" s="1"/>
  <c r="I26" i="4"/>
  <c r="L26" i="4"/>
  <c r="M26" i="4"/>
  <c r="C27" i="4"/>
  <c r="GQ20" i="6" s="1" a="1"/>
  <c r="GQ20" i="6" s="1"/>
  <c r="E27" i="4" a="1"/>
  <c r="E27" i="4" s="1"/>
  <c r="F27" i="4" a="1"/>
  <c r="F27" i="4" s="1"/>
  <c r="G27" i="4"/>
  <c r="H27" i="4" a="1"/>
  <c r="H27" i="4" s="1"/>
  <c r="I27" i="4"/>
  <c r="L27" i="4"/>
  <c r="M27" i="4"/>
  <c r="C28" i="4"/>
  <c r="GY20" i="6" s="1" a="1"/>
  <c r="GY20" i="6" s="1"/>
  <c r="E28" i="4" a="1"/>
  <c r="E28" i="4" s="1"/>
  <c r="F28" i="4" a="1"/>
  <c r="F28" i="4" s="1"/>
  <c r="G28" i="4"/>
  <c r="H28" i="4" a="1"/>
  <c r="H28" i="4" s="1"/>
  <c r="I28" i="4"/>
  <c r="L28" i="4"/>
  <c r="M28" i="4"/>
  <c r="C29" i="4"/>
  <c r="HG20" i="6" s="1" a="1"/>
  <c r="HG20" i="6" s="1"/>
  <c r="E29" i="4" a="1"/>
  <c r="E29" i="4" s="1"/>
  <c r="F29" i="4" a="1"/>
  <c r="F29" i="4" s="1"/>
  <c r="G29" i="4"/>
  <c r="H29" i="4" a="1"/>
  <c r="H29" i="4" s="1"/>
  <c r="I29" i="4"/>
  <c r="L29" i="4"/>
  <c r="M29" i="4"/>
  <c r="C30" i="4"/>
  <c r="HO20" i="6" s="1" a="1"/>
  <c r="HO20" i="6" s="1"/>
  <c r="E30" i="4" a="1"/>
  <c r="E30" i="4" s="1"/>
  <c r="F30" i="4" a="1"/>
  <c r="F30" i="4" s="1"/>
  <c r="G30" i="4"/>
  <c r="H30" i="4" a="1"/>
  <c r="H30" i="4" s="1"/>
  <c r="I30" i="4"/>
  <c r="L30" i="4"/>
  <c r="M30" i="4"/>
  <c r="C31" i="4"/>
  <c r="HW20" i="6" s="1" a="1"/>
  <c r="HW20" i="6" s="1"/>
  <c r="E31" i="4" a="1"/>
  <c r="E31" i="4" s="1"/>
  <c r="F31" i="4" a="1"/>
  <c r="F31" i="4" s="1"/>
  <c r="G31" i="4"/>
  <c r="H31" i="4" a="1"/>
  <c r="H31" i="4" s="1"/>
  <c r="I31" i="4"/>
  <c r="L31" i="4"/>
  <c r="M31" i="4"/>
  <c r="C32" i="4"/>
  <c r="IE20" i="6" s="1" a="1"/>
  <c r="IE20" i="6" s="1"/>
  <c r="E32" i="4" a="1"/>
  <c r="E32" i="4" s="1"/>
  <c r="F32" i="4" a="1"/>
  <c r="F32" i="4" s="1"/>
  <c r="G32" i="4"/>
  <c r="H32" i="4" a="1"/>
  <c r="H32" i="4" s="1"/>
  <c r="I32" i="4"/>
  <c r="L32" i="4"/>
  <c r="M32" i="4"/>
  <c r="C33" i="4"/>
  <c r="IM20" i="6" s="1" a="1"/>
  <c r="IM20" i="6" s="1"/>
  <c r="IL20" i="6" s="1" a="1"/>
  <c r="IL20" i="6" s="1"/>
  <c r="E33" i="4" a="1"/>
  <c r="E33" i="4" s="1"/>
  <c r="F33" i="4" a="1"/>
  <c r="F33" i="4" s="1"/>
  <c r="G33" i="4"/>
  <c r="H33" i="4" a="1"/>
  <c r="H33" i="4" s="1"/>
  <c r="I33" i="4"/>
  <c r="L33" i="4"/>
  <c r="M33" i="4"/>
  <c r="C34" i="4"/>
  <c r="IU20" i="6" s="1" a="1"/>
  <c r="IU20" i="6" s="1"/>
  <c r="IT20" i="6" s="1" a="1"/>
  <c r="IT20" i="6" s="1"/>
  <c r="E34" i="4" a="1"/>
  <c r="E34" i="4" s="1"/>
  <c r="F34" i="4" a="1"/>
  <c r="F34" i="4" s="1"/>
  <c r="G34" i="4"/>
  <c r="H34" i="4" a="1"/>
  <c r="H34" i="4" s="1"/>
  <c r="I34" i="4"/>
  <c r="L34" i="4"/>
  <c r="M34" i="4"/>
  <c r="C35" i="4"/>
  <c r="JC20" i="6" s="1" a="1"/>
  <c r="JC20" i="6" s="1"/>
  <c r="E35" i="4" a="1"/>
  <c r="E35" i="4" s="1"/>
  <c r="F35" i="4" a="1"/>
  <c r="F35" i="4" s="1"/>
  <c r="G35" i="4"/>
  <c r="H35" i="4" a="1"/>
  <c r="H35" i="4" s="1"/>
  <c r="I35" i="4"/>
  <c r="L35" i="4"/>
  <c r="M35" i="4"/>
  <c r="C36" i="4"/>
  <c r="JK20" i="6" s="1" a="1"/>
  <c r="JK20" i="6" s="1"/>
  <c r="JM20" i="6" s="1"/>
  <c r="J36" i="4" s="1" a="1"/>
  <c r="J36" i="4" s="1"/>
  <c r="E36" i="4" a="1"/>
  <c r="E36" i="4" s="1"/>
  <c r="F36" i="4" a="1"/>
  <c r="F36" i="4" s="1"/>
  <c r="G36" i="4"/>
  <c r="H36" i="4" a="1"/>
  <c r="H36" i="4" s="1"/>
  <c r="I36" i="4"/>
  <c r="L36" i="4"/>
  <c r="M36" i="4"/>
  <c r="C37" i="4"/>
  <c r="JS20" i="6" s="1" a="1"/>
  <c r="JS20" i="6" s="1"/>
  <c r="E37" i="4" a="1"/>
  <c r="E37" i="4" s="1"/>
  <c r="F37" i="4" a="1"/>
  <c r="F37" i="4" s="1"/>
  <c r="G37" i="4"/>
  <c r="H37" i="4" a="1"/>
  <c r="H37" i="4" s="1"/>
  <c r="I37" i="4"/>
  <c r="L37" i="4"/>
  <c r="M37" i="4"/>
  <c r="C38" i="4"/>
  <c r="KA20" i="6" s="1" a="1"/>
  <c r="KA20" i="6" s="1"/>
  <c r="KB20" i="6" s="1" a="1"/>
  <c r="KB20" i="6" s="1"/>
  <c r="E38" i="4" a="1"/>
  <c r="E38" i="4" s="1"/>
  <c r="F38" i="4" a="1"/>
  <c r="F38" i="4" s="1"/>
  <c r="G38" i="4"/>
  <c r="H38" i="4" a="1"/>
  <c r="H38" i="4" s="1"/>
  <c r="I38" i="4"/>
  <c r="L38" i="4"/>
  <c r="M38" i="4"/>
  <c r="C39" i="4"/>
  <c r="KI20" i="6" s="1" a="1"/>
  <c r="KI20" i="6" s="1"/>
  <c r="E39" i="4" a="1"/>
  <c r="E39" i="4" s="1"/>
  <c r="F39" i="4" a="1"/>
  <c r="F39" i="4" s="1"/>
  <c r="G39" i="4"/>
  <c r="H39" i="4" a="1"/>
  <c r="H39" i="4" s="1"/>
  <c r="I39" i="4"/>
  <c r="L39" i="4"/>
  <c r="M39" i="4"/>
  <c r="C40" i="4"/>
  <c r="KQ20" i="6" s="1" a="1"/>
  <c r="KQ20" i="6" s="1"/>
  <c r="E40" i="4" a="1"/>
  <c r="E40" i="4" s="1"/>
  <c r="F40" i="4" a="1"/>
  <c r="F40" i="4" s="1"/>
  <c r="G40" i="4"/>
  <c r="H40" i="4" a="1"/>
  <c r="H40" i="4" s="1"/>
  <c r="I40" i="4"/>
  <c r="L40" i="4"/>
  <c r="M40" i="4"/>
  <c r="C41" i="4"/>
  <c r="KY20" i="6" s="1" a="1"/>
  <c r="KY20" i="6" s="1"/>
  <c r="KX20" i="6" s="1" a="1"/>
  <c r="KX20" i="6" s="1"/>
  <c r="E41" i="4" a="1"/>
  <c r="E41" i="4" s="1"/>
  <c r="F41" i="4" a="1"/>
  <c r="F41" i="4" s="1"/>
  <c r="G41" i="4"/>
  <c r="H41" i="4" a="1"/>
  <c r="H41" i="4" s="1"/>
  <c r="I41" i="4"/>
  <c r="L41" i="4"/>
  <c r="M41" i="4"/>
  <c r="C42" i="4"/>
  <c r="LG20" i="6" s="1" a="1"/>
  <c r="LG20" i="6" s="1"/>
  <c r="E42" i="4" a="1"/>
  <c r="E42" i="4" s="1"/>
  <c r="F42" i="4" a="1"/>
  <c r="F42" i="4" s="1"/>
  <c r="G42" i="4"/>
  <c r="H42" i="4" a="1"/>
  <c r="H42" i="4" s="1"/>
  <c r="I42" i="4"/>
  <c r="L42" i="4"/>
  <c r="M42" i="4"/>
  <c r="C43" i="4"/>
  <c r="LO20" i="6" s="1" a="1"/>
  <c r="LO20" i="6" s="1"/>
  <c r="E43" i="4" a="1"/>
  <c r="E43" i="4" s="1"/>
  <c r="F43" i="4" a="1"/>
  <c r="F43" i="4" s="1"/>
  <c r="G43" i="4"/>
  <c r="H43" i="4" a="1"/>
  <c r="H43" i="4" s="1"/>
  <c r="I43" i="4"/>
  <c r="L43" i="4"/>
  <c r="M43" i="4"/>
  <c r="C44" i="4"/>
  <c r="LW20" i="6" s="1" a="1"/>
  <c r="LW20" i="6" s="1"/>
  <c r="E44" i="4" a="1"/>
  <c r="E44" i="4" s="1"/>
  <c r="F44" i="4" a="1"/>
  <c r="F44" i="4" s="1"/>
  <c r="G44" i="4"/>
  <c r="H44" i="4" a="1"/>
  <c r="H44" i="4" s="1"/>
  <c r="I44" i="4"/>
  <c r="L44" i="4"/>
  <c r="M44" i="4"/>
  <c r="C45" i="4"/>
  <c r="ME20" i="6" s="1" a="1"/>
  <c r="ME20" i="6" s="1"/>
  <c r="E45" i="4" a="1"/>
  <c r="E45" i="4" s="1"/>
  <c r="F45" i="4" a="1"/>
  <c r="F45" i="4" s="1"/>
  <c r="G45" i="4"/>
  <c r="H45" i="4" a="1"/>
  <c r="H45" i="4" s="1"/>
  <c r="I45" i="4"/>
  <c r="L45" i="4"/>
  <c r="M45" i="4"/>
  <c r="C46" i="4"/>
  <c r="E46" i="4" a="1"/>
  <c r="E46" i="4" s="1"/>
  <c r="F46" i="4" a="1"/>
  <c r="F46" i="4" s="1"/>
  <c r="G46" i="4"/>
  <c r="H46" i="4" a="1"/>
  <c r="H46" i="4" s="1"/>
  <c r="I46" i="4"/>
  <c r="J46" i="4" a="1"/>
  <c r="J46" i="4" s="1"/>
  <c r="K46" i="4" a="1"/>
  <c r="K46" i="4" s="1"/>
  <c r="L46" i="4"/>
  <c r="M46" i="4"/>
  <c r="C47" i="4"/>
  <c r="E47" i="4" a="1"/>
  <c r="E47" i="4" s="1"/>
  <c r="F47" i="4" a="1"/>
  <c r="F47" i="4" s="1"/>
  <c r="G47" i="4"/>
  <c r="H47" i="4" a="1"/>
  <c r="H47" i="4" s="1"/>
  <c r="I47" i="4"/>
  <c r="J47" i="4" a="1"/>
  <c r="J47" i="4" s="1"/>
  <c r="K47" i="4" a="1"/>
  <c r="K47" i="4" s="1"/>
  <c r="L47" i="4"/>
  <c r="M47" i="4"/>
  <c r="C48" i="4"/>
  <c r="E48" i="4" a="1"/>
  <c r="E48" i="4" s="1"/>
  <c r="F48" i="4" a="1"/>
  <c r="F48" i="4" s="1"/>
  <c r="G48" i="4"/>
  <c r="H48" i="4" a="1"/>
  <c r="H48" i="4" s="1"/>
  <c r="I48" i="4"/>
  <c r="J48" i="4" a="1"/>
  <c r="J48" i="4" s="1"/>
  <c r="K48" i="4" a="1"/>
  <c r="K48" i="4" s="1"/>
  <c r="L48" i="4"/>
  <c r="M48" i="4"/>
  <c r="C49" i="4"/>
  <c r="E49" i="4" a="1"/>
  <c r="E49" i="4" s="1"/>
  <c r="F49" i="4" a="1"/>
  <c r="F49" i="4" s="1"/>
  <c r="G49" i="4"/>
  <c r="H49" i="4" a="1"/>
  <c r="H49" i="4" s="1"/>
  <c r="I49" i="4"/>
  <c r="J49" i="4" a="1"/>
  <c r="J49" i="4" s="1"/>
  <c r="K49" i="4" a="1"/>
  <c r="K49" i="4" s="1"/>
  <c r="L49" i="4"/>
  <c r="M49" i="4"/>
  <c r="C50" i="4"/>
  <c r="E50" i="4" a="1"/>
  <c r="E50" i="4" s="1"/>
  <c r="F50" i="4" a="1"/>
  <c r="F50" i="4" s="1"/>
  <c r="G50" i="4"/>
  <c r="H50" i="4" a="1"/>
  <c r="H50" i="4" s="1"/>
  <c r="I50" i="4"/>
  <c r="J50" i="4" a="1"/>
  <c r="J50" i="4" s="1"/>
  <c r="K50" i="4" a="1"/>
  <c r="K50" i="4" s="1"/>
  <c r="L50" i="4"/>
  <c r="M50" i="4"/>
  <c r="C51" i="4"/>
  <c r="E51" i="4" a="1"/>
  <c r="E51" i="4" s="1"/>
  <c r="F51" i="4" a="1"/>
  <c r="F51" i="4" s="1"/>
  <c r="G51" i="4"/>
  <c r="H51" i="4" a="1"/>
  <c r="H51" i="4" s="1"/>
  <c r="I51" i="4"/>
  <c r="J51" i="4" a="1"/>
  <c r="J51" i="4" s="1"/>
  <c r="K51" i="4" a="1"/>
  <c r="K51" i="4" s="1"/>
  <c r="L51" i="4"/>
  <c r="M51" i="4"/>
  <c r="C52" i="4"/>
  <c r="E52" i="4" a="1"/>
  <c r="E52" i="4" s="1"/>
  <c r="F52" i="4" a="1"/>
  <c r="F52" i="4" s="1"/>
  <c r="G52" i="4"/>
  <c r="H52" i="4" a="1"/>
  <c r="H52" i="4" s="1"/>
  <c r="I52" i="4"/>
  <c r="J52" i="4" a="1"/>
  <c r="J52" i="4" s="1"/>
  <c r="K52" i="4" a="1"/>
  <c r="K52" i="4" s="1"/>
  <c r="L52" i="4"/>
  <c r="M52" i="4"/>
  <c r="C53" i="4"/>
  <c r="E53" i="4" a="1"/>
  <c r="E53" i="4" s="1"/>
  <c r="F53" i="4" a="1"/>
  <c r="F53" i="4" s="1"/>
  <c r="G53" i="4"/>
  <c r="H53" i="4" a="1"/>
  <c r="H53" i="4" s="1"/>
  <c r="I53" i="4"/>
  <c r="J53" i="4" a="1"/>
  <c r="J53" i="4" s="1"/>
  <c r="K53" i="4" a="1"/>
  <c r="K53" i="4" s="1"/>
  <c r="L53" i="4"/>
  <c r="M53" i="4"/>
  <c r="C54" i="4"/>
  <c r="E54" i="4" a="1"/>
  <c r="E54" i="4" s="1"/>
  <c r="F54" i="4" a="1"/>
  <c r="F54" i="4" s="1"/>
  <c r="G54" i="4"/>
  <c r="H54" i="4" a="1"/>
  <c r="H54" i="4" s="1"/>
  <c r="I54" i="4"/>
  <c r="J54" i="4" a="1"/>
  <c r="J54" i="4" s="1"/>
  <c r="K54" i="4" a="1"/>
  <c r="K54" i="4" s="1"/>
  <c r="L54" i="4"/>
  <c r="M54" i="4"/>
  <c r="C55" i="4"/>
  <c r="E55" i="4" a="1"/>
  <c r="E55" i="4" s="1"/>
  <c r="F55" i="4" a="1"/>
  <c r="F55" i="4" s="1"/>
  <c r="G55" i="4"/>
  <c r="H55" i="4" a="1"/>
  <c r="H55" i="4" s="1"/>
  <c r="I55" i="4"/>
  <c r="J55" i="4" a="1"/>
  <c r="J55" i="4" s="1"/>
  <c r="K55" i="4" a="1"/>
  <c r="K55" i="4" s="1"/>
  <c r="L55" i="4"/>
  <c r="M55" i="4"/>
  <c r="C56" i="4"/>
  <c r="E56" i="4" a="1"/>
  <c r="E56" i="4" s="1"/>
  <c r="F56" i="4" a="1"/>
  <c r="F56" i="4" s="1"/>
  <c r="G56" i="4"/>
  <c r="H56" i="4" a="1"/>
  <c r="H56" i="4" s="1"/>
  <c r="I56" i="4"/>
  <c r="J56" i="4" a="1"/>
  <c r="J56" i="4" s="1"/>
  <c r="K56" i="4" a="1"/>
  <c r="K56" i="4" s="1"/>
  <c r="L56" i="4"/>
  <c r="M56" i="4"/>
  <c r="C57" i="4"/>
  <c r="E57" i="4" a="1"/>
  <c r="E57" i="4" s="1"/>
  <c r="F57" i="4" a="1"/>
  <c r="F57" i="4" s="1"/>
  <c r="G57" i="4"/>
  <c r="H57" i="4" a="1"/>
  <c r="H57" i="4" s="1"/>
  <c r="I57" i="4"/>
  <c r="J57" i="4" a="1"/>
  <c r="J57" i="4" s="1"/>
  <c r="K57" i="4" a="1"/>
  <c r="K57" i="4" s="1"/>
  <c r="L57" i="4"/>
  <c r="M57" i="4"/>
  <c r="C58" i="4"/>
  <c r="E58" i="4" a="1"/>
  <c r="E58" i="4" s="1"/>
  <c r="F58" i="4" a="1"/>
  <c r="F58" i="4" s="1"/>
  <c r="G58" i="4"/>
  <c r="H58" i="4" a="1"/>
  <c r="H58" i="4" s="1"/>
  <c r="I58" i="4"/>
  <c r="J58" i="4" a="1"/>
  <c r="J58" i="4" s="1"/>
  <c r="K58" i="4" a="1"/>
  <c r="K58" i="4" s="1"/>
  <c r="L58" i="4"/>
  <c r="M58" i="4"/>
  <c r="C59" i="4"/>
  <c r="E59" i="4" a="1"/>
  <c r="E59" i="4" s="1"/>
  <c r="F59" i="4" a="1"/>
  <c r="F59" i="4" s="1"/>
  <c r="G59" i="4"/>
  <c r="H59" i="4" a="1"/>
  <c r="H59" i="4" s="1"/>
  <c r="I59" i="4"/>
  <c r="J59" i="4" a="1"/>
  <c r="J59" i="4" s="1"/>
  <c r="K59" i="4" a="1"/>
  <c r="K59" i="4" s="1"/>
  <c r="L59" i="4"/>
  <c r="M59" i="4"/>
  <c r="C60" i="4"/>
  <c r="E60" i="4" a="1"/>
  <c r="E60" i="4" s="1"/>
  <c r="F60" i="4" a="1"/>
  <c r="F60" i="4" s="1"/>
  <c r="G60" i="4"/>
  <c r="H60" i="4" a="1"/>
  <c r="H60" i="4" s="1"/>
  <c r="I60" i="4"/>
  <c r="J60" i="4" a="1"/>
  <c r="J60" i="4" s="1"/>
  <c r="K60" i="4" a="1"/>
  <c r="K60" i="4" s="1"/>
  <c r="L60" i="4"/>
  <c r="M60" i="4"/>
  <c r="OH23" i="6" a="1"/>
  <c r="OH23" i="6" s="1"/>
  <c r="D13" i="1" a="1"/>
  <c r="D51" i="1" a="1"/>
  <c r="D652" i="1" a="1"/>
  <c r="D315" i="1" a="1"/>
  <c r="D10" i="1" a="1"/>
  <c r="D119" i="1" a="1"/>
  <c r="D180" i="1" a="1"/>
  <c r="D250" i="1" a="1"/>
  <c r="D318" i="1" a="1"/>
  <c r="D722" i="1" a="1"/>
  <c r="D110" i="1" a="1"/>
  <c r="D143" i="1" a="1"/>
  <c r="D216" i="1" a="1"/>
  <c r="D280" i="1" a="1"/>
  <c r="D336" i="1" a="1"/>
  <c r="D25" i="1" a="1"/>
  <c r="D82" i="1" a="1"/>
  <c r="D234" i="1" a="1"/>
  <c r="D751" i="1" a="1"/>
  <c r="D385" i="1" a="1"/>
  <c r="D428" i="1" a="1"/>
  <c r="D52" i="1" a="1"/>
  <c r="D733" i="1" a="1"/>
  <c r="D233" i="1" a="1"/>
  <c r="D322" i="1" a="1"/>
  <c r="D153" i="1" a="1"/>
  <c r="D462" i="1" a="1"/>
  <c r="D142" i="1" a="1"/>
  <c r="D229" i="1" a="1"/>
  <c r="D339" i="1" a="1"/>
  <c r="D388" i="1" a="1"/>
  <c r="D572" i="1" a="1"/>
  <c r="D171" i="1" a="1"/>
  <c r="D255" i="1" a="1"/>
  <c r="D239" i="1" a="1"/>
  <c r="D211" i="1" a="1"/>
  <c r="D324" i="1" a="1"/>
  <c r="D450" i="1" a="1"/>
  <c r="D513" i="1" a="1"/>
  <c r="D579" i="1" a="1"/>
  <c r="D640" i="1" a="1"/>
  <c r="D702" i="1" a="1"/>
  <c r="D265" i="1" a="1"/>
  <c r="D429" i="1" a="1"/>
  <c r="D505" i="1" a="1"/>
  <c r="D561" i="1" a="1"/>
  <c r="D622" i="1" a="1"/>
  <c r="D732" i="1" a="1"/>
  <c r="D237" i="1" a="1"/>
  <c r="D373" i="1" a="1"/>
  <c r="D475" i="1" a="1"/>
  <c r="D149" i="1" a="1"/>
  <c r="D260" i="1" a="1"/>
  <c r="D757" i="1" a="1"/>
  <c r="D436" i="1" a="1"/>
  <c r="D496" i="1" a="1"/>
  <c r="D273" i="1" a="1"/>
  <c r="D379" i="1" a="1"/>
  <c r="D476" i="1" a="1"/>
  <c r="D776" i="1" a="1"/>
  <c r="D597" i="1" a="1"/>
  <c r="D654" i="1" a="1"/>
  <c r="D718" i="1" a="1"/>
  <c r="D228" i="1" a="1"/>
  <c r="D541" i="1" a="1"/>
  <c r="D770" i="1" a="1"/>
  <c r="D307" i="1" a="1"/>
  <c r="D612" i="1" a="1"/>
  <c r="D162" i="1" a="1"/>
  <c r="D275" i="1" a="1"/>
  <c r="D423" i="1" a="1"/>
  <c r="D512" i="1" a="1"/>
  <c r="D575" i="1" a="1"/>
  <c r="D806" i="1" a="1"/>
  <c r="D155" i="1" a="1"/>
  <c r="D478" i="1" a="1"/>
  <c r="D633" i="1" a="1"/>
  <c r="D715" i="1" a="1"/>
  <c r="D595" i="1" a="1"/>
  <c r="D560" i="1" a="1"/>
  <c r="D37" i="1" a="1"/>
  <c r="D692" i="1" a="1"/>
  <c r="D814" i="1" a="1"/>
  <c r="D126" i="1" a="1"/>
  <c r="D530" i="1" a="1"/>
  <c r="D660" i="1" a="1"/>
  <c r="D197" i="1" a="1"/>
  <c r="D592" i="1" a="1"/>
  <c r="D148" i="1" a="1"/>
  <c r="D457" i="1" a="1"/>
  <c r="D623" i="1" a="1"/>
  <c r="D713" i="1" a="1"/>
  <c r="D817" i="1" a="1"/>
  <c r="D392" i="1" a="1"/>
  <c r="D603" i="1" a="1"/>
  <c r="D797" i="1" a="1"/>
  <c r="D613" i="1" a="1"/>
  <c r="D533" i="1" a="1"/>
  <c r="D58" i="1" a="1"/>
  <c r="D348" i="1" a="1"/>
  <c r="D716" i="1" a="1"/>
  <c r="D632" i="1" a="1"/>
  <c r="B661" i="1" a="1"/>
  <c r="G638" i="1" a="1"/>
  <c r="G485" i="1" a="1"/>
  <c r="G637" i="1" a="1"/>
  <c r="G589" i="1" a="1"/>
  <c r="G126" i="1" a="1"/>
  <c r="G21" i="1" a="1"/>
  <c r="B566" i="1" a="1"/>
  <c r="G376" i="1" a="1"/>
  <c r="G464" i="1" a="1"/>
  <c r="D302" i="1" a="1"/>
  <c r="D427" i="1" a="1"/>
  <c r="D397" i="1" a="1"/>
  <c r="D372" i="1" a="1"/>
  <c r="D444" i="1" a="1"/>
  <c r="D638" i="1" a="1"/>
  <c r="D456" i="1" a="1"/>
  <c r="D509" i="1" a="1"/>
  <c r="D794" i="1" a="1"/>
  <c r="B452" i="1" a="1"/>
  <c r="D34" i="1" a="1"/>
  <c r="D294" i="1" a="1"/>
  <c r="D19" i="1" a="1"/>
  <c r="D5" i="1" a="1"/>
  <c r="D442" i="1" a="1"/>
  <c r="D68" i="1" a="1"/>
  <c r="D18" i="1" a="1"/>
  <c r="D125" i="1" a="1"/>
  <c r="D185" i="1" a="1"/>
  <c r="D258" i="1" a="1"/>
  <c r="D753" i="1" a="1"/>
  <c r="D11" i="1" a="1"/>
  <c r="D86" i="1" a="1"/>
  <c r="D137" i="1" a="1"/>
  <c r="D222" i="1" a="1"/>
  <c r="D402" i="1" a="1"/>
  <c r="D567" i="1" a="1"/>
  <c r="D49" i="1" a="1"/>
  <c r="D166" i="1" a="1"/>
  <c r="D240" i="1" a="1"/>
  <c r="D756" i="1" a="1"/>
  <c r="D394" i="1" a="1"/>
  <c r="D451" i="1" a="1"/>
  <c r="D63" i="1" a="1"/>
  <c r="D151" i="1" a="1"/>
  <c r="D243" i="1" a="1"/>
  <c r="D332" i="1" a="1"/>
  <c r="D390" i="1" a="1"/>
  <c r="D362" i="1" a="1"/>
  <c r="D189" i="1" a="1"/>
  <c r="D747" i="1" a="1"/>
  <c r="D328" i="1" a="1"/>
  <c r="D396" i="1" a="1"/>
  <c r="D204" i="1" a="1"/>
  <c r="D164" i="1" a="1"/>
  <c r="D264" i="1" a="1"/>
  <c r="D333" i="1" a="1"/>
  <c r="D248" i="1" a="1"/>
  <c r="D578" i="1" a="1"/>
  <c r="D458" i="1" a="1"/>
  <c r="D773" i="1" a="1"/>
  <c r="D590" i="1" a="1"/>
  <c r="D792" i="1" a="1"/>
  <c r="D65" i="1" a="1"/>
  <c r="D290" i="1" a="1"/>
  <c r="D435" i="1" a="1"/>
  <c r="D514" i="1" a="1"/>
  <c r="D565" i="1" a="1"/>
  <c r="D788" i="1" a="1"/>
  <c r="D146" i="1" a="1"/>
  <c r="D241" i="1" a="1"/>
  <c r="D763" i="1" a="1"/>
  <c r="D480" i="1" a="1"/>
  <c r="D159" i="1" a="1"/>
  <c r="D268" i="1" a="1"/>
  <c r="D334" i="1" a="1"/>
  <c r="D441" i="1" a="1"/>
  <c r="D500" i="1" a="1"/>
  <c r="D40" i="1" a="1"/>
  <c r="D761" i="1" a="1"/>
  <c r="D486" i="1" a="1"/>
  <c r="D420" i="1" a="1"/>
  <c r="D605" i="1" a="1"/>
  <c r="D667" i="1" a="1"/>
  <c r="D800" i="1" a="1"/>
  <c r="D749" i="1" a="1"/>
  <c r="D767" i="1" a="1"/>
  <c r="D326" i="1" a="1"/>
  <c r="D50" i="1" a="1"/>
  <c r="D54" i="1" a="1"/>
  <c r="D181" i="1" a="1"/>
  <c r="D306" i="1" a="1"/>
  <c r="D447" i="1" a="1"/>
  <c r="D521" i="1" a="1"/>
  <c r="D308" i="1" a="1"/>
  <c r="D231" i="1" a="1"/>
  <c r="D555" i="1" a="1"/>
  <c r="D517" i="1" a="1"/>
  <c r="D648" i="1" a="1"/>
  <c r="D206" i="1" a="1"/>
  <c r="D606" i="1" a="1"/>
  <c r="D782" i="1" a="1"/>
  <c r="D607" i="1" a="1"/>
  <c r="D700" i="1" a="1"/>
  <c r="D816" i="1" a="1"/>
  <c r="D589" i="1" a="1"/>
  <c r="D777" i="1" a="1"/>
  <c r="D669" i="1" a="1"/>
  <c r="D298" i="1" a="1"/>
  <c r="D586" i="1" a="1"/>
  <c r="D620" i="1" a="1"/>
  <c r="D504" i="1" a="1"/>
  <c r="D676" i="1" a="1"/>
  <c r="D95" i="1" a="1"/>
  <c r="D43" i="1" a="1"/>
  <c r="D519" i="1" a="1"/>
  <c r="D619" i="1" a="1"/>
  <c r="D697" i="1" a="1"/>
  <c r="D655" i="1" a="1"/>
  <c r="D686" i="1" a="1"/>
  <c r="D699" i="1" a="1"/>
  <c r="D361" i="1" a="1"/>
  <c r="D812" i="1" a="1"/>
  <c r="D701" i="1" a="1"/>
  <c r="B705" i="1" a="1"/>
  <c r="G350" i="1" a="1"/>
  <c r="B791" i="1" a="1"/>
  <c r="B319" i="1" a="1"/>
  <c r="B165" i="1" a="1"/>
  <c r="B46" i="1" a="1"/>
  <c r="B58" i="1" a="1"/>
  <c r="B361" i="1" a="1"/>
  <c r="B569" i="1" a="1"/>
  <c r="G47" i="1" a="1"/>
  <c r="B47" i="1" a="1"/>
  <c r="G456" i="1" a="1"/>
  <c r="D331" i="1" a="1"/>
  <c r="D129" i="1" a="1"/>
  <c r="D132" i="1" a="1"/>
  <c r="D292" i="1" a="1"/>
  <c r="D803" i="1" a="1"/>
  <c r="D799" i="1" a="1"/>
  <c r="D811" i="1" a="1"/>
  <c r="D719" i="1" a="1"/>
  <c r="D165" i="1" a="1"/>
  <c r="B525" i="1" a="1"/>
  <c r="G148" i="1" a="1"/>
  <c r="B506" i="1" a="1"/>
  <c r="D226" i="1" a="1"/>
  <c r="D723" i="1" a="1"/>
  <c r="D60" i="1" a="1"/>
  <c r="D653" i="1" a="1"/>
  <c r="D419" i="1" a="1"/>
  <c r="D35" i="1" a="1"/>
  <c r="D80" i="1" a="1"/>
  <c r="D201" i="1" a="1"/>
  <c r="D263" i="1" a="1"/>
  <c r="D329" i="1" a="1"/>
  <c r="D28" i="1" a="1"/>
  <c r="D85" i="1" a="1"/>
  <c r="D157" i="1" a="1"/>
  <c r="D227" i="1" a="1"/>
  <c r="D295" i="1" a="1"/>
  <c r="D759" i="1" a="1"/>
  <c r="D724" i="1" a="1"/>
  <c r="D282" i="1" a="1"/>
  <c r="D746" i="1" a="1"/>
  <c r="D335" i="1" a="1"/>
  <c r="D401" i="1" a="1"/>
  <c r="D12" i="1" a="1"/>
  <c r="D98" i="1" a="1"/>
  <c r="D173" i="1" a="1"/>
  <c r="D257" i="1" a="1"/>
  <c r="D105" i="1" a="1"/>
  <c r="D399" i="1" a="1"/>
  <c r="D33" i="1" a="1"/>
  <c r="D193" i="1" a="1"/>
  <c r="D253" i="1" a="1"/>
  <c r="D754" i="1" a="1"/>
  <c r="D400" i="1" a="1"/>
  <c r="D16" i="1" a="1"/>
  <c r="D182" i="1" a="1"/>
  <c r="D277" i="1" a="1"/>
  <c r="D24" i="1" a="1"/>
  <c r="D256" i="1" a="1"/>
  <c r="D357" i="1" a="1"/>
  <c r="D468" i="1" a="1"/>
  <c r="D532" i="1" a="1"/>
  <c r="D784" i="1" a="1"/>
  <c r="D656" i="1" a="1"/>
  <c r="D103" i="1" a="1"/>
  <c r="D6" i="1" a="1"/>
  <c r="D440" i="1" a="1"/>
  <c r="D523" i="1" a="1"/>
  <c r="D594" i="1" a="1"/>
  <c r="D209" i="1" a="1"/>
  <c r="D152" i="1" a="1"/>
  <c r="D249" i="1" a="1"/>
  <c r="D408" i="1" a="1"/>
  <c r="D492" i="1" a="1"/>
  <c r="D739" i="1" a="1"/>
  <c r="D283" i="1" a="1"/>
  <c r="D363" i="1" a="1"/>
  <c r="D446" i="1" a="1"/>
  <c r="D772" i="1" a="1"/>
  <c r="D303" i="1" a="1"/>
  <c r="D762" i="1" a="1"/>
  <c r="D491" i="1" a="1"/>
  <c r="D551" i="1" a="1"/>
  <c r="D611" i="1" a="1"/>
  <c r="D673" i="1" a="1"/>
  <c r="D74" i="1" a="1"/>
  <c r="D568" i="1" a="1"/>
  <c r="D437" i="1" a="1"/>
  <c r="D508" i="1" a="1"/>
  <c r="D571" i="1" a="1"/>
  <c r="D83" i="1" a="1"/>
  <c r="D198" i="1" a="1"/>
  <c r="D490" i="1" a="1"/>
  <c r="D467" i="1" a="1"/>
  <c r="D531" i="1" a="1"/>
  <c r="D587" i="1" a="1"/>
  <c r="D525" i="1" a="1"/>
  <c r="D639" i="1" a="1"/>
  <c r="D516" i="1" a="1"/>
  <c r="D665" i="1" a="1"/>
  <c r="D378" i="1" a="1"/>
  <c r="D786" i="1" a="1"/>
  <c r="D588" i="1" a="1"/>
  <c r="D641" i="1" a="1"/>
  <c r="D717" i="1" a="1"/>
  <c r="D675" i="1" a="1"/>
  <c r="D637" i="1" a="1"/>
  <c r="D562" i="1" a="1"/>
  <c r="D674" i="1" a="1"/>
  <c r="D448" i="1" a="1"/>
  <c r="D789" i="1" a="1"/>
  <c r="D56" i="1" a="1"/>
  <c r="D774" i="1" a="1"/>
  <c r="D643" i="1" a="1"/>
  <c r="D144" i="1" a="1"/>
  <c r="D55" i="1" a="1"/>
  <c r="D617" i="1" a="1"/>
  <c r="D624" i="1" a="1"/>
  <c r="D708" i="1" a="1"/>
  <c r="D698" i="1" a="1"/>
  <c r="D791" i="1" a="1"/>
  <c r="D705" i="1" a="1"/>
  <c r="D711" i="1" a="1"/>
  <c r="D679" i="1" a="1"/>
  <c r="D569" i="1" a="1"/>
  <c r="G705" i="1" a="1"/>
  <c r="B350" i="1" a="1"/>
  <c r="G791" i="1" a="1"/>
  <c r="G319" i="1" a="1"/>
  <c r="G165" i="1" a="1"/>
  <c r="G46" i="1" a="1"/>
  <c r="G58" i="1" a="1"/>
  <c r="G361" i="1" a="1"/>
  <c r="G569" i="1" a="1"/>
  <c r="B231" i="1" a="1"/>
  <c r="D382" i="1" a="1"/>
  <c r="D354" i="1" a="1"/>
  <c r="D223" i="1" a="1"/>
  <c r="D720" i="1" a="1"/>
  <c r="D580" i="1" a="1"/>
  <c r="D439" i="1" a="1"/>
  <c r="D464" i="1" a="1"/>
  <c r="D707" i="1" a="1"/>
  <c r="D553" i="1" a="1"/>
  <c r="D3" i="1" a="1"/>
  <c r="D818" i="1" a="1"/>
  <c r="D804" i="1" a="1"/>
  <c r="B57" i="1" a="1"/>
  <c r="B456" i="1" a="1"/>
  <c r="D112" i="1" a="1"/>
  <c r="D26" i="1" a="1"/>
  <c r="D582" i="1" a="1"/>
  <c r="D15" i="1" a="1"/>
  <c r="D96" i="1" a="1"/>
  <c r="D53" i="1" a="1"/>
  <c r="D138" i="1" a="1"/>
  <c r="D743" i="1" a="1"/>
  <c r="D274" i="1" a="1"/>
  <c r="D200" i="1" a="1"/>
  <c r="D27" i="1" a="1"/>
  <c r="D730" i="1" a="1"/>
  <c r="D160" i="1" a="1"/>
  <c r="D208" i="1" a="1"/>
  <c r="D304" i="1" a="1"/>
  <c r="D36" i="1" a="1"/>
  <c r="D39" i="1" a="1"/>
  <c r="D736" i="1" a="1"/>
  <c r="D156" i="1" a="1"/>
  <c r="D342" i="1" a="1"/>
  <c r="D224" i="1" a="1"/>
  <c r="D22" i="1" a="1"/>
  <c r="D104" i="1" a="1"/>
  <c r="D179" i="1" a="1"/>
  <c r="D748" i="1" a="1"/>
  <c r="D262" i="1" a="1"/>
  <c r="D764" i="1" a="1"/>
  <c r="D45" i="1" a="1"/>
  <c r="D735" i="1" a="1"/>
  <c r="D269" i="1" a="1"/>
  <c r="D758" i="1" a="1"/>
  <c r="D409" i="1" a="1"/>
  <c r="D59" i="1" a="1"/>
  <c r="D740" i="1" a="1"/>
  <c r="D288" i="1" a="1"/>
  <c r="D92" i="1" a="1"/>
  <c r="D278" i="1" a="1"/>
  <c r="D393" i="1" a="1"/>
  <c r="D481" i="1" a="1"/>
  <c r="D540" i="1" a="1"/>
  <c r="D604" i="1" a="1"/>
  <c r="D664" i="1" a="1"/>
  <c r="D79" i="1" a="1"/>
  <c r="D352" i="1" a="1"/>
  <c r="D469" i="1" a="1"/>
  <c r="D775" i="1" a="1"/>
  <c r="D583" i="1" a="1"/>
  <c r="D644" i="1" a="1"/>
  <c r="D734" i="1" a="1"/>
  <c r="D281" i="1" a="1"/>
  <c r="D412" i="1" a="1"/>
  <c r="D495" i="1" a="1"/>
  <c r="D205" i="1" a="1"/>
  <c r="D367" i="1" a="1"/>
  <c r="D374" i="1" a="1"/>
  <c r="D453" i="1" a="1"/>
  <c r="D108" i="1" a="1"/>
  <c r="D323" i="1" a="1"/>
  <c r="D663" i="1" a="1"/>
  <c r="D501" i="1" a="1"/>
  <c r="D345" i="1" a="1"/>
  <c r="D616" i="1" a="1"/>
  <c r="D681" i="1" a="1"/>
  <c r="D87" i="1" a="1"/>
  <c r="D347" i="1" a="1"/>
  <c r="D443" i="1" a="1"/>
  <c r="D511" i="1" a="1"/>
  <c r="D783" i="1" a="1"/>
  <c r="D121" i="1" a="1"/>
  <c r="D217" i="1" a="1"/>
  <c r="D88" i="1" a="1"/>
  <c r="D471" i="1" a="1"/>
  <c r="D522" i="1" a="1"/>
  <c r="D598" i="1" a="1"/>
  <c r="D710" i="1" a="1"/>
  <c r="D506" i="1" a="1"/>
  <c r="D781" i="1" a="1"/>
  <c r="D672" i="1" a="1"/>
  <c r="D404" i="1" a="1"/>
  <c r="D384" i="1" a="1"/>
  <c r="D391" i="1" a="1"/>
  <c r="D645" i="1" a="1"/>
  <c r="D17" i="1" a="1"/>
  <c r="D694" i="1" a="1"/>
  <c r="D485" i="1" a="1"/>
  <c r="D576" i="1" a="1"/>
  <c r="D687" i="1" a="1"/>
  <c r="D515" i="1" a="1"/>
  <c r="D407" i="1" a="1"/>
  <c r="D488" i="1" a="1"/>
  <c r="D538" i="1" a="1"/>
  <c r="D670" i="1" a="1"/>
  <c r="D805" i="1" a="1"/>
  <c r="D178" i="1" a="1"/>
  <c r="D355" i="1" a="1"/>
  <c r="D646" i="1" a="1"/>
  <c r="D714" i="1" a="1"/>
  <c r="D97" i="1" a="1"/>
  <c r="D815" i="1" a="1"/>
  <c r="D657" i="1" a="1"/>
  <c r="D802" i="1" a="1"/>
  <c r="D798" i="1" a="1"/>
  <c r="D630" i="1" a="1"/>
  <c r="B636" i="1" a="1"/>
  <c r="G525" i="1" a="1"/>
  <c r="G452" i="1" a="1"/>
  <c r="B292" i="1" a="1"/>
  <c r="B148" i="1" a="1"/>
  <c r="G57" i="1" a="1"/>
  <c r="B721" i="1" a="1"/>
  <c r="G506" i="1" a="1"/>
  <c r="D177" i="1" a="1"/>
  <c r="D581" i="1" a="1"/>
  <c r="D570" i="1" a="1"/>
  <c r="D807" i="1" a="1"/>
  <c r="D677" i="1" a="1"/>
  <c r="D662" i="1" a="1"/>
  <c r="G636" i="1" a="1"/>
  <c r="G292" i="1" a="1"/>
  <c r="G231" i="1" a="1"/>
  <c r="D72" i="1" a="1"/>
  <c r="D94" i="1" a="1"/>
  <c r="D593" i="1" a="1"/>
  <c r="D30" i="1" a="1"/>
  <c r="D67" i="1" a="1"/>
  <c r="D77" i="1" a="1"/>
  <c r="D107" i="1" a="1"/>
  <c r="D70" i="1" a="1"/>
  <c r="D150" i="1" a="1"/>
  <c r="D745" i="1" a="1"/>
  <c r="D285" i="1" a="1"/>
  <c r="D341" i="1" a="1"/>
  <c r="D42" i="1" a="1"/>
  <c r="D113" i="1" a="1"/>
  <c r="D176" i="1" a="1"/>
  <c r="D247" i="1" a="1"/>
  <c r="D314" i="1" a="1"/>
  <c r="D29" i="1" a="1"/>
  <c r="D729" i="1" a="1"/>
  <c r="D174" i="1" a="1"/>
  <c r="D266" i="1" a="1"/>
  <c r="D344" i="1" a="1"/>
  <c r="D413" i="1" a="1"/>
  <c r="D62" i="1" a="1"/>
  <c r="D111" i="1" a="1"/>
  <c r="D738" i="1" a="1"/>
  <c r="D286" i="1" a="1"/>
  <c r="D349" i="1" a="1"/>
  <c r="D554" i="1" a="1"/>
  <c r="D727" i="1" a="1"/>
  <c r="D168" i="1" a="1"/>
  <c r="D279" i="1" a="1"/>
  <c r="D760" i="1" a="1"/>
  <c r="D415" i="1" a="1"/>
  <c r="D99" i="1" a="1"/>
  <c r="D219" i="1" a="1"/>
  <c r="D296" i="1" a="1"/>
  <c r="D102" i="1" a="1"/>
  <c r="D300" i="1" a="1"/>
  <c r="D405" i="1" a="1"/>
  <c r="D483" i="1" a="1"/>
  <c r="D779" i="1" a="1"/>
  <c r="D610" i="1" a="1"/>
  <c r="D552" i="1" a="1"/>
  <c r="D145" i="1" a="1"/>
  <c r="D359" i="1" a="1"/>
  <c r="D474" i="1" a="1"/>
  <c r="D536" i="1" a="1"/>
  <c r="D147" i="1" a="1"/>
  <c r="D454" i="1" a="1"/>
  <c r="D175" i="1" a="1"/>
  <c r="D301" i="1" a="1"/>
  <c r="D418" i="1" a="1"/>
  <c r="D771" i="1" a="1"/>
  <c r="D744" i="1" a="1"/>
  <c r="D461" i="1" a="1"/>
  <c r="D414" i="1" a="1"/>
  <c r="D635" i="1" a="1"/>
  <c r="D563" i="1" a="1"/>
  <c r="D626" i="1" a="1"/>
  <c r="D689" i="1" a="1"/>
  <c r="D528" i="1" a="1"/>
  <c r="D535" i="1" a="1"/>
  <c r="D649" i="1" a="1"/>
  <c r="D584" i="1" a="1"/>
  <c r="D671" i="1" a="1"/>
  <c r="D795" i="1" a="1"/>
  <c r="D46" i="1" a="1"/>
  <c r="D684" i="1" a="1"/>
  <c r="G721" i="1" a="1"/>
  <c r="D32" i="1" a="1"/>
  <c r="D195" i="1" a="1"/>
  <c r="D41" i="1" a="1"/>
  <c r="D191" i="1" a="1"/>
  <c r="D346" i="1" a="1"/>
  <c r="D183" i="1" a="1"/>
  <c r="D188" i="1" a="1"/>
  <c r="D215" i="1" a="1"/>
  <c r="D422" i="1" a="1"/>
  <c r="D130" i="1" a="1"/>
  <c r="D364" i="1" a="1"/>
  <c r="D187" i="1" a="1"/>
  <c r="D380" i="1" a="1"/>
  <c r="D236" i="1" a="1"/>
  <c r="D311" i="1" a="1"/>
  <c r="D510" i="1" a="1"/>
  <c r="D9" i="1" a="1"/>
  <c r="D484" i="1" a="1"/>
  <c r="D614" i="1" a="1"/>
  <c r="D465" i="1" a="1"/>
  <c r="D221" i="1" a="1"/>
  <c r="D421" i="1" a="1"/>
  <c r="D503" i="1" a="1"/>
  <c r="D574" i="1" a="1"/>
  <c r="D709" i="1" a="1"/>
  <c r="D477" i="1" a="1"/>
  <c r="D140" i="1" a="1"/>
  <c r="D192" i="1" a="1"/>
  <c r="D615" i="1" a="1"/>
  <c r="D320" i="1" a="1"/>
  <c r="D90" i="1" a="1"/>
  <c r="D668" i="1" a="1"/>
  <c r="D661" i="1" a="1"/>
  <c r="D93" i="1" a="1"/>
  <c r="D596" i="1" a="1"/>
  <c r="D479" i="1" a="1"/>
  <c r="D591" i="1" a="1"/>
  <c r="D706" i="1" a="1"/>
  <c r="D602" i="1" a="1"/>
  <c r="G661" i="1" a="1"/>
  <c r="B392" i="1" a="1"/>
  <c r="B31" i="1" a="1"/>
  <c r="B376" i="1" a="1"/>
  <c r="D398" i="1" a="1"/>
  <c r="D546" i="1" a="1"/>
  <c r="D293" i="1" a="1"/>
  <c r="B637" i="1" a="1"/>
  <c r="D47" i="1" a="1"/>
  <c r="G617" i="1" a="1"/>
  <c r="B21" i="1" a="1"/>
  <c r="D778" i="1" a="1"/>
  <c r="D809" i="1" a="1"/>
  <c r="D196" i="1" a="1"/>
  <c r="D170" i="1" a="1"/>
  <c r="B519" i="1" a="1"/>
  <c r="G3" i="1" a="1"/>
  <c r="D366" i="1" a="1"/>
  <c r="D785" i="1" a="1"/>
  <c r="D136" i="1" a="1"/>
  <c r="D703" i="1" a="1"/>
  <c r="D609" i="1" a="1"/>
  <c r="D21" i="1" a="1"/>
  <c r="D577" i="1" a="1"/>
  <c r="G392" i="1" a="1"/>
  <c r="D725" i="1" a="1"/>
  <c r="D109" i="1" a="1"/>
  <c r="D351" i="1" a="1"/>
  <c r="D186" i="1" a="1"/>
  <c r="D66" i="1" a="1"/>
  <c r="D199" i="1" a="1"/>
  <c r="D433" i="1" a="1"/>
  <c r="D207" i="1" a="1"/>
  <c r="D691" i="1" a="1"/>
  <c r="D741" i="1" a="1"/>
  <c r="D425" i="1" a="1"/>
  <c r="D242" i="1" a="1"/>
  <c r="D455" i="1" a="1"/>
  <c r="D558" i="1" a="1"/>
  <c r="D696" i="1" a="1"/>
  <c r="D100" i="1" a="1"/>
  <c r="D106" i="1" a="1"/>
  <c r="D353" i="1" a="1"/>
  <c r="D246" i="1" a="1"/>
  <c r="D470" i="1" a="1"/>
  <c r="D375" i="1" a="1"/>
  <c r="D386" i="1" a="1"/>
  <c r="D139" i="1" a="1"/>
  <c r="D769" i="1" a="1"/>
  <c r="D190" i="1" a="1"/>
  <c r="D487" i="1" a="1"/>
  <c r="D634" i="1" a="1"/>
  <c r="D651" i="1" a="1"/>
  <c r="D489" i="1" a="1"/>
  <c r="D680" i="1" a="1"/>
  <c r="D808" i="1" a="1"/>
  <c r="D424" i="1" a="1"/>
  <c r="D678" i="1" a="1"/>
  <c r="D158" i="1" a="1"/>
  <c r="B617" i="1" a="1"/>
  <c r="G31" i="1" a="1"/>
  <c r="B55" i="1" a="1"/>
  <c r="D350" i="1" a="1"/>
  <c r="G55" i="1" a="1"/>
  <c r="D133" i="1" a="1"/>
  <c r="D272" i="1" a="1"/>
  <c r="D628" i="1" a="1"/>
  <c r="D131" i="1" a="1"/>
  <c r="D666" i="1" a="1"/>
  <c r="D682" i="1" a="1"/>
  <c r="D395" i="1" a="1"/>
  <c r="D410" i="1" a="1"/>
  <c r="D659" i="1" a="1"/>
  <c r="D23" i="1" a="1"/>
  <c r="D728" i="1" a="1"/>
  <c r="D276" i="1" a="1"/>
  <c r="D48" i="1" a="1"/>
  <c r="D742" i="1" a="1"/>
  <c r="D7" i="1" a="1"/>
  <c r="D289" i="1" a="1"/>
  <c r="D360" i="1" a="1"/>
  <c r="D213" i="1" a="1"/>
  <c r="D417" i="1" a="1"/>
  <c r="D167" i="1" a="1"/>
  <c r="D432" i="1" a="1"/>
  <c r="D310" i="1" a="1"/>
  <c r="D327" i="1" a="1"/>
  <c r="D564" i="1" a="1"/>
  <c r="D154" i="1" a="1"/>
  <c r="D499" i="1" a="1"/>
  <c r="D118" i="1" a="1"/>
  <c r="D430" i="1" a="1"/>
  <c r="D251" i="1" a="1"/>
  <c r="D482" i="1" a="1"/>
  <c r="D358" i="1" a="1"/>
  <c r="D585" i="1" a="1"/>
  <c r="D161" i="1" a="1"/>
  <c r="D599" i="1" a="1"/>
  <c r="D172" i="1" a="1"/>
  <c r="D338" i="1" a="1"/>
  <c r="D526" i="1" a="1"/>
  <c r="D625" i="1" a="1"/>
  <c r="D537" i="1" a="1"/>
  <c r="D214" i="1" a="1"/>
  <c r="D449" i="1" a="1"/>
  <c r="D518" i="1" a="1"/>
  <c r="D337" i="1" a="1"/>
  <c r="D627" i="1" a="1"/>
  <c r="D658" i="1" a="1"/>
  <c r="B212" i="1" a="1"/>
  <c r="D642" i="1" a="1"/>
  <c r="D695" i="1" a="1"/>
  <c r="D507" i="1" a="1"/>
  <c r="B589" i="1" a="1"/>
  <c r="B43" i="1" a="1"/>
  <c r="D498" i="1" a="1"/>
  <c r="D534" i="1" a="1"/>
  <c r="D608" i="1" a="1"/>
  <c r="D559" i="1" a="1"/>
  <c r="D325" i="1" a="1"/>
  <c r="G178" i="1" a="1"/>
  <c r="D89" i="1" a="1"/>
  <c r="D163" i="1" a="1"/>
  <c r="D61" i="1" a="1"/>
  <c r="D254" i="1" a="1"/>
  <c r="D20" i="1" a="1"/>
  <c r="D463" i="1" a="1"/>
  <c r="D69" i="1" a="1"/>
  <c r="D218" i="1" a="1"/>
  <c r="D431" i="1" a="1"/>
  <c r="D287" i="1" a="1"/>
  <c r="D438" i="1" a="1"/>
  <c r="D750" i="1" a="1"/>
  <c r="D765" i="1" a="1"/>
  <c r="D573" i="1" a="1"/>
  <c r="D202" i="1" a="1"/>
  <c r="D544" i="1" a="1"/>
  <c r="D114" i="1" a="1"/>
  <c r="D445" i="1" a="1"/>
  <c r="D313" i="1" a="1"/>
  <c r="D493" i="1" a="1"/>
  <c r="D370" i="1" a="1"/>
  <c r="D631" i="1" a="1"/>
  <c r="D184" i="1" a="1"/>
  <c r="D539" i="1" a="1"/>
  <c r="D235" i="1" a="1"/>
  <c r="D502" i="1" a="1"/>
  <c r="D416" i="1" a="1"/>
  <c r="D683" i="1" a="1"/>
  <c r="D549" i="1" a="1"/>
  <c r="D810" i="1" a="1"/>
  <c r="D650" i="1" a="1"/>
  <c r="D472" i="1" a="1"/>
  <c r="D473" i="1" a="1"/>
  <c r="D31" i="1" a="1"/>
  <c r="D796" i="1" a="1"/>
  <c r="D245" i="1" a="1"/>
  <c r="D813" i="1" a="1"/>
  <c r="B638" i="1" a="1"/>
  <c r="G212" i="1" a="1"/>
  <c r="B3" i="1" a="1"/>
  <c r="B464" i="1" a="1"/>
  <c r="D38" i="1" a="1"/>
  <c r="D230" i="1" a="1"/>
  <c r="D726" i="1" a="1"/>
  <c r="D259" i="1" a="1"/>
  <c r="D115" i="1" a="1"/>
  <c r="D316" i="1" a="1"/>
  <c r="D78" i="1" a="1"/>
  <c r="D291" i="1" a="1"/>
  <c r="D768" i="1" a="1"/>
  <c r="D297" i="1" a="1"/>
  <c r="D101" i="1" a="1"/>
  <c r="D755" i="1" a="1"/>
  <c r="D766" i="1" a="1"/>
  <c r="D787" i="1" a="1"/>
  <c r="D220" i="1" a="1"/>
  <c r="D547" i="1" a="1"/>
  <c r="D737" i="1" a="1"/>
  <c r="D460" i="1" a="1"/>
  <c r="D752" i="1" a="1"/>
  <c r="D459" i="1" a="1"/>
  <c r="D377" i="1" a="1"/>
  <c r="D548" i="1" a="1"/>
  <c r="D647" i="1" a="1"/>
  <c r="D84" i="1" a="1"/>
  <c r="D618" i="1" a="1"/>
  <c r="D75" i="1" a="1"/>
  <c r="D244" i="1" a="1"/>
  <c r="D122" i="1" a="1"/>
  <c r="D267" i="1" a="1"/>
  <c r="D123" i="1" a="1"/>
  <c r="D356" i="1" a="1"/>
  <c r="D44" i="1" a="1"/>
  <c r="D312" i="1" a="1"/>
  <c r="D91" i="1" a="1"/>
  <c r="D305" i="1" a="1"/>
  <c r="D497" i="1" a="1"/>
  <c r="D731" i="1" a="1"/>
  <c r="D434" i="1" a="1"/>
  <c r="D621" i="1" a="1"/>
  <c r="D14" i="1" a="1"/>
  <c r="D556" i="1" a="1"/>
  <c r="D203" i="1" a="1"/>
  <c r="D271" i="1" a="1"/>
  <c r="D330" i="1" a="1"/>
  <c r="D232" i="1" a="1"/>
  <c r="D524" i="1" a="1"/>
  <c r="D284" i="1" a="1"/>
  <c r="D383" i="1" a="1"/>
  <c r="D543" i="1" a="1"/>
  <c r="D261" i="1" a="1"/>
  <c r="D557" i="1" a="1"/>
  <c r="D636" i="1" a="1"/>
  <c r="D704" i="1" a="1"/>
  <c r="D529" i="1" a="1"/>
  <c r="D376" i="1" a="1"/>
  <c r="D793" i="1" a="1"/>
  <c r="D721" i="1" a="1"/>
  <c r="D688" i="1" a="1"/>
  <c r="D212" i="1" a="1"/>
  <c r="D411" i="1" a="1"/>
  <c r="D790" i="1" a="1"/>
  <c r="D319" i="1" a="1"/>
  <c r="G519" i="1" a="1"/>
  <c r="B131" i="1" a="1"/>
  <c r="G566" i="1" a="1"/>
  <c r="G43" i="1" a="1"/>
  <c r="D527" i="1" a="1"/>
  <c r="D601" i="1" a="1"/>
  <c r="D780" i="1" a="1"/>
  <c r="D369" i="1" a="1"/>
  <c r="D550" i="1" a="1"/>
  <c r="D712" i="1" a="1"/>
  <c r="D57" i="1" a="1"/>
  <c r="D542" i="1" a="1"/>
  <c r="D690" i="1" a="1"/>
  <c r="B485" i="1" a="1"/>
  <c r="G131" i="1" a="1"/>
  <c r="D8" i="1" a="1"/>
  <c r="D343" i="1" a="1"/>
  <c r="D124" i="1" a="1"/>
  <c r="D135" i="1" a="1"/>
  <c r="D238" i="1" a="1"/>
  <c r="D340" i="1" a="1"/>
  <c r="D64" i="1" a="1"/>
  <c r="D426" i="1" a="1"/>
  <c r="D685" i="1" a="1"/>
  <c r="I661" i="1" a="1"/>
  <c r="D76" i="1" a="1"/>
  <c r="D120" i="1" a="1"/>
  <c r="D169" i="1" a="1"/>
  <c r="D127" i="1" a="1"/>
  <c r="D321" i="1" a="1"/>
  <c r="D128" i="1" a="1"/>
  <c r="D371" i="1" a="1"/>
  <c r="D116" i="1" a="1"/>
  <c r="D317" i="1" a="1"/>
  <c r="D117" i="1" a="1"/>
  <c r="D368" i="1" a="1"/>
  <c r="D141" i="1" a="1"/>
  <c r="D81" i="1" a="1"/>
  <c r="D494" i="1" a="1"/>
  <c r="D629" i="1" a="1"/>
  <c r="D387" i="1" a="1"/>
  <c r="D600" i="1" a="1"/>
  <c r="D194" i="1" a="1"/>
  <c r="D520" i="1" a="1"/>
  <c r="D389" i="1" a="1"/>
  <c r="D252" i="1" a="1"/>
  <c r="D73" i="1" a="1"/>
  <c r="D365" i="1" a="1"/>
  <c r="D403" i="1" a="1"/>
  <c r="D545" i="1" a="1"/>
  <c r="D566" i="1" a="1"/>
  <c r="D693" i="1" a="1"/>
  <c r="D270" i="1" a="1"/>
  <c r="D71" i="1" a="1"/>
  <c r="B178" i="1" a="1"/>
  <c r="D4" i="1" a="1"/>
  <c r="D309" i="1" a="1"/>
  <c r="D134" i="1" a="1"/>
  <c r="D210" i="1" a="1"/>
  <c r="D381" i="1" a="1"/>
  <c r="D299" i="1" a="1"/>
  <c r="D225" i="1" a="1"/>
  <c r="D406" i="1" a="1"/>
  <c r="D466" i="1" a="1"/>
  <c r="D452" i="1" a="1"/>
  <c r="D801" i="1" a="1"/>
  <c r="B126" i="1" a="1"/>
  <c r="D71" i="1" l="1"/>
  <c r="D684" i="1"/>
  <c r="D630" i="1"/>
  <c r="D569" i="1"/>
  <c r="D701" i="1"/>
  <c r="D632" i="1"/>
  <c r="D319" i="1"/>
  <c r="D666" i="1"/>
  <c r="D813" i="1"/>
  <c r="D804" i="1"/>
  <c r="D798" i="1"/>
  <c r="D679" i="1"/>
  <c r="D812" i="1"/>
  <c r="D716" i="1"/>
  <c r="D350" i="1"/>
  <c r="D158" i="1"/>
  <c r="D602" i="1"/>
  <c r="D165" i="1"/>
  <c r="D802" i="1"/>
  <c r="D711" i="1"/>
  <c r="D361" i="1"/>
  <c r="D348" i="1"/>
  <c r="D801" i="1"/>
  <c r="D690" i="1"/>
  <c r="D790" i="1"/>
  <c r="D46" i="1"/>
  <c r="D657" i="1"/>
  <c r="D705" i="1"/>
  <c r="D699" i="1"/>
  <c r="D58" i="1"/>
  <c r="D170" i="1"/>
  <c r="D245" i="1"/>
  <c r="D47" i="1"/>
  <c r="D794" i="1"/>
  <c r="D815" i="1"/>
  <c r="D791" i="1"/>
  <c r="D686" i="1"/>
  <c r="D533" i="1"/>
  <c r="D293" i="1"/>
  <c r="D706" i="1"/>
  <c r="D685" i="1"/>
  <c r="D818" i="1"/>
  <c r="D97" i="1"/>
  <c r="D698" i="1"/>
  <c r="D655" i="1"/>
  <c r="D613" i="1"/>
  <c r="D270" i="1"/>
  <c r="D411" i="1"/>
  <c r="D196" i="1"/>
  <c r="D719" i="1"/>
  <c r="D714" i="1"/>
  <c r="D708" i="1"/>
  <c r="D697" i="1"/>
  <c r="D797" i="1"/>
  <c r="D796" i="1"/>
  <c r="D658" i="1"/>
  <c r="D678" i="1"/>
  <c r="D662" i="1"/>
  <c r="D646" i="1"/>
  <c r="D624" i="1"/>
  <c r="D619" i="1"/>
  <c r="D603" i="1"/>
  <c r="D591" i="1"/>
  <c r="D577" i="1"/>
  <c r="D542" i="1"/>
  <c r="D509" i="1"/>
  <c r="D355" i="1"/>
  <c r="D617" i="1"/>
  <c r="D519" i="1"/>
  <c r="D392" i="1"/>
  <c r="D212" i="1"/>
  <c r="D131" i="1"/>
  <c r="D31" i="1"/>
  <c r="D3" i="1"/>
  <c r="D178" i="1"/>
  <c r="D55" i="1"/>
  <c r="D43" i="1"/>
  <c r="D817" i="1"/>
  <c r="D627" i="1"/>
  <c r="D546" i="1"/>
  <c r="D479" i="1"/>
  <c r="D811" i="1"/>
  <c r="D805" i="1"/>
  <c r="D144" i="1"/>
  <c r="D95" i="1"/>
  <c r="D713" i="1"/>
  <c r="D325" i="1"/>
  <c r="D693" i="1"/>
  <c r="D688" i="1"/>
  <c r="D795" i="1"/>
  <c r="D670" i="1"/>
  <c r="D643" i="1"/>
  <c r="D676" i="1"/>
  <c r="D623" i="1"/>
  <c r="D618" i="1"/>
  <c r="D473" i="1"/>
  <c r="D337" i="1"/>
  <c r="D553" i="1"/>
  <c r="D538" i="1"/>
  <c r="D774" i="1"/>
  <c r="D504" i="1"/>
  <c r="D457" i="1"/>
  <c r="D424" i="1"/>
  <c r="D596" i="1"/>
  <c r="D452" i="1"/>
  <c r="D456" i="1"/>
  <c r="D488" i="1"/>
  <c r="D56" i="1"/>
  <c r="D620" i="1"/>
  <c r="D148" i="1"/>
  <c r="D57" i="1"/>
  <c r="D721" i="1"/>
  <c r="D809" i="1"/>
  <c r="D671" i="1"/>
  <c r="D407" i="1"/>
  <c r="D789" i="1"/>
  <c r="D586" i="1"/>
  <c r="D592" i="1"/>
  <c r="D472" i="1"/>
  <c r="D518" i="1"/>
  <c r="D808" i="1"/>
  <c r="D799" i="1"/>
  <c r="D515" i="1"/>
  <c r="D448" i="1"/>
  <c r="D298" i="1"/>
  <c r="D197" i="1"/>
  <c r="D93" i="1"/>
  <c r="D23" i="1"/>
  <c r="D712" i="1"/>
  <c r="D707" i="1"/>
  <c r="D687" i="1"/>
  <c r="D674" i="1"/>
  <c r="D669" i="1"/>
  <c r="D660" i="1"/>
  <c r="D793" i="1"/>
  <c r="D628" i="1"/>
  <c r="D650" i="1"/>
  <c r="D584" i="1"/>
  <c r="D576" i="1"/>
  <c r="D562" i="1"/>
  <c r="D777" i="1"/>
  <c r="D530" i="1"/>
  <c r="D449" i="1"/>
  <c r="D398" i="1"/>
  <c r="D661" i="1"/>
  <c r="D638" i="1"/>
  <c r="D485" i="1"/>
  <c r="D637" i="1"/>
  <c r="D589" i="1"/>
  <c r="D126" i="1"/>
  <c r="D21" i="1"/>
  <c r="D566" i="1"/>
  <c r="D376" i="1"/>
  <c r="D464" i="1"/>
  <c r="D694" i="1"/>
  <c r="D675" i="1"/>
  <c r="D816" i="1"/>
  <c r="D814" i="1"/>
  <c r="D507" i="1"/>
  <c r="D810" i="1"/>
  <c r="D214" i="1"/>
  <c r="D803" i="1"/>
  <c r="D17" i="1"/>
  <c r="D717" i="1"/>
  <c r="D700" i="1"/>
  <c r="D692" i="1"/>
  <c r="D680" i="1"/>
  <c r="D668" i="1"/>
  <c r="D659" i="1"/>
  <c r="D649" i="1"/>
  <c r="D645" i="1"/>
  <c r="D641" i="1"/>
  <c r="D607" i="1"/>
  <c r="D37" i="1"/>
  <c r="D550" i="1"/>
  <c r="D529" i="1"/>
  <c r="D84" i="1"/>
  <c r="D444" i="1"/>
  <c r="D391" i="1"/>
  <c r="D588" i="1"/>
  <c r="D782" i="1"/>
  <c r="D560" i="1"/>
  <c r="D549" i="1"/>
  <c r="D537" i="1"/>
  <c r="D489" i="1"/>
  <c r="D439" i="1"/>
  <c r="D384" i="1"/>
  <c r="D786" i="1"/>
  <c r="D606" i="1"/>
  <c r="D595" i="1"/>
  <c r="D90" i="1"/>
  <c r="D559" i="1"/>
  <c r="D545" i="1"/>
  <c r="D535" i="1"/>
  <c r="D404" i="1"/>
  <c r="D378" i="1"/>
  <c r="D206" i="1"/>
  <c r="D715" i="1"/>
  <c r="D704" i="1"/>
  <c r="D695" i="1"/>
  <c r="D683" i="1"/>
  <c r="D677" i="1"/>
  <c r="D672" i="1"/>
  <c r="D665" i="1"/>
  <c r="D648" i="1"/>
  <c r="D633" i="1"/>
  <c r="D625" i="1"/>
  <c r="D651" i="1"/>
  <c r="D320" i="1"/>
  <c r="D580" i="1"/>
  <c r="D781" i="1"/>
  <c r="D516" i="1"/>
  <c r="D517" i="1"/>
  <c r="D478" i="1"/>
  <c r="D426" i="1"/>
  <c r="D369" i="1"/>
  <c r="D636" i="1"/>
  <c r="D292" i="1"/>
  <c r="D506" i="1"/>
  <c r="D639" i="1"/>
  <c r="D555" i="1"/>
  <c r="D155" i="1"/>
  <c r="D647" i="1"/>
  <c r="D416" i="1"/>
  <c r="D526" i="1"/>
  <c r="D807" i="1"/>
  <c r="D710" i="1"/>
  <c r="D525" i="1"/>
  <c r="D231" i="1"/>
  <c r="D806" i="1"/>
  <c r="D634" i="1"/>
  <c r="D615" i="1"/>
  <c r="D609" i="1"/>
  <c r="D372" i="1"/>
  <c r="D598" i="1"/>
  <c r="D587" i="1"/>
  <c r="D308" i="1"/>
  <c r="D575" i="1"/>
  <c r="D780" i="1"/>
  <c r="D557" i="1"/>
  <c r="D548" i="1"/>
  <c r="D720" i="1"/>
  <c r="D522" i="1"/>
  <c r="D531" i="1"/>
  <c r="D521" i="1"/>
  <c r="D512" i="1"/>
  <c r="D502" i="1"/>
  <c r="D338" i="1"/>
  <c r="D487" i="1"/>
  <c r="D570" i="1"/>
  <c r="D471" i="1"/>
  <c r="D467" i="1"/>
  <c r="D447" i="1"/>
  <c r="D423" i="1"/>
  <c r="D192" i="1"/>
  <c r="D410" i="1"/>
  <c r="D403" i="1"/>
  <c r="D397" i="1"/>
  <c r="D88" i="1"/>
  <c r="D490" i="1"/>
  <c r="D306" i="1"/>
  <c r="D275" i="1"/>
  <c r="D261" i="1"/>
  <c r="D272" i="1"/>
  <c r="D235" i="1"/>
  <c r="D223" i="1"/>
  <c r="D217" i="1"/>
  <c r="D198" i="1"/>
  <c r="D181" i="1"/>
  <c r="D162" i="1"/>
  <c r="D172" i="1"/>
  <c r="D190" i="1"/>
  <c r="D140" i="1"/>
  <c r="D132" i="1"/>
  <c r="D121" i="1"/>
  <c r="D83" i="1"/>
  <c r="D54" i="1"/>
  <c r="D612" i="1"/>
  <c r="D608" i="1"/>
  <c r="D601" i="1"/>
  <c r="D543" i="1"/>
  <c r="D581" i="1"/>
  <c r="D783" i="1"/>
  <c r="D571" i="1"/>
  <c r="D50" i="1"/>
  <c r="D307" i="1"/>
  <c r="D778" i="1"/>
  <c r="D539" i="1"/>
  <c r="D599" i="1"/>
  <c r="D528" i="1"/>
  <c r="D511" i="1"/>
  <c r="D508" i="1"/>
  <c r="D326" i="1"/>
  <c r="D770" i="1"/>
  <c r="D769" i="1"/>
  <c r="D477" i="1"/>
  <c r="D466" i="1"/>
  <c r="D427" i="1"/>
  <c r="D443" i="1"/>
  <c r="D437" i="1"/>
  <c r="D767" i="1"/>
  <c r="D541" i="1"/>
  <c r="D365" i="1"/>
  <c r="D383" i="1"/>
  <c r="D377" i="1"/>
  <c r="D354" i="1"/>
  <c r="D347" i="1"/>
  <c r="D568" i="1"/>
  <c r="D749" i="1"/>
  <c r="D228" i="1"/>
  <c r="D184" i="1"/>
  <c r="D161" i="1"/>
  <c r="D139" i="1"/>
  <c r="D129" i="1"/>
  <c r="D87" i="1"/>
  <c r="D74" i="1"/>
  <c r="D800" i="1"/>
  <c r="D718" i="1"/>
  <c r="D709" i="1"/>
  <c r="D703" i="1"/>
  <c r="D73" i="1"/>
  <c r="D689" i="1"/>
  <c r="D681" i="1"/>
  <c r="D673" i="1"/>
  <c r="D667" i="1"/>
  <c r="D654" i="1"/>
  <c r="D284" i="1"/>
  <c r="D642" i="1"/>
  <c r="D631" i="1"/>
  <c r="D626" i="1"/>
  <c r="D616" i="1"/>
  <c r="D611" i="1"/>
  <c r="D605" i="1"/>
  <c r="D597" i="1"/>
  <c r="D585" i="1"/>
  <c r="D386" i="1"/>
  <c r="D574" i="1"/>
  <c r="D563" i="1"/>
  <c r="D345" i="1"/>
  <c r="D551" i="1"/>
  <c r="D420" i="1"/>
  <c r="D776" i="1"/>
  <c r="D534" i="1"/>
  <c r="D527" i="1"/>
  <c r="D524" i="1"/>
  <c r="D635" i="1"/>
  <c r="D501" i="1"/>
  <c r="D491" i="1"/>
  <c r="D486" i="1"/>
  <c r="D476" i="1"/>
  <c r="D459" i="1"/>
  <c r="D370" i="1"/>
  <c r="D358" i="1"/>
  <c r="D414" i="1"/>
  <c r="D663" i="1"/>
  <c r="D762" i="1"/>
  <c r="D761" i="1"/>
  <c r="D379" i="1"/>
  <c r="D375" i="1"/>
  <c r="D503" i="1"/>
  <c r="D64" i="1"/>
  <c r="D331" i="1"/>
  <c r="D323" i="1"/>
  <c r="D303" i="1"/>
  <c r="D40" i="1"/>
  <c r="D273" i="1"/>
  <c r="D252" i="1"/>
  <c r="D232" i="1"/>
  <c r="D133" i="1"/>
  <c r="D177" i="1"/>
  <c r="D108" i="1"/>
  <c r="D772" i="1"/>
  <c r="D500" i="1"/>
  <c r="D496" i="1"/>
  <c r="D493" i="1"/>
  <c r="D482" i="1"/>
  <c r="D470" i="1"/>
  <c r="D461" i="1"/>
  <c r="D453" i="1"/>
  <c r="D446" i="1"/>
  <c r="D441" i="1"/>
  <c r="D436" i="1"/>
  <c r="D421" i="1"/>
  <c r="D395" i="1"/>
  <c r="D389" i="1"/>
  <c r="D382" i="1"/>
  <c r="D374" i="1"/>
  <c r="D363" i="1"/>
  <c r="D334" i="1"/>
  <c r="D757" i="1"/>
  <c r="D330" i="1"/>
  <c r="D752" i="1"/>
  <c r="D313" i="1"/>
  <c r="D302" i="1"/>
  <c r="D367" i="1"/>
  <c r="D283" i="1"/>
  <c r="D268" i="1"/>
  <c r="D260" i="1"/>
  <c r="D251" i="1"/>
  <c r="D246" i="1"/>
  <c r="D221" i="1"/>
  <c r="D744" i="1"/>
  <c r="D205" i="1"/>
  <c r="D739" i="1"/>
  <c r="D159" i="1"/>
  <c r="D149" i="1"/>
  <c r="D136" i="1"/>
  <c r="D520" i="1"/>
  <c r="D271" i="1"/>
  <c r="D771" i="1"/>
  <c r="D495" i="1"/>
  <c r="D492" i="1"/>
  <c r="D480" i="1"/>
  <c r="D475" i="1"/>
  <c r="D460" i="1"/>
  <c r="D445" i="1"/>
  <c r="D430" i="1"/>
  <c r="D418" i="1"/>
  <c r="D412" i="1"/>
  <c r="D408" i="1"/>
  <c r="D763" i="1"/>
  <c r="D373" i="1"/>
  <c r="D353" i="1"/>
  <c r="D465" i="1"/>
  <c r="D340" i="1"/>
  <c r="D301" i="1"/>
  <c r="D281" i="1"/>
  <c r="D249" i="1"/>
  <c r="D241" i="1"/>
  <c r="D237" i="1"/>
  <c r="D194" i="1"/>
  <c r="D203" i="1"/>
  <c r="D737" i="1"/>
  <c r="D175" i="1"/>
  <c r="D734" i="1"/>
  <c r="D152" i="1"/>
  <c r="D146" i="1"/>
  <c r="D732" i="1"/>
  <c r="D114" i="1"/>
  <c r="D118" i="1"/>
  <c r="D106" i="1"/>
  <c r="D454" i="1"/>
  <c r="D644" i="1"/>
  <c r="D209" i="1"/>
  <c r="D788" i="1"/>
  <c r="D622" i="1"/>
  <c r="D614" i="1"/>
  <c r="D785" i="1"/>
  <c r="D600" i="1"/>
  <c r="D147" i="1"/>
  <c r="D583" i="1"/>
  <c r="D594" i="1"/>
  <c r="D565" i="1"/>
  <c r="D561" i="1"/>
  <c r="D556" i="1"/>
  <c r="D547" i="1"/>
  <c r="D544" i="1"/>
  <c r="D536" i="1"/>
  <c r="D775" i="1"/>
  <c r="D523" i="1"/>
  <c r="D514" i="1"/>
  <c r="D505" i="1"/>
  <c r="D499" i="1"/>
  <c r="D100" i="1"/>
  <c r="D484" i="1"/>
  <c r="D474" i="1"/>
  <c r="D469" i="1"/>
  <c r="D440" i="1"/>
  <c r="D435" i="1"/>
  <c r="D429" i="1"/>
  <c r="D406" i="1"/>
  <c r="D387" i="1"/>
  <c r="D14" i="1"/>
  <c r="D359" i="1"/>
  <c r="D352" i="1"/>
  <c r="D6" i="1"/>
  <c r="D290" i="1"/>
  <c r="D265" i="1"/>
  <c r="D220" i="1"/>
  <c r="D202" i="1"/>
  <c r="D154" i="1"/>
  <c r="D145" i="1"/>
  <c r="D79" i="1"/>
  <c r="D103" i="1"/>
  <c r="D65" i="1"/>
  <c r="D702" i="1"/>
  <c r="D696" i="1"/>
  <c r="D9" i="1"/>
  <c r="D682" i="1"/>
  <c r="D552" i="1"/>
  <c r="D664" i="1"/>
  <c r="D656" i="1"/>
  <c r="D792" i="1"/>
  <c r="D640" i="1"/>
  <c r="D629" i="1"/>
  <c r="D621" i="1"/>
  <c r="D787" i="1"/>
  <c r="D610" i="1"/>
  <c r="D604" i="1"/>
  <c r="D784" i="1"/>
  <c r="D590" i="1"/>
  <c r="D579" i="1"/>
  <c r="D573" i="1"/>
  <c r="D564" i="1"/>
  <c r="D558" i="1"/>
  <c r="D779" i="1"/>
  <c r="D540" i="1"/>
  <c r="D532" i="1"/>
  <c r="D773" i="1"/>
  <c r="D513" i="1"/>
  <c r="D510" i="1"/>
  <c r="D498" i="1"/>
  <c r="D494" i="1"/>
  <c r="D483" i="1"/>
  <c r="D481" i="1"/>
  <c r="D468" i="1"/>
  <c r="D458" i="1"/>
  <c r="D450" i="1"/>
  <c r="D434" i="1"/>
  <c r="D766" i="1"/>
  <c r="D765" i="1"/>
  <c r="D405" i="1"/>
  <c r="D393" i="1"/>
  <c r="D357" i="1"/>
  <c r="D578" i="1"/>
  <c r="D324" i="1"/>
  <c r="D327" i="1"/>
  <c r="D455" i="1"/>
  <c r="D311" i="1"/>
  <c r="D300" i="1"/>
  <c r="D278" i="1"/>
  <c r="D256" i="1"/>
  <c r="D248" i="1"/>
  <c r="D211" i="1"/>
  <c r="D238" i="1"/>
  <c r="D81" i="1"/>
  <c r="D731" i="1"/>
  <c r="D102" i="1"/>
  <c r="D92" i="1"/>
  <c r="D24" i="1"/>
  <c r="D333" i="1"/>
  <c r="D239" i="1"/>
  <c r="D755" i="1"/>
  <c r="D750" i="1"/>
  <c r="D310" i="1"/>
  <c r="D296" i="1"/>
  <c r="D288" i="1"/>
  <c r="D277" i="1"/>
  <c r="D264" i="1"/>
  <c r="D255" i="1"/>
  <c r="D242" i="1"/>
  <c r="D236" i="1"/>
  <c r="D225" i="1"/>
  <c r="D219" i="1"/>
  <c r="D740" i="1"/>
  <c r="D182" i="1"/>
  <c r="D164" i="1"/>
  <c r="D171" i="1"/>
  <c r="D141" i="1"/>
  <c r="D497" i="1"/>
  <c r="D101" i="1"/>
  <c r="D99" i="1"/>
  <c r="D59" i="1"/>
  <c r="D16" i="1"/>
  <c r="D204" i="1"/>
  <c r="D572" i="1"/>
  <c r="D438" i="1"/>
  <c r="D432" i="1"/>
  <c r="D425" i="1"/>
  <c r="D415" i="1"/>
  <c r="D409" i="1"/>
  <c r="D400" i="1"/>
  <c r="D396" i="1"/>
  <c r="D388" i="1"/>
  <c r="D380" i="1"/>
  <c r="D366" i="1"/>
  <c r="D368" i="1"/>
  <c r="D760" i="1"/>
  <c r="D758" i="1"/>
  <c r="D754" i="1"/>
  <c r="D328" i="1"/>
  <c r="D339" i="1"/>
  <c r="D305" i="1"/>
  <c r="D297" i="1"/>
  <c r="D287" i="1"/>
  <c r="D279" i="1"/>
  <c r="D269" i="1"/>
  <c r="D253" i="1"/>
  <c r="D747" i="1"/>
  <c r="D229" i="1"/>
  <c r="D167" i="1"/>
  <c r="D741" i="1"/>
  <c r="D187" i="1"/>
  <c r="D168" i="1"/>
  <c r="D735" i="1"/>
  <c r="D193" i="1"/>
  <c r="D189" i="1"/>
  <c r="D142" i="1"/>
  <c r="D135" i="1"/>
  <c r="D117" i="1"/>
  <c r="D91" i="1"/>
  <c r="D727" i="1"/>
  <c r="D45" i="1"/>
  <c r="D33" i="1"/>
  <c r="D362" i="1"/>
  <c r="D462" i="1"/>
  <c r="D768" i="1"/>
  <c r="D431" i="1"/>
  <c r="D417" i="1"/>
  <c r="D554" i="1"/>
  <c r="D764" i="1"/>
  <c r="D399" i="1"/>
  <c r="D390" i="1"/>
  <c r="D153" i="1"/>
  <c r="D691" i="1"/>
  <c r="D364" i="1"/>
  <c r="D299" i="1"/>
  <c r="D349" i="1"/>
  <c r="D262" i="1"/>
  <c r="D105" i="1"/>
  <c r="D332" i="1"/>
  <c r="D322" i="1"/>
  <c r="D317" i="1"/>
  <c r="D312" i="1"/>
  <c r="D291" i="1"/>
  <c r="D286" i="1"/>
  <c r="D748" i="1"/>
  <c r="D257" i="1"/>
  <c r="D243" i="1"/>
  <c r="D233" i="1"/>
  <c r="D218" i="1"/>
  <c r="D213" i="1"/>
  <c r="D207" i="1"/>
  <c r="D738" i="1"/>
  <c r="D179" i="1"/>
  <c r="D173" i="1"/>
  <c r="D151" i="1"/>
  <c r="D733" i="1"/>
  <c r="D130" i="1"/>
  <c r="D124" i="1"/>
  <c r="D116" i="1"/>
  <c r="D111" i="1"/>
  <c r="D104" i="1"/>
  <c r="D98" i="1"/>
  <c r="D63" i="1"/>
  <c r="D52" i="1"/>
  <c r="D44" i="1"/>
  <c r="D78" i="1"/>
  <c r="D69" i="1"/>
  <c r="D62" i="1"/>
  <c r="D22" i="1"/>
  <c r="D12" i="1"/>
  <c r="D451" i="1"/>
  <c r="D428" i="1"/>
  <c r="D360" i="1"/>
  <c r="D433" i="1"/>
  <c r="D422" i="1"/>
  <c r="D413" i="1"/>
  <c r="D224" i="1"/>
  <c r="D401" i="1"/>
  <c r="D394" i="1"/>
  <c r="D385" i="1"/>
  <c r="D381" i="1"/>
  <c r="D371" i="1"/>
  <c r="D356" i="1"/>
  <c r="D344" i="1"/>
  <c r="D342" i="1"/>
  <c r="D335" i="1"/>
  <c r="D756" i="1"/>
  <c r="D751" i="1"/>
  <c r="D316" i="1"/>
  <c r="D463" i="1"/>
  <c r="D289" i="1"/>
  <c r="D266" i="1"/>
  <c r="D156" i="1"/>
  <c r="D746" i="1"/>
  <c r="D240" i="1"/>
  <c r="D234" i="1"/>
  <c r="D199" i="1"/>
  <c r="D215" i="1"/>
  <c r="D210" i="1"/>
  <c r="D174" i="1"/>
  <c r="D736" i="1"/>
  <c r="D282" i="1"/>
  <c r="D166" i="1"/>
  <c r="D82" i="1"/>
  <c r="D128" i="1"/>
  <c r="D123" i="1"/>
  <c r="D115" i="1"/>
  <c r="D729" i="1"/>
  <c r="D39" i="1"/>
  <c r="D724" i="1"/>
  <c r="D49" i="1"/>
  <c r="D25" i="1"/>
  <c r="D20" i="1"/>
  <c r="D7" i="1"/>
  <c r="D66" i="1"/>
  <c r="D29" i="1"/>
  <c r="D36" i="1"/>
  <c r="D759" i="1"/>
  <c r="D567" i="1"/>
  <c r="D336" i="1"/>
  <c r="D188" i="1"/>
  <c r="D343" i="1"/>
  <c r="D321" i="1"/>
  <c r="D314" i="1"/>
  <c r="D304" i="1"/>
  <c r="D295" i="1"/>
  <c r="D402" i="1"/>
  <c r="D280" i="1"/>
  <c r="D267" i="1"/>
  <c r="D259" i="1"/>
  <c r="D254" i="1"/>
  <c r="D247" i="1"/>
  <c r="D208" i="1"/>
  <c r="D227" i="1"/>
  <c r="D222" i="1"/>
  <c r="D216" i="1"/>
  <c r="D742" i="1"/>
  <c r="D186" i="1"/>
  <c r="D183" i="1"/>
  <c r="D176" i="1"/>
  <c r="D160" i="1"/>
  <c r="D157" i="1"/>
  <c r="D137" i="1"/>
  <c r="D143" i="1"/>
  <c r="D134" i="1"/>
  <c r="D127" i="1"/>
  <c r="D122" i="1"/>
  <c r="D113" i="1"/>
  <c r="D730" i="1"/>
  <c r="D85" i="1"/>
  <c r="D86" i="1"/>
  <c r="D110" i="1"/>
  <c r="D726" i="1"/>
  <c r="D61" i="1"/>
  <c r="D48" i="1"/>
  <c r="D42" i="1"/>
  <c r="D27" i="1"/>
  <c r="D28" i="1"/>
  <c r="D11" i="1"/>
  <c r="D722" i="1"/>
  <c r="D351" i="1"/>
  <c r="D346" i="1"/>
  <c r="D593" i="1"/>
  <c r="D341" i="1"/>
  <c r="D200" i="1"/>
  <c r="D329" i="1"/>
  <c r="D753" i="1"/>
  <c r="D318" i="1"/>
  <c r="D309" i="1"/>
  <c r="D169" i="1"/>
  <c r="D294" i="1"/>
  <c r="D285" i="1"/>
  <c r="D274" i="1"/>
  <c r="D263" i="1"/>
  <c r="D258" i="1"/>
  <c r="D250" i="1"/>
  <c r="D244" i="1"/>
  <c r="D230" i="1"/>
  <c r="D226" i="1"/>
  <c r="D745" i="1"/>
  <c r="D743" i="1"/>
  <c r="D201" i="1"/>
  <c r="D185" i="1"/>
  <c r="D180" i="1"/>
  <c r="D163" i="1"/>
  <c r="D276" i="1"/>
  <c r="D195" i="1"/>
  <c r="D150" i="1"/>
  <c r="D138" i="1"/>
  <c r="D80" i="1"/>
  <c r="D125" i="1"/>
  <c r="D119" i="1"/>
  <c r="D109" i="1"/>
  <c r="D191" i="1"/>
  <c r="D94" i="1"/>
  <c r="D70" i="1"/>
  <c r="D53" i="1"/>
  <c r="D35" i="1"/>
  <c r="D18" i="1"/>
  <c r="D10" i="1"/>
  <c r="D4" i="1"/>
  <c r="D120" i="1"/>
  <c r="D112" i="1"/>
  <c r="D107" i="1"/>
  <c r="D96" i="1"/>
  <c r="D419" i="1"/>
  <c r="D68" i="1"/>
  <c r="D315" i="1"/>
  <c r="D75" i="1"/>
  <c r="D38" i="1"/>
  <c r="D32" i="1"/>
  <c r="D77" i="1"/>
  <c r="D15" i="1"/>
  <c r="D653" i="1"/>
  <c r="D442" i="1"/>
  <c r="D652" i="1"/>
  <c r="D89" i="1"/>
  <c r="D728" i="1"/>
  <c r="D72" i="1"/>
  <c r="D67" i="1"/>
  <c r="D582" i="1"/>
  <c r="D60" i="1"/>
  <c r="D5" i="1"/>
  <c r="D51" i="1"/>
  <c r="D725" i="1"/>
  <c r="D41" i="1"/>
  <c r="D34" i="1"/>
  <c r="D30" i="1"/>
  <c r="D26" i="1"/>
  <c r="D723" i="1"/>
  <c r="D19" i="1"/>
  <c r="D13" i="1"/>
  <c r="D8" i="1"/>
  <c r="D76" i="1"/>
  <c r="I661" i="1"/>
  <c r="B661" i="1"/>
  <c r="G661" i="1"/>
  <c r="G705" i="1"/>
  <c r="B705" i="1"/>
  <c r="G636" i="1"/>
  <c r="B636" i="1"/>
  <c r="G617" i="1"/>
  <c r="B617" i="1"/>
  <c r="G638" i="1"/>
  <c r="B638" i="1"/>
  <c r="B350" i="1"/>
  <c r="G350" i="1"/>
  <c r="B525" i="1"/>
  <c r="G525" i="1"/>
  <c r="G519" i="1"/>
  <c r="B519" i="1"/>
  <c r="G485" i="1"/>
  <c r="B485" i="1"/>
  <c r="G791" i="1"/>
  <c r="B791" i="1"/>
  <c r="B452" i="1"/>
  <c r="G452" i="1"/>
  <c r="B392" i="1"/>
  <c r="G392" i="1"/>
  <c r="G637" i="1"/>
  <c r="B637" i="1"/>
  <c r="G319" i="1"/>
  <c r="B319" i="1"/>
  <c r="G292" i="1"/>
  <c r="B292" i="1"/>
  <c r="G212" i="1"/>
  <c r="B212" i="1"/>
  <c r="G589" i="1"/>
  <c r="B589" i="1"/>
  <c r="G165" i="1"/>
  <c r="B165" i="1"/>
  <c r="G148" i="1"/>
  <c r="B148" i="1"/>
  <c r="G131" i="1"/>
  <c r="B131" i="1"/>
  <c r="G126" i="1"/>
  <c r="B126" i="1"/>
  <c r="G46" i="1"/>
  <c r="B46" i="1"/>
  <c r="B57" i="1"/>
  <c r="G57" i="1"/>
  <c r="G31" i="1"/>
  <c r="B31" i="1"/>
  <c r="G21" i="1"/>
  <c r="B21" i="1"/>
  <c r="G58" i="1"/>
  <c r="B58" i="1"/>
  <c r="G721" i="1"/>
  <c r="B721" i="1"/>
  <c r="G3" i="1"/>
  <c r="B3" i="1"/>
  <c r="B566" i="1"/>
  <c r="G566" i="1"/>
  <c r="G361" i="1"/>
  <c r="B361" i="1"/>
  <c r="G231" i="1"/>
  <c r="B231" i="1"/>
  <c r="G178" i="1"/>
  <c r="B178" i="1"/>
  <c r="G376" i="1"/>
  <c r="B376" i="1"/>
  <c r="G569" i="1"/>
  <c r="B569" i="1"/>
  <c r="B506" i="1"/>
  <c r="G506" i="1"/>
  <c r="G55" i="1"/>
  <c r="B55" i="1"/>
  <c r="G464" i="1"/>
  <c r="B464" i="1"/>
  <c r="B47" i="1"/>
  <c r="G47" i="1"/>
  <c r="B456" i="1"/>
  <c r="G456" i="1"/>
  <c r="G43" i="1"/>
  <c r="B43" i="1"/>
  <c r="KJ20" i="6" a="1"/>
  <c r="KJ20" i="6" s="1"/>
  <c r="KH20" i="6" a="1"/>
  <c r="KH20" i="6" s="1"/>
  <c r="KK20" i="6"/>
  <c r="J39" i="4" s="1" a="1"/>
  <c r="J39" i="4" s="1"/>
  <c r="ED23" i="6" a="1"/>
  <c r="ED23" i="6" s="1"/>
  <c r="EG23" i="6" s="1" a="1"/>
  <c r="EG23" i="6" s="1"/>
  <c r="ED20" i="6" a="1"/>
  <c r="ED20" i="6" s="1"/>
  <c r="EG20" i="6"/>
  <c r="J19" i="4" s="1" a="1"/>
  <c r="J19" i="4" s="1"/>
  <c r="EF20" i="6" a="1"/>
  <c r="EF20" i="6" s="1"/>
  <c r="HP20" i="6" a="1"/>
  <c r="HP20" i="6" s="1"/>
  <c r="HN20" i="6" a="1"/>
  <c r="HN20" i="6" s="1"/>
  <c r="HQ20" i="6"/>
  <c r="J30" i="4" s="1" a="1"/>
  <c r="J30" i="4" s="1"/>
  <c r="JJ23" i="6" a="1"/>
  <c r="JJ23" i="6" s="1"/>
  <c r="JL23" i="6" s="1" a="1"/>
  <c r="JL23" i="6" s="1"/>
  <c r="JJ20" i="6" a="1"/>
  <c r="JJ20" i="6" s="1"/>
  <c r="IN20" i="6" a="1"/>
  <c r="IN20" i="6" s="1"/>
  <c r="LN20" i="6" a="1"/>
  <c r="LN20" i="6" s="1"/>
  <c r="LN23" i="6" a="1"/>
  <c r="LN23" i="6" s="1"/>
  <c r="LQ20" i="6"/>
  <c r="J43" i="4" s="1" a="1"/>
  <c r="J43" i="4" s="1"/>
  <c r="LP20" i="6" a="1"/>
  <c r="LP20" i="6" s="1"/>
  <c r="LV23" i="6" a="1"/>
  <c r="LV23" i="6" s="1"/>
  <c r="LY20" i="6"/>
  <c r="J44" i="4" s="1" a="1"/>
  <c r="J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J42" i="4" s="1" a="1"/>
  <c r="J42" i="4" s="1"/>
  <c r="LF23" i="6" a="1"/>
  <c r="LF23" i="6" s="1"/>
  <c r="NB23" i="6" a="1"/>
  <c r="NB23" i="6" s="1"/>
  <c r="PF23" i="6" a="1"/>
  <c r="PF23" i="6" s="1"/>
  <c r="MG20" i="6"/>
  <c r="J45" i="4" s="1" a="1"/>
  <c r="J45" i="4" s="1"/>
  <c r="MF20" i="6" a="1"/>
  <c r="MF20" i="6" s="1"/>
  <c r="MD20" i="6" a="1"/>
  <c r="MD20" i="6" s="1"/>
  <c r="MD23" i="6" a="1"/>
  <c r="MD23" i="6" s="1"/>
  <c r="KP23" i="6" a="1"/>
  <c r="KP23" i="6" s="1"/>
  <c r="KS20" i="6"/>
  <c r="J40" i="4" s="1" a="1"/>
  <c r="J40" i="4" s="1"/>
  <c r="KP20" i="6" a="1"/>
  <c r="KP20" i="6" s="1"/>
  <c r="KR20" i="6" a="1"/>
  <c r="KR20" i="6" s="1"/>
  <c r="KX23" i="6" a="1"/>
  <c r="KX23" i="6" s="1"/>
  <c r="NJ23" i="6" a="1"/>
  <c r="NJ23" i="6" s="1"/>
  <c r="KZ20" i="6" a="1"/>
  <c r="KZ20" i="6" s="1"/>
  <c r="NR23" i="6" a="1"/>
  <c r="NR23" i="6" s="1"/>
  <c r="OX23" i="6" a="1"/>
  <c r="OX23" i="6" s="1"/>
  <c r="LA20" i="6"/>
  <c r="J41" i="4" s="1" a="1"/>
  <c r="J41" i="4" s="1"/>
  <c r="KH23" i="6" a="1"/>
  <c r="KH23" i="6" s="1"/>
  <c r="MT23" i="6" a="1"/>
  <c r="MT23" i="6" s="1"/>
  <c r="PN23" i="6" a="1"/>
  <c r="PN23" i="6" s="1"/>
  <c r="JT20" i="6" a="1"/>
  <c r="JT20" i="6" s="1"/>
  <c r="JR23" i="6" a="1"/>
  <c r="JR23" i="6" s="1"/>
  <c r="JR20" i="6" a="1"/>
  <c r="JR20" i="6" s="1"/>
  <c r="JU20" i="6"/>
  <c r="J37" i="4" s="1" a="1"/>
  <c r="J37" i="4" s="1"/>
  <c r="FT20" i="6" a="1"/>
  <c r="FT20" i="6" s="1"/>
  <c r="FU20" i="6"/>
  <c r="J24" i="4" s="1" a="1"/>
  <c r="J24" i="4" s="1"/>
  <c r="FR23" i="6" a="1"/>
  <c r="FR23" i="6" s="1"/>
  <c r="FR20" i="6" a="1"/>
  <c r="FR20" i="6" s="1"/>
  <c r="GA23" i="6" a="1"/>
  <c r="GA23" i="6" s="1"/>
  <c r="GD23" i="6" a="1"/>
  <c r="GD23" i="6" s="1"/>
  <c r="GC23" i="6" a="1"/>
  <c r="GC23" i="6" s="1"/>
  <c r="GB23" i="6" a="1"/>
  <c r="GB23" i="6" s="1"/>
  <c r="JE20" i="6"/>
  <c r="J35" i="4" s="1" a="1"/>
  <c r="J35" i="4" s="1"/>
  <c r="JD20" i="6" a="1"/>
  <c r="JD20" i="6" s="1"/>
  <c r="JB23" i="6" a="1"/>
  <c r="JB23" i="6" s="1"/>
  <c r="JB20" i="6" a="1"/>
  <c r="JB20" i="6" s="1"/>
  <c r="GH23" i="6" a="1"/>
  <c r="GH23" i="6" s="1"/>
  <c r="GK20" i="6"/>
  <c r="J26" i="4" s="1" a="1"/>
  <c r="J26" i="4" s="1"/>
  <c r="GJ20" i="6" a="1"/>
  <c r="GJ20" i="6" s="1"/>
  <c r="GH20" i="6" a="1"/>
  <c r="GH20" i="6" s="1"/>
  <c r="HV20" i="6" a="1"/>
  <c r="HV20" i="6" s="1"/>
  <c r="HY20" i="6"/>
  <c r="J31" i="4" s="1" a="1"/>
  <c r="J31" i="4" s="1"/>
  <c r="HV23" i="6" a="1"/>
  <c r="HV23" i="6" s="1"/>
  <c r="HX20" i="6" a="1"/>
  <c r="HX20" i="6" s="1"/>
  <c r="FB23" i="6" a="1"/>
  <c r="FB23" i="6" s="1"/>
  <c r="FE20" i="6"/>
  <c r="J22" i="4" s="1" a="1"/>
  <c r="J22" i="4" s="1"/>
  <c r="FD20" i="6" a="1"/>
  <c r="FD20" i="6" s="1"/>
  <c r="FB20" i="6" a="1"/>
  <c r="FB20" i="6" s="1"/>
  <c r="HH20" i="6" a="1"/>
  <c r="HH20" i="6" s="1"/>
  <c r="HF23" i="6" a="1"/>
  <c r="HF23" i="6" s="1"/>
  <c r="HI20" i="6"/>
  <c r="J29" i="4" s="1" a="1"/>
  <c r="J29" i="4" s="1"/>
  <c r="HF20" i="6" a="1"/>
  <c r="HF20" i="6" s="1"/>
  <c r="FJ23" i="6" a="1"/>
  <c r="FJ23" i="6" s="1"/>
  <c r="FL20" i="6" a="1"/>
  <c r="FL20" i="6" s="1"/>
  <c r="FJ20" i="6" a="1"/>
  <c r="FJ20" i="6" s="1"/>
  <c r="FM20" i="6"/>
  <c r="J23" i="4" s="1" a="1"/>
  <c r="J23" i="4" s="1"/>
  <c r="GS20" i="6"/>
  <c r="J27" i="4" s="1" a="1"/>
  <c r="J27" i="4" s="1"/>
  <c r="GR20" i="6" a="1"/>
  <c r="GR20" i="6" s="1"/>
  <c r="GP23" i="6" a="1"/>
  <c r="GP23" i="6" s="1"/>
  <c r="GP20" i="6" a="1"/>
  <c r="GP20" i="6" s="1"/>
  <c r="ID20" i="6" a="1"/>
  <c r="ID20" i="6" s="1"/>
  <c r="IG20" i="6"/>
  <c r="J32" i="4" s="1" a="1"/>
  <c r="J32" i="4" s="1"/>
  <c r="ID23" i="6" a="1"/>
  <c r="ID23" i="6" s="1"/>
  <c r="IF20" i="6" a="1"/>
  <c r="IF20" i="6" s="1"/>
  <c r="ET20" i="6" a="1"/>
  <c r="ET20" i="6" s="1"/>
  <c r="ET23" i="6" a="1"/>
  <c r="ET23" i="6" s="1"/>
  <c r="EW20" i="6"/>
  <c r="J21" i="4" s="1" a="1"/>
  <c r="J21" i="4" s="1"/>
  <c r="EV20" i="6" a="1"/>
  <c r="EV20" i="6" s="1"/>
  <c r="HA20" i="6"/>
  <c r="J28" i="4" s="1" a="1"/>
  <c r="J28" i="4" s="1"/>
  <c r="GZ20" i="6" a="1"/>
  <c r="GZ20" i="6" s="1"/>
  <c r="GX20" i="6" a="1"/>
  <c r="GX20" i="6" s="1"/>
  <c r="GX23" i="6" a="1"/>
  <c r="GX23" i="6" s="1"/>
  <c r="GB20" i="6" a="1"/>
  <c r="GB20" i="6" s="1"/>
  <c r="FZ20" i="6" a="1"/>
  <c r="FZ20" i="6" s="1"/>
  <c r="KC20" i="6"/>
  <c r="J38" i="4" s="1" a="1"/>
  <c r="J38" i="4" s="1"/>
  <c r="IV20" i="6" a="1"/>
  <c r="IV20" i="6" s="1"/>
  <c r="JZ20" i="6" a="1"/>
  <c r="JZ20" i="6" s="1"/>
  <c r="GC20" i="6"/>
  <c r="J25" i="4" s="1" a="1"/>
  <c r="J25" i="4" s="1"/>
  <c r="IO20" i="6"/>
  <c r="J33" i="4" s="1" a="1"/>
  <c r="J33" i="4" s="1"/>
  <c r="IL23" i="6" a="1"/>
  <c r="IL23" i="6" s="1"/>
  <c r="IW20" i="6"/>
  <c r="J34" i="4" s="1" a="1"/>
  <c r="J34" i="4" s="1"/>
  <c r="JL20" i="6" a="1"/>
  <c r="JL20" i="6" s="1"/>
  <c r="HN23" i="6" a="1"/>
  <c r="HN23" i="6" s="1"/>
  <c r="IT23" i="6" a="1"/>
  <c r="IT23" i="6" s="1"/>
  <c r="JZ23" i="6" a="1"/>
  <c r="JZ23" i="6" s="1"/>
  <c r="DF23" i="6" a="1"/>
  <c r="DF23" i="6" s="1"/>
  <c r="DI20" i="6"/>
  <c r="J16" i="4" s="1" a="1"/>
  <c r="J16" i="4" s="1"/>
  <c r="DH20" i="6" a="1"/>
  <c r="DH20" i="6" s="1"/>
  <c r="DF20" i="6" a="1"/>
  <c r="DF20" i="6" s="1"/>
  <c r="DQ20" i="6"/>
  <c r="J17" i="4" s="1" a="1"/>
  <c r="J17" i="4" s="1"/>
  <c r="DP20" i="6" a="1"/>
  <c r="DP20" i="6" s="1"/>
  <c r="DN20" i="6" a="1"/>
  <c r="DN20" i="6" s="1"/>
  <c r="DN23" i="6" a="1"/>
  <c r="DN23" i="6" s="1"/>
  <c r="DY20" i="6"/>
  <c r="J18" i="4" s="1" a="1"/>
  <c r="J18" i="4" s="1"/>
  <c r="DX20" i="6" a="1"/>
  <c r="DX20" i="6" s="1"/>
  <c r="DV23" i="6" a="1"/>
  <c r="DV23" i="6" s="1"/>
  <c r="DV20" i="6" a="1"/>
  <c r="DV20" i="6" s="1"/>
  <c r="EO20" i="6"/>
  <c r="J20" i="4" s="1" a="1"/>
  <c r="J20" i="4" s="1"/>
  <c r="EL20" i="6" a="1"/>
  <c r="EL20" i="6" s="1"/>
  <c r="EL23" i="6" a="1"/>
  <c r="EL23" i="6" s="1"/>
  <c r="EH23" i="6" l="1"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J23" i="6" a="1"/>
  <c r="DJ23" i="6" s="1"/>
  <c r="DI23" i="6" a="1"/>
  <c r="DI23" i="6" s="1"/>
  <c r="DH23" i="6" a="1"/>
  <c r="DH23" i="6" s="1"/>
  <c r="DG23" i="6" a="1"/>
  <c r="DG23" i="6" s="1"/>
  <c r="DQ23" i="6" a="1"/>
  <c r="DQ23" i="6" s="1"/>
  <c r="DP23" i="6" a="1"/>
  <c r="DP23" i="6" s="1"/>
  <c r="DO23" i="6" a="1"/>
  <c r="DO23" i="6" s="1"/>
  <c r="DR23" i="6" a="1"/>
  <c r="DR23" i="6" s="1"/>
  <c r="DX23" i="6" a="1"/>
  <c r="DX23" i="6" s="1"/>
  <c r="DW23" i="6" a="1"/>
  <c r="DW23" i="6" s="1"/>
  <c r="DZ23" i="6" a="1"/>
  <c r="DZ23" i="6" s="1"/>
  <c r="DY23" i="6" a="1"/>
  <c r="DY23" i="6" s="1"/>
  <c r="EP23" i="6" a="1"/>
  <c r="EP23" i="6" s="1"/>
  <c r="EO23" i="6" a="1"/>
  <c r="EO23" i="6" s="1"/>
  <c r="EN23" i="6" a="1"/>
  <c r="EN23" i="6" s="1"/>
  <c r="EM23" i="6" a="1"/>
  <c r="EM23" i="6" s="1"/>
  <c r="BK42" i="6" l="1"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Q42" i="6" a="1"/>
  <c r="CQ42" i="6" s="1"/>
  <c r="CR42" i="6" a="1"/>
  <c r="CR42" i="6" s="1"/>
  <c r="CS42" i="6" a="1"/>
  <c r="CS42" i="6" s="1"/>
  <c r="CT42" i="6" a="1"/>
  <c r="CT42" i="6" s="1"/>
  <c r="CY42" i="6" a="1"/>
  <c r="CY42" i="6" s="1"/>
  <c r="CZ42" i="6" a="1"/>
  <c r="CZ42" i="6" s="1"/>
  <c r="DA42" i="6" a="1"/>
  <c r="DA42" i="6" s="1"/>
  <c r="DB42" i="6" a="1"/>
  <c r="DB42" i="6" s="1"/>
  <c r="DG42" i="6" a="1"/>
  <c r="DG42" i="6" s="1"/>
  <c r="DH42" i="6" a="1"/>
  <c r="DH42" i="6" s="1"/>
  <c r="DI42" i="6" a="1"/>
  <c r="DI42" i="6" s="1"/>
  <c r="DJ42" i="6" a="1"/>
  <c r="DJ42" i="6" s="1"/>
  <c r="DO42" i="6" a="1"/>
  <c r="DO42" i="6" s="1"/>
  <c r="DP42" i="6" a="1"/>
  <c r="DP42" i="6" s="1"/>
  <c r="DQ42" i="6" a="1"/>
  <c r="DQ42" i="6" s="1"/>
  <c r="DR42" i="6" a="1"/>
  <c r="DR42" i="6" s="1"/>
  <c r="DW42" i="6" a="1"/>
  <c r="DW42" i="6" s="1"/>
  <c r="DX42" i="6" a="1"/>
  <c r="DX42" i="6" s="1"/>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s="1"/>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s="1"/>
  <c r="BU43" i="6" a="1"/>
  <c r="BU43" i="6" s="1"/>
  <c r="BV43" i="6" a="1"/>
  <c r="BV43" i="6" s="1"/>
  <c r="CA43" i="6" a="1"/>
  <c r="CA43" i="6" s="1"/>
  <c r="CB43" i="6" a="1"/>
  <c r="CB43" i="6" s="1"/>
  <c r="CC43" i="6" a="1"/>
  <c r="CC43" i="6" s="1"/>
  <c r="CD43" i="6" a="1"/>
  <c r="CD43" i="6" s="1"/>
  <c r="CQ43" i="6" a="1"/>
  <c r="CQ43" i="6" s="1"/>
  <c r="CR43" i="6" a="1"/>
  <c r="CR43" i="6" s="1"/>
  <c r="CS43" i="6" a="1"/>
  <c r="CS43" i="6" s="1"/>
  <c r="CT43" i="6" a="1"/>
  <c r="CT43" i="6" s="1"/>
  <c r="CY43" i="6" a="1"/>
  <c r="CY43" i="6" s="1"/>
  <c r="CZ43" i="6" a="1"/>
  <c r="CZ43" i="6" s="1"/>
  <c r="DA43" i="6" a="1"/>
  <c r="DA43" i="6" s="1"/>
  <c r="DB43" i="6" a="1"/>
  <c r="DB43" i="6" s="1"/>
  <c r="DG43" i="6" a="1"/>
  <c r="DG43" i="6" s="1"/>
  <c r="DH43" i="6" a="1"/>
  <c r="DH43" i="6" s="1"/>
  <c r="DI43" i="6" a="1"/>
  <c r="DI43" i="6" s="1"/>
  <c r="DJ43" i="6" a="1"/>
  <c r="DJ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Q44" i="6" a="1"/>
  <c r="CQ44" i="6" s="1"/>
  <c r="CR44" i="6" a="1"/>
  <c r="CR44" i="6" s="1"/>
  <c r="CS44" i="6" a="1"/>
  <c r="CS44" i="6" s="1"/>
  <c r="CT44" i="6" a="1"/>
  <c r="CT44" i="6" s="1"/>
  <c r="CY44" i="6" a="1"/>
  <c r="CY44" i="6" s="1"/>
  <c r="CZ44" i="6" a="1"/>
  <c r="CZ44" i="6" s="1"/>
  <c r="DA44" i="6" a="1"/>
  <c r="DA44" i="6" s="1"/>
  <c r="DB44" i="6" a="1"/>
  <c r="DB44" i="6" s="1"/>
  <c r="DG44" i="6" a="1"/>
  <c r="DG44" i="6" s="1"/>
  <c r="DH44" i="6" a="1"/>
  <c r="DH44" i="6" s="1"/>
  <c r="DI44" i="6" a="1"/>
  <c r="DI44" i="6" s="1"/>
  <c r="DJ44" i="6" a="1"/>
  <c r="DJ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Q45" i="6" a="1"/>
  <c r="CQ45" i="6" s="1"/>
  <c r="CR45" i="6" a="1"/>
  <c r="CR45" i="6" s="1"/>
  <c r="CS45" i="6" a="1"/>
  <c r="CS45" i="6" s="1"/>
  <c r="CT45" i="6" a="1"/>
  <c r="CT45" i="6" s="1"/>
  <c r="CY45" i="6" a="1"/>
  <c r="CY45" i="6" s="1"/>
  <c r="CZ45" i="6" a="1"/>
  <c r="CZ45" i="6" s="1"/>
  <c r="DA45" i="6" a="1"/>
  <c r="DA45" i="6" s="1"/>
  <c r="DB45" i="6" a="1"/>
  <c r="DB45" i="6" s="1"/>
  <c r="DG45" i="6" a="1"/>
  <c r="DG45" i="6" s="1"/>
  <c r="DH45" i="6" a="1"/>
  <c r="DH45" i="6" s="1"/>
  <c r="DI45" i="6" a="1"/>
  <c r="DI45" i="6" s="1"/>
  <c r="DJ45" i="6" a="1"/>
  <c r="DJ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Q46" i="6" a="1"/>
  <c r="CQ46" i="6" s="1"/>
  <c r="CR46" i="6" a="1"/>
  <c r="CR46" i="6" s="1"/>
  <c r="CS46" i="6" a="1"/>
  <c r="CS46" i="6" s="1"/>
  <c r="CT46" i="6" a="1"/>
  <c r="CT46" i="6" s="1"/>
  <c r="CY46" i="6" a="1"/>
  <c r="CY46" i="6" s="1"/>
  <c r="CZ46" i="6" a="1"/>
  <c r="CZ46" i="6" s="1"/>
  <c r="DA46" i="6" a="1"/>
  <c r="DA46" i="6" s="1"/>
  <c r="DB46" i="6" a="1"/>
  <c r="DB46" i="6" s="1"/>
  <c r="DG46" i="6" a="1"/>
  <c r="DG46" i="6" s="1"/>
  <c r="DH46" i="6" a="1"/>
  <c r="DH46" i="6" s="1"/>
  <c r="DI46" i="6" a="1"/>
  <c r="DI46" i="6" s="1"/>
  <c r="DJ46" i="6" a="1"/>
  <c r="DJ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Q47" i="6" a="1"/>
  <c r="CQ47" i="6" s="1"/>
  <c r="CR47" i="6" a="1"/>
  <c r="CR47" i="6" s="1"/>
  <c r="CS47" i="6" a="1"/>
  <c r="CS47" i="6" s="1"/>
  <c r="CT47" i="6" a="1"/>
  <c r="CT47" i="6" s="1"/>
  <c r="CY47" i="6" a="1"/>
  <c r="CY47" i="6" s="1"/>
  <c r="CZ47" i="6" a="1"/>
  <c r="CZ47" i="6" s="1"/>
  <c r="DA47" i="6" a="1"/>
  <c r="DA47" i="6" s="1"/>
  <c r="DB47" i="6" a="1"/>
  <c r="DB47" i="6" s="1"/>
  <c r="DG47" i="6" a="1"/>
  <c r="DG47" i="6" s="1"/>
  <c r="DH47" i="6" a="1"/>
  <c r="DH47" i="6" s="1"/>
  <c r="DI47" i="6" a="1"/>
  <c r="DI47" i="6" s="1"/>
  <c r="DJ47" i="6" a="1"/>
  <c r="DJ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Q48" i="6" a="1"/>
  <c r="CQ48" i="6" s="1"/>
  <c r="CR48" i="6" a="1"/>
  <c r="CR48" i="6" s="1"/>
  <c r="CS48" i="6" a="1"/>
  <c r="CS48" i="6" s="1"/>
  <c r="CT48" i="6" a="1"/>
  <c r="CT48" i="6" s="1"/>
  <c r="CY48" i="6" a="1"/>
  <c r="CY48" i="6" s="1"/>
  <c r="CZ48" i="6" a="1"/>
  <c r="CZ48" i="6" s="1"/>
  <c r="DA48" i="6" a="1"/>
  <c r="DA48" i="6" s="1"/>
  <c r="DB48" i="6" a="1"/>
  <c r="DB48" i="6" s="1"/>
  <c r="DG48" i="6" a="1"/>
  <c r="DG48" i="6" s="1"/>
  <c r="DH48" i="6" a="1"/>
  <c r="DH48" i="6" s="1"/>
  <c r="DI48" i="6" a="1"/>
  <c r="DI48" i="6" s="1"/>
  <c r="DJ48" i="6" a="1"/>
  <c r="DJ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Q49" i="6" a="1"/>
  <c r="CQ49" i="6" s="1"/>
  <c r="CR49" i="6" a="1"/>
  <c r="CR49" i="6" s="1"/>
  <c r="CS49" i="6" a="1"/>
  <c r="CS49" i="6" s="1"/>
  <c r="CT49" i="6" a="1"/>
  <c r="CT49" i="6" s="1"/>
  <c r="CY49" i="6" a="1"/>
  <c r="CY49" i="6" s="1"/>
  <c r="CZ49" i="6" a="1"/>
  <c r="CZ49" i="6" s="1"/>
  <c r="DA49" i="6" a="1"/>
  <c r="DA49" i="6" s="1"/>
  <c r="DB49" i="6" a="1"/>
  <c r="DB49" i="6" s="1"/>
  <c r="DG49" i="6" a="1"/>
  <c r="DG49" i="6" s="1"/>
  <c r="DH49" i="6" a="1"/>
  <c r="DH49" i="6" s="1"/>
  <c r="DI49" i="6" a="1"/>
  <c r="DI49" i="6" s="1"/>
  <c r="DJ49" i="6" a="1"/>
  <c r="DJ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s="1"/>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Q50" i="6" a="1"/>
  <c r="CQ50" i="6" s="1"/>
  <c r="CR50" i="6" a="1"/>
  <c r="CR50" i="6" s="1"/>
  <c r="CS50" i="6" a="1"/>
  <c r="CS50" i="6" s="1"/>
  <c r="CT50" i="6" a="1"/>
  <c r="CT50" i="6" s="1"/>
  <c r="CY50" i="6" a="1"/>
  <c r="CY50" i="6" s="1"/>
  <c r="CZ50" i="6" a="1"/>
  <c r="CZ50" i="6" s="1"/>
  <c r="DA50" i="6" a="1"/>
  <c r="DA50" i="6" s="1"/>
  <c r="DB50" i="6" a="1"/>
  <c r="DB50" i="6" s="1"/>
  <c r="DG50" i="6" a="1"/>
  <c r="DG50" i="6" s="1"/>
  <c r="DH50" i="6" a="1"/>
  <c r="DH50" i="6" s="1"/>
  <c r="DI50" i="6" a="1"/>
  <c r="DI50" i="6" s="1"/>
  <c r="DJ50" i="6" a="1"/>
  <c r="DJ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Q51" i="6" a="1"/>
  <c r="CQ51" i="6" s="1"/>
  <c r="CR51" i="6" a="1"/>
  <c r="CR51" i="6" s="1"/>
  <c r="CS51" i="6" a="1"/>
  <c r="CS51" i="6" s="1"/>
  <c r="CT51" i="6" a="1"/>
  <c r="CT51" i="6" s="1"/>
  <c r="CY51" i="6" a="1"/>
  <c r="CY51" i="6" s="1"/>
  <c r="CZ51" i="6" a="1"/>
  <c r="CZ51" i="6" s="1"/>
  <c r="DA51" i="6" a="1"/>
  <c r="DA51" i="6" s="1"/>
  <c r="DB51" i="6" a="1"/>
  <c r="DB51" i="6" s="1"/>
  <c r="DG51" i="6" a="1"/>
  <c r="DG51" i="6" s="1"/>
  <c r="DH51" i="6" a="1"/>
  <c r="DH51" i="6" s="1"/>
  <c r="DI51" i="6" a="1"/>
  <c r="DI51" i="6" s="1"/>
  <c r="DJ51" i="6" a="1"/>
  <c r="DJ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Q52" i="6" a="1"/>
  <c r="CQ52" i="6" s="1"/>
  <c r="CR52" i="6" a="1"/>
  <c r="CR52" i="6" s="1"/>
  <c r="CS52" i="6" a="1"/>
  <c r="CS52" i="6" s="1"/>
  <c r="CT52" i="6" a="1"/>
  <c r="CT52" i="6" s="1"/>
  <c r="CY52" i="6" a="1"/>
  <c r="CY52" i="6" s="1"/>
  <c r="CZ52" i="6" a="1"/>
  <c r="CZ52" i="6" s="1"/>
  <c r="DA52" i="6" a="1"/>
  <c r="DA52" i="6" s="1"/>
  <c r="DB52" i="6" a="1"/>
  <c r="DB52" i="6" s="1"/>
  <c r="DG52" i="6" a="1"/>
  <c r="DG52" i="6" s="1"/>
  <c r="DH52" i="6" a="1"/>
  <c r="DH52" i="6" s="1"/>
  <c r="DI52" i="6" a="1"/>
  <c r="DI52" i="6" s="1"/>
  <c r="DJ52" i="6" a="1"/>
  <c r="DJ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Q53" i="6" a="1"/>
  <c r="CQ53" i="6" s="1"/>
  <c r="CR53" i="6" a="1"/>
  <c r="CR53" i="6" s="1"/>
  <c r="CS53" i="6" a="1"/>
  <c r="CS53" i="6" s="1"/>
  <c r="CT53" i="6" a="1"/>
  <c r="CT53" i="6" s="1"/>
  <c r="CY53" i="6" a="1"/>
  <c r="CY53" i="6" s="1"/>
  <c r="CZ53" i="6" a="1"/>
  <c r="CZ53" i="6" s="1"/>
  <c r="DA53" i="6" a="1"/>
  <c r="DA53" i="6" s="1"/>
  <c r="DB53" i="6" a="1"/>
  <c r="DB53" i="6" s="1"/>
  <c r="DG53" i="6" a="1"/>
  <c r="DG53" i="6" s="1"/>
  <c r="DH53" i="6" a="1"/>
  <c r="DH53" i="6" s="1"/>
  <c r="DI53" i="6" a="1"/>
  <c r="DI53" i="6" s="1"/>
  <c r="DJ53" i="6" a="1"/>
  <c r="DJ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Q54" i="6" a="1"/>
  <c r="CQ54" i="6" s="1"/>
  <c r="CR54" i="6" a="1"/>
  <c r="CR54" i="6" s="1"/>
  <c r="CS54" i="6" a="1"/>
  <c r="CS54" i="6" s="1"/>
  <c r="CT54" i="6" a="1"/>
  <c r="CT54" i="6" s="1"/>
  <c r="CY54" i="6" a="1"/>
  <c r="CY54" i="6" s="1"/>
  <c r="CZ54" i="6" a="1"/>
  <c r="CZ54" i="6" s="1"/>
  <c r="DA54" i="6" a="1"/>
  <c r="DA54" i="6" s="1"/>
  <c r="DB54" i="6" a="1"/>
  <c r="DB54" i="6" s="1"/>
  <c r="DG54" i="6" a="1"/>
  <c r="DG54" i="6" s="1"/>
  <c r="DH54" i="6" a="1"/>
  <c r="DH54" i="6" s="1"/>
  <c r="DI54" i="6" a="1"/>
  <c r="DI54" i="6" s="1"/>
  <c r="DJ54" i="6" a="1"/>
  <c r="DJ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Q55" i="6" a="1"/>
  <c r="CQ55" i="6" s="1"/>
  <c r="CR55" i="6" a="1"/>
  <c r="CR55" i="6" s="1"/>
  <c r="CS55" i="6" a="1"/>
  <c r="CS55" i="6" s="1"/>
  <c r="CT55" i="6" a="1"/>
  <c r="CT55" i="6" s="1"/>
  <c r="CY55" i="6" a="1"/>
  <c r="CY55" i="6" s="1"/>
  <c r="CZ55" i="6" a="1"/>
  <c r="CZ55" i="6" s="1"/>
  <c r="DA55" i="6" a="1"/>
  <c r="DA55" i="6" s="1"/>
  <c r="DB55" i="6" a="1"/>
  <c r="DB55" i="6" s="1"/>
  <c r="DG55" i="6" a="1"/>
  <c r="DG55" i="6" s="1"/>
  <c r="DH55" i="6" a="1"/>
  <c r="DH55" i="6" s="1"/>
  <c r="DI55" i="6" a="1"/>
  <c r="DI55" i="6" s="1"/>
  <c r="DJ55" i="6" a="1"/>
  <c r="DJ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Q56" i="6" a="1"/>
  <c r="CQ56" i="6" s="1"/>
  <c r="CR56" i="6" a="1"/>
  <c r="CR56" i="6" s="1"/>
  <c r="CS56" i="6" a="1"/>
  <c r="CS56" i="6" s="1"/>
  <c r="CT56" i="6" a="1"/>
  <c r="CT56" i="6" s="1"/>
  <c r="CY56" i="6" a="1"/>
  <c r="CY56" i="6"/>
  <c r="CZ56" i="6" a="1"/>
  <c r="CZ56" i="6" s="1"/>
  <c r="DA56" i="6" a="1"/>
  <c r="DA56" i="6" s="1"/>
  <c r="DB56" i="6" a="1"/>
  <c r="DB56" i="6" s="1"/>
  <c r="DG56" i="6" a="1"/>
  <c r="DG56" i="6" s="1"/>
  <c r="DH56" i="6" a="1"/>
  <c r="DH56" i="6" s="1"/>
  <c r="DI56" i="6" a="1"/>
  <c r="DI56" i="6" s="1"/>
  <c r="DJ56" i="6" a="1"/>
  <c r="DJ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s="1"/>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Q57" i="6" a="1"/>
  <c r="CQ57" i="6" s="1"/>
  <c r="CR57" i="6" a="1"/>
  <c r="CR57" i="6" s="1"/>
  <c r="CS57" i="6" a="1"/>
  <c r="CS57" i="6" s="1"/>
  <c r="CT57" i="6" a="1"/>
  <c r="CT57" i="6" s="1"/>
  <c r="CY57" i="6" a="1"/>
  <c r="CY57" i="6" s="1"/>
  <c r="CZ57" i="6" a="1"/>
  <c r="CZ57" i="6" s="1"/>
  <c r="DA57" i="6" a="1"/>
  <c r="DA57" i="6" s="1"/>
  <c r="DB57" i="6" a="1"/>
  <c r="DB57" i="6" s="1"/>
  <c r="DG57" i="6" a="1"/>
  <c r="DG57" i="6" s="1"/>
  <c r="DH57" i="6" a="1"/>
  <c r="DH57" i="6" s="1"/>
  <c r="DI57" i="6" a="1"/>
  <c r="DI57" i="6" s="1"/>
  <c r="DJ57" i="6" a="1"/>
  <c r="DJ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s="1"/>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Q58" i="6" a="1"/>
  <c r="CQ58" i="6" s="1"/>
  <c r="CR58" i="6" a="1"/>
  <c r="CR58" i="6" s="1"/>
  <c r="CS58" i="6" a="1"/>
  <c r="CS58" i="6" s="1"/>
  <c r="CT58" i="6" a="1"/>
  <c r="CT58" i="6" s="1"/>
  <c r="CY58" i="6" a="1"/>
  <c r="CY58" i="6" s="1"/>
  <c r="CZ58" i="6" a="1"/>
  <c r="CZ58" i="6" s="1"/>
  <c r="DA58" i="6" a="1"/>
  <c r="DA58" i="6" s="1"/>
  <c r="DB58" i="6" a="1"/>
  <c r="DB58" i="6" s="1"/>
  <c r="DG58" i="6" a="1"/>
  <c r="DG58" i="6" s="1"/>
  <c r="DH58" i="6" a="1"/>
  <c r="DH58" i="6" s="1"/>
  <c r="DI58" i="6" a="1"/>
  <c r="DI58" i="6" s="1"/>
  <c r="DJ58" i="6" a="1"/>
  <c r="DJ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Q59" i="6" a="1"/>
  <c r="CQ59" i="6" s="1"/>
  <c r="CR59" i="6" a="1"/>
  <c r="CR59" i="6" s="1"/>
  <c r="CS59" i="6" a="1"/>
  <c r="CS59" i="6" s="1"/>
  <c r="CT59" i="6" a="1"/>
  <c r="CT59" i="6" s="1"/>
  <c r="CY59" i="6" a="1"/>
  <c r="CY59" i="6" s="1"/>
  <c r="CZ59" i="6" a="1"/>
  <c r="CZ59" i="6" s="1"/>
  <c r="DA59" i="6" a="1"/>
  <c r="DA59" i="6" s="1"/>
  <c r="DB59" i="6" a="1"/>
  <c r="DB59" i="6" s="1"/>
  <c r="DG59" i="6" a="1"/>
  <c r="DG59" i="6" s="1"/>
  <c r="DH59" i="6" a="1"/>
  <c r="DH59" i="6" s="1"/>
  <c r="DI59" i="6" a="1"/>
  <c r="DI59" i="6" s="1"/>
  <c r="DJ59" i="6" a="1"/>
  <c r="DJ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Q60" i="6" a="1"/>
  <c r="CQ60" i="6" s="1"/>
  <c r="CR60" i="6" a="1"/>
  <c r="CR60" i="6" s="1"/>
  <c r="CS60" i="6" a="1"/>
  <c r="CS60" i="6" s="1"/>
  <c r="CT60" i="6" a="1"/>
  <c r="CT60" i="6" s="1"/>
  <c r="CY60" i="6" a="1"/>
  <c r="CY60" i="6" s="1"/>
  <c r="CZ60" i="6" a="1"/>
  <c r="CZ60" i="6" s="1"/>
  <c r="DA60" i="6" a="1"/>
  <c r="DA60" i="6" s="1"/>
  <c r="DB60" i="6" a="1"/>
  <c r="DB60" i="6" s="1"/>
  <c r="DG60" i="6" a="1"/>
  <c r="DG60" i="6" s="1"/>
  <c r="DH60" i="6" a="1"/>
  <c r="DH60" i="6" s="1"/>
  <c r="DI60" i="6" a="1"/>
  <c r="DI60" i="6" s="1"/>
  <c r="DJ60" i="6" a="1"/>
  <c r="DJ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Q61" i="6" a="1"/>
  <c r="CQ61" i="6" s="1"/>
  <c r="CR61" i="6" a="1"/>
  <c r="CR61" i="6" s="1"/>
  <c r="CS61" i="6" a="1"/>
  <c r="CS61" i="6" s="1"/>
  <c r="CT61" i="6" a="1"/>
  <c r="CT61" i="6" s="1"/>
  <c r="CY61" i="6" a="1"/>
  <c r="CY61" i="6" s="1"/>
  <c r="CZ61" i="6" a="1"/>
  <c r="CZ61" i="6" s="1"/>
  <c r="DA61" i="6" a="1"/>
  <c r="DA61" i="6" s="1"/>
  <c r="DB61" i="6" a="1"/>
  <c r="DB61" i="6" s="1"/>
  <c r="DG61" i="6" a="1"/>
  <c r="DG61" i="6" s="1"/>
  <c r="DH61" i="6" a="1"/>
  <c r="DH61" i="6" s="1"/>
  <c r="DI61" i="6" a="1"/>
  <c r="DI61" i="6" s="1"/>
  <c r="DJ61" i="6" a="1"/>
  <c r="DJ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Q62" i="6" a="1"/>
  <c r="CQ62" i="6" s="1"/>
  <c r="CR62" i="6" a="1"/>
  <c r="CR62" i="6" s="1"/>
  <c r="CS62" i="6" a="1"/>
  <c r="CS62" i="6" s="1"/>
  <c r="CT62" i="6" a="1"/>
  <c r="CT62" i="6" s="1"/>
  <c r="CY62" i="6" a="1"/>
  <c r="CY62" i="6" s="1"/>
  <c r="CZ62" i="6" a="1"/>
  <c r="CZ62" i="6" s="1"/>
  <c r="DA62" i="6" a="1"/>
  <c r="DA62" i="6" s="1"/>
  <c r="DB62" i="6" a="1"/>
  <c r="DB62" i="6" s="1"/>
  <c r="DG62" i="6" a="1"/>
  <c r="DG62" i="6" s="1"/>
  <c r="DH62" i="6" a="1"/>
  <c r="DH62" i="6" s="1"/>
  <c r="DI62" i="6" a="1"/>
  <c r="DI62" i="6" s="1"/>
  <c r="DJ62" i="6" a="1"/>
  <c r="DJ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Q63" i="6" a="1"/>
  <c r="CQ63" i="6" s="1"/>
  <c r="CR63" i="6" a="1"/>
  <c r="CR63" i="6" s="1"/>
  <c r="CS63" i="6" a="1"/>
  <c r="CS63" i="6" s="1"/>
  <c r="CT63" i="6" a="1"/>
  <c r="CT63" i="6" s="1"/>
  <c r="CY63" i="6" a="1"/>
  <c r="CY63" i="6" s="1"/>
  <c r="CZ63" i="6" a="1"/>
  <c r="CZ63" i="6" s="1"/>
  <c r="DA63" i="6" a="1"/>
  <c r="DA63" i="6" s="1"/>
  <c r="DB63" i="6" a="1"/>
  <c r="DB63" i="6" s="1"/>
  <c r="DG63" i="6" a="1"/>
  <c r="DG63" i="6" s="1"/>
  <c r="DH63" i="6" a="1"/>
  <c r="DH63" i="6" s="1"/>
  <c r="DI63" i="6" a="1"/>
  <c r="DI63" i="6" s="1"/>
  <c r="DJ63" i="6" a="1"/>
  <c r="DJ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Q64" i="6" a="1"/>
  <c r="CQ64" i="6" s="1"/>
  <c r="CR64" i="6" a="1"/>
  <c r="CR64" i="6" s="1"/>
  <c r="CS64" i="6" a="1"/>
  <c r="CS64" i="6" s="1"/>
  <c r="CT64" i="6" a="1"/>
  <c r="CT64" i="6" s="1"/>
  <c r="CY64" i="6" a="1"/>
  <c r="CY64" i="6" s="1"/>
  <c r="CZ64" i="6" a="1"/>
  <c r="CZ64" i="6" s="1"/>
  <c r="DA64" i="6" a="1"/>
  <c r="DA64" i="6" s="1"/>
  <c r="DB64" i="6" a="1"/>
  <c r="DB64" i="6" s="1"/>
  <c r="DG64" i="6" a="1"/>
  <c r="DG64" i="6" s="1"/>
  <c r="DH64" i="6" a="1"/>
  <c r="DH64" i="6" s="1"/>
  <c r="DI64" i="6" a="1"/>
  <c r="DI64" i="6" s="1"/>
  <c r="DJ64" i="6" a="1"/>
  <c r="DJ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Q65" i="6" a="1"/>
  <c r="CQ65" i="6" s="1"/>
  <c r="CR65" i="6" a="1"/>
  <c r="CR65" i="6" s="1"/>
  <c r="CS65" i="6" a="1"/>
  <c r="CS65" i="6" s="1"/>
  <c r="CT65" i="6" a="1"/>
  <c r="CT65" i="6" s="1"/>
  <c r="CY65" i="6" a="1"/>
  <c r="CY65" i="6" s="1"/>
  <c r="CZ65" i="6" a="1"/>
  <c r="CZ65" i="6" s="1"/>
  <c r="DA65" i="6" a="1"/>
  <c r="DA65" i="6" s="1"/>
  <c r="DB65" i="6" a="1"/>
  <c r="DB65" i="6" s="1"/>
  <c r="DG65" i="6" a="1"/>
  <c r="DG65" i="6" s="1"/>
  <c r="DH65" i="6" a="1"/>
  <c r="DH65" i="6" s="1"/>
  <c r="DI65" i="6" a="1"/>
  <c r="DI65" i="6" s="1"/>
  <c r="DJ65" i="6" a="1"/>
  <c r="DJ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Q66" i="6" a="1"/>
  <c r="CQ66" i="6" s="1"/>
  <c r="CR66" i="6" a="1"/>
  <c r="CR66" i="6" s="1"/>
  <c r="CS66" i="6" a="1"/>
  <c r="CS66" i="6" s="1"/>
  <c r="CT66" i="6" a="1"/>
  <c r="CT66" i="6" s="1"/>
  <c r="CY66" i="6" a="1"/>
  <c r="CY66" i="6" s="1"/>
  <c r="CZ66" i="6" a="1"/>
  <c r="CZ66" i="6" s="1"/>
  <c r="DA66" i="6" a="1"/>
  <c r="DA66" i="6" s="1"/>
  <c r="DB66" i="6" a="1"/>
  <c r="DB66" i="6" s="1"/>
  <c r="DG66" i="6" a="1"/>
  <c r="DG66" i="6" s="1"/>
  <c r="DH66" i="6" a="1"/>
  <c r="DH66" i="6" s="1"/>
  <c r="DI66" i="6" a="1"/>
  <c r="DI66" i="6" s="1"/>
  <c r="DJ66" i="6" a="1"/>
  <c r="DJ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Q67" i="6" a="1"/>
  <c r="CQ67" i="6" s="1"/>
  <c r="CR67" i="6" a="1"/>
  <c r="CR67" i="6" s="1"/>
  <c r="CS67" i="6" a="1"/>
  <c r="CS67" i="6" s="1"/>
  <c r="CT67" i="6" a="1"/>
  <c r="CT67" i="6" s="1"/>
  <c r="CY67" i="6" a="1"/>
  <c r="CY67" i="6" s="1"/>
  <c r="CZ67" i="6" a="1"/>
  <c r="CZ67" i="6" s="1"/>
  <c r="DA67" i="6" a="1"/>
  <c r="DA67" i="6" s="1"/>
  <c r="DB67" i="6" a="1"/>
  <c r="DB67" i="6" s="1"/>
  <c r="DG67" i="6" a="1"/>
  <c r="DG67" i="6" s="1"/>
  <c r="DH67" i="6" a="1"/>
  <c r="DH67" i="6" s="1"/>
  <c r="DI67" i="6" a="1"/>
  <c r="DI67" i="6" s="1"/>
  <c r="DJ67" i="6" a="1"/>
  <c r="DJ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Q68" i="6" a="1"/>
  <c r="CQ68" i="6" s="1"/>
  <c r="CR68" i="6" a="1"/>
  <c r="CR68" i="6" s="1"/>
  <c r="CS68" i="6" a="1"/>
  <c r="CS68" i="6" s="1"/>
  <c r="CT68" i="6" a="1"/>
  <c r="CT68" i="6" s="1"/>
  <c r="CY68" i="6" a="1"/>
  <c r="CY68" i="6" s="1"/>
  <c r="CZ68" i="6" a="1"/>
  <c r="CZ68" i="6" s="1"/>
  <c r="DA68" i="6" a="1"/>
  <c r="DA68" i="6" s="1"/>
  <c r="DB68" i="6" a="1"/>
  <c r="DB68" i="6" s="1"/>
  <c r="DG68" i="6" a="1"/>
  <c r="DG68" i="6" s="1"/>
  <c r="DH68" i="6" a="1"/>
  <c r="DH68" i="6" s="1"/>
  <c r="DI68" i="6" a="1"/>
  <c r="DI68" i="6" s="1"/>
  <c r="DJ68" i="6" a="1"/>
  <c r="DJ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Q69" i="6" a="1"/>
  <c r="CQ69" i="6" s="1"/>
  <c r="CR69" i="6" a="1"/>
  <c r="CR69" i="6" s="1"/>
  <c r="CS69" i="6" a="1"/>
  <c r="CS69" i="6" s="1"/>
  <c r="CT69" i="6" a="1"/>
  <c r="CT69" i="6" s="1"/>
  <c r="CY69" i="6" a="1"/>
  <c r="CY69" i="6" s="1"/>
  <c r="CZ69" i="6" a="1"/>
  <c r="CZ69" i="6" s="1"/>
  <c r="DA69" i="6" a="1"/>
  <c r="DA69" i="6" s="1"/>
  <c r="DB69" i="6" a="1"/>
  <c r="DB69" i="6" s="1"/>
  <c r="DG69" i="6" a="1"/>
  <c r="DG69" i="6" s="1"/>
  <c r="DH69" i="6" a="1"/>
  <c r="DH69" i="6" s="1"/>
  <c r="DI69" i="6" a="1"/>
  <c r="DI69" i="6" s="1"/>
  <c r="DJ69" i="6" a="1"/>
  <c r="DJ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Q70" i="6" a="1"/>
  <c r="CQ70" i="6" s="1"/>
  <c r="CR70" i="6" a="1"/>
  <c r="CR70" i="6" s="1"/>
  <c r="CS70" i="6" a="1"/>
  <c r="CS70" i="6" s="1"/>
  <c r="CT70" i="6" a="1"/>
  <c r="CT70" i="6" s="1"/>
  <c r="CY70" i="6" a="1"/>
  <c r="CY70" i="6" s="1"/>
  <c r="CZ70" i="6" a="1"/>
  <c r="CZ70" i="6" s="1"/>
  <c r="DA70" i="6" a="1"/>
  <c r="DA70" i="6" s="1"/>
  <c r="DB70" i="6" a="1"/>
  <c r="DB70" i="6" s="1"/>
  <c r="DG70" i="6" a="1"/>
  <c r="DG70" i="6" s="1"/>
  <c r="DH70" i="6" a="1"/>
  <c r="DH70" i="6" s="1"/>
  <c r="DI70" i="6" a="1"/>
  <c r="DI70" i="6" s="1"/>
  <c r="DJ70" i="6" a="1"/>
  <c r="DJ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G71" i="6" a="1"/>
  <c r="DG71" i="6" s="1"/>
  <c r="DH71" i="6" a="1"/>
  <c r="DH71" i="6" s="1"/>
  <c r="DI71" i="6" a="1"/>
  <c r="DI71" i="6" s="1"/>
  <c r="DJ71" i="6" a="1"/>
  <c r="DJ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G72" i="6" a="1"/>
  <c r="DG72" i="6" s="1"/>
  <c r="DH72" i="6" a="1"/>
  <c r="DH72" i="6" s="1"/>
  <c r="DI72" i="6" a="1"/>
  <c r="DI72" i="6" s="1"/>
  <c r="DJ72" i="6" a="1"/>
  <c r="DJ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G73" i="6" a="1"/>
  <c r="DG73" i="6" s="1"/>
  <c r="DH73" i="6" a="1"/>
  <c r="DH73" i="6" s="1"/>
  <c r="DI73" i="6" a="1"/>
  <c r="DI73" i="6" s="1"/>
  <c r="DJ73" i="6" a="1"/>
  <c r="DJ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G74" i="6" a="1"/>
  <c r="DG74" i="6" s="1"/>
  <c r="DH74" i="6" a="1"/>
  <c r="DH74" i="6" s="1"/>
  <c r="DI74" i="6" a="1"/>
  <c r="DI74" i="6" s="1"/>
  <c r="DJ74" i="6" a="1"/>
  <c r="DJ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G75" i="6" a="1"/>
  <c r="DG75" i="6" s="1"/>
  <c r="DH75" i="6" a="1"/>
  <c r="DH75" i="6" s="1"/>
  <c r="DI75" i="6" a="1"/>
  <c r="DI75" i="6" s="1"/>
  <c r="DJ75" i="6" a="1"/>
  <c r="DJ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G76" i="6" a="1"/>
  <c r="DG76" i="6" s="1"/>
  <c r="DH76" i="6" a="1"/>
  <c r="DH76" i="6" s="1"/>
  <c r="DI76" i="6" a="1"/>
  <c r="DI76" i="6" s="1"/>
  <c r="DJ76" i="6" a="1"/>
  <c r="DJ76" i="6" s="1"/>
  <c r="DO76" i="6" a="1"/>
  <c r="DO76" i="6" s="1"/>
  <c r="DP76" i="6" a="1"/>
  <c r="DP76" i="6" s="1"/>
  <c r="DQ76" i="6" a="1"/>
  <c r="DQ76" i="6" s="1"/>
  <c r="DR76" i="6" a="1"/>
  <c r="DR76" i="6" s="1"/>
  <c r="DW76" i="6" a="1"/>
  <c r="DW76" i="6" s="1"/>
  <c r="DX76" i="6" a="1"/>
  <c r="DX76" i="6" s="1"/>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G77" i="6" a="1"/>
  <c r="DG77" i="6" s="1"/>
  <c r="DH77" i="6" a="1"/>
  <c r="DH77" i="6" s="1"/>
  <c r="DI77" i="6" a="1"/>
  <c r="DI77" i="6" s="1"/>
  <c r="DJ77" i="6" a="1"/>
  <c r="DJ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G78" i="6" a="1"/>
  <c r="DG78" i="6" s="1"/>
  <c r="DH78" i="6" a="1"/>
  <c r="DH78" i="6" s="1"/>
  <c r="DI78" i="6" a="1"/>
  <c r="DI78" i="6" s="1"/>
  <c r="DJ78" i="6" a="1"/>
  <c r="DJ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G79" i="6" a="1"/>
  <c r="DG79" i="6" s="1"/>
  <c r="DH79" i="6" a="1"/>
  <c r="DH79" i="6" s="1"/>
  <c r="DI79" i="6" a="1"/>
  <c r="DI79" i="6" s="1"/>
  <c r="DJ79" i="6" a="1"/>
  <c r="DJ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G80" i="6" a="1"/>
  <c r="DG80" i="6" s="1"/>
  <c r="DH80" i="6" a="1"/>
  <c r="DH80" i="6" s="1"/>
  <c r="DI80" i="6" a="1"/>
  <c r="DI80" i="6" s="1"/>
  <c r="DJ80" i="6" a="1"/>
  <c r="DJ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c r="CT81" i="6" a="1"/>
  <c r="CT81" i="6" s="1"/>
  <c r="CY81" i="6" a="1"/>
  <c r="CY81" i="6" s="1"/>
  <c r="CZ81" i="6" a="1"/>
  <c r="CZ81" i="6" s="1"/>
  <c r="DA81" i="6" a="1"/>
  <c r="DA81" i="6" s="1"/>
  <c r="DB81" i="6" a="1"/>
  <c r="DB81" i="6" s="1"/>
  <c r="DG81" i="6" a="1"/>
  <c r="DG81" i="6" s="1"/>
  <c r="DH81" i="6" a="1"/>
  <c r="DH81" i="6" s="1"/>
  <c r="DI81" i="6" a="1"/>
  <c r="DI81" i="6" s="1"/>
  <c r="DJ81" i="6" a="1"/>
  <c r="DJ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s="1"/>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G82" i="6" a="1"/>
  <c r="DG82" i="6" s="1"/>
  <c r="DH82" i="6" a="1"/>
  <c r="DH82" i="6" s="1"/>
  <c r="DI82" i="6" a="1"/>
  <c r="DI82" i="6" s="1"/>
  <c r="DJ82" i="6" a="1"/>
  <c r="DJ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s="1"/>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G83" i="6" a="1"/>
  <c r="DG83" i="6" s="1"/>
  <c r="DH83" i="6" a="1"/>
  <c r="DH83" i="6" s="1"/>
  <c r="DI83" i="6" a="1"/>
  <c r="DI83" i="6" s="1"/>
  <c r="DJ83" i="6" a="1"/>
  <c r="DJ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s="1"/>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s="1"/>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G84" i="6" a="1"/>
  <c r="DG84" i="6" s="1"/>
  <c r="DH84" i="6" a="1"/>
  <c r="DH84" i="6" s="1"/>
  <c r="DI84" i="6" a="1"/>
  <c r="DI84" i="6" s="1"/>
  <c r="DJ84" i="6" a="1"/>
  <c r="DJ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s="1"/>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G85" i="6" a="1"/>
  <c r="DG85" i="6" s="1"/>
  <c r="DH85" i="6" a="1"/>
  <c r="DH85" i="6" s="1"/>
  <c r="DI85" i="6" a="1"/>
  <c r="DI85" i="6" s="1"/>
  <c r="DJ85" i="6" a="1"/>
  <c r="DJ85" i="6" s="1"/>
  <c r="DO85" i="6" a="1"/>
  <c r="DO85" i="6" s="1"/>
  <c r="DP85" i="6" a="1"/>
  <c r="DP85" i="6" s="1"/>
  <c r="DQ85" i="6" a="1"/>
  <c r="DQ85" i="6" s="1"/>
  <c r="DR85" i="6" a="1"/>
  <c r="DR85" i="6" s="1"/>
  <c r="DW85" i="6" a="1"/>
  <c r="DW85" i="6" s="1"/>
  <c r="DX85" i="6" a="1"/>
  <c r="DX85" i="6" s="1"/>
  <c r="DY85" i="6" a="1"/>
  <c r="DY85" i="6" s="1"/>
  <c r="DZ85" i="6" a="1"/>
  <c r="DZ85" i="6" s="1"/>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G86" i="6" a="1"/>
  <c r="DG86" i="6" s="1"/>
  <c r="DH86" i="6" a="1"/>
  <c r="DH86" i="6" s="1"/>
  <c r="DI86" i="6" a="1"/>
  <c r="DI86" i="6" s="1"/>
  <c r="DJ86" i="6" a="1"/>
  <c r="DJ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G87" i="6" a="1"/>
  <c r="DG87" i="6" s="1"/>
  <c r="DH87" i="6" a="1"/>
  <c r="DH87" i="6" s="1"/>
  <c r="DI87" i="6" a="1"/>
  <c r="DI87" i="6" s="1"/>
  <c r="DJ87" i="6" a="1"/>
  <c r="DJ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G88" i="6" a="1"/>
  <c r="DG88" i="6" s="1"/>
  <c r="DH88" i="6" a="1"/>
  <c r="DH88" i="6" s="1"/>
  <c r="DI88" i="6" a="1"/>
  <c r="DI88" i="6" s="1"/>
  <c r="DJ88" i="6" a="1"/>
  <c r="DJ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G89" i="6" a="1"/>
  <c r="DG89" i="6" s="1"/>
  <c r="DH89" i="6" a="1"/>
  <c r="DH89" i="6" s="1"/>
  <c r="DI89" i="6" a="1"/>
  <c r="DI89" i="6" s="1"/>
  <c r="DJ89" i="6" a="1"/>
  <c r="DJ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G90" i="6" a="1"/>
  <c r="DG90" i="6" s="1"/>
  <c r="DH90" i="6" a="1"/>
  <c r="DH90" i="6" s="1"/>
  <c r="DI90" i="6" a="1"/>
  <c r="DI90" i="6" s="1"/>
  <c r="DJ90" i="6" a="1"/>
  <c r="DJ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G91" i="6" a="1"/>
  <c r="DG91" i="6" s="1"/>
  <c r="DH91" i="6" a="1"/>
  <c r="DH91" i="6" s="1"/>
  <c r="DI91" i="6" a="1"/>
  <c r="DI91" i="6" s="1"/>
  <c r="DJ91" i="6" a="1"/>
  <c r="DJ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s="1"/>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G92" i="6" a="1"/>
  <c r="DG92" i="6" s="1"/>
  <c r="DH92" i="6" a="1"/>
  <c r="DH92" i="6" s="1"/>
  <c r="DI92" i="6" a="1"/>
  <c r="DI92" i="6" s="1"/>
  <c r="DJ92" i="6" a="1"/>
  <c r="DJ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s="1"/>
  <c r="LA92" i="6" a="1"/>
  <c r="LA92" i="6" s="1"/>
  <c r="LB92" i="6" a="1"/>
  <c r="LB92" i="6" s="1"/>
  <c r="LG92" i="6" a="1"/>
  <c r="LG92" i="6" s="1"/>
  <c r="LH92" i="6" a="1"/>
  <c r="LH92" i="6" s="1"/>
  <c r="LI92" i="6" a="1"/>
  <c r="LI92" i="6" s="1"/>
  <c r="LJ92" i="6" a="1"/>
  <c r="LJ92" i="6" s="1"/>
  <c r="LO92" i="6" a="1"/>
  <c r="LO92" i="6" s="1"/>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G93" i="6" a="1"/>
  <c r="DG93" i="6" s="1"/>
  <c r="DH93" i="6" a="1"/>
  <c r="DH93" i="6" s="1"/>
  <c r="DI93" i="6" a="1"/>
  <c r="DI93" i="6" s="1"/>
  <c r="DJ93" i="6" a="1"/>
  <c r="DJ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G94" i="6" a="1"/>
  <c r="DG94" i="6" s="1"/>
  <c r="DH94" i="6" a="1"/>
  <c r="DH94" i="6" s="1"/>
  <c r="DI94" i="6" a="1"/>
  <c r="DI94" i="6" s="1"/>
  <c r="DJ94" i="6" a="1"/>
  <c r="DJ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G95" i="6" a="1"/>
  <c r="DG95" i="6" s="1"/>
  <c r="DH95" i="6" a="1"/>
  <c r="DH95" i="6" s="1"/>
  <c r="DI95" i="6" a="1"/>
  <c r="DI95" i="6" s="1"/>
  <c r="DJ95" i="6" a="1"/>
  <c r="DJ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G96" i="6" a="1"/>
  <c r="DG96" i="6" s="1"/>
  <c r="DH96" i="6" a="1"/>
  <c r="DH96" i="6" s="1"/>
  <c r="DI96" i="6" a="1"/>
  <c r="DI96" i="6" s="1"/>
  <c r="DJ96" i="6" a="1"/>
  <c r="DJ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G97" i="6" a="1"/>
  <c r="DG97" i="6" s="1"/>
  <c r="DH97" i="6" a="1"/>
  <c r="DH97" i="6" s="1"/>
  <c r="DI97" i="6" a="1"/>
  <c r="DI97" i="6" s="1"/>
  <c r="DJ97" i="6" a="1"/>
  <c r="DJ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G98" i="6" a="1"/>
  <c r="DG98" i="6" s="1"/>
  <c r="DH98" i="6" a="1"/>
  <c r="DH98" i="6" s="1"/>
  <c r="DI98" i="6" a="1"/>
  <c r="DI98" i="6" s="1"/>
  <c r="DJ98" i="6" a="1"/>
  <c r="DJ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G99" i="6" a="1"/>
  <c r="DG99" i="6" s="1"/>
  <c r="DH99" i="6" a="1"/>
  <c r="DH99" i="6" s="1"/>
  <c r="DI99" i="6" a="1"/>
  <c r="DI99" i="6" s="1"/>
  <c r="DJ99" i="6" a="1"/>
  <c r="DJ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G100" i="6" a="1"/>
  <c r="DG100" i="6" s="1"/>
  <c r="DH100" i="6" a="1"/>
  <c r="DH100" i="6" s="1"/>
  <c r="DI100" i="6" a="1"/>
  <c r="DI100" i="6" s="1"/>
  <c r="DJ100" i="6" a="1"/>
  <c r="DJ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G101" i="6" a="1"/>
  <c r="DG101" i="6" s="1"/>
  <c r="DH101" i="6" a="1"/>
  <c r="DH101" i="6" s="1"/>
  <c r="DI101" i="6" a="1"/>
  <c r="DI101" i="6" s="1"/>
  <c r="DJ101" i="6" a="1"/>
  <c r="DJ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G102" i="6" a="1"/>
  <c r="DG102" i="6" s="1"/>
  <c r="DH102" i="6" a="1"/>
  <c r="DH102" i="6" s="1"/>
  <c r="DI102" i="6" a="1"/>
  <c r="DI102" i="6" s="1"/>
  <c r="DJ102" i="6" a="1"/>
  <c r="DJ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s="1"/>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G103" i="6" a="1"/>
  <c r="DG103" i="6" s="1"/>
  <c r="DH103" i="6" a="1"/>
  <c r="DH103" i="6" s="1"/>
  <c r="DI103" i="6" a="1"/>
  <c r="DI103" i="6" s="1"/>
  <c r="DJ103" i="6" a="1"/>
  <c r="DJ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s="1"/>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s="1"/>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G104" i="6" a="1"/>
  <c r="DG104" i="6" s="1"/>
  <c r="DH104" i="6" a="1"/>
  <c r="DH104" i="6" s="1"/>
  <c r="DI104" i="6" a="1"/>
  <c r="DI104" i="6" s="1"/>
  <c r="DJ104" i="6" a="1"/>
  <c r="DJ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G105" i="6" a="1"/>
  <c r="DG105" i="6" s="1"/>
  <c r="DH105" i="6" a="1"/>
  <c r="DH105" i="6" s="1"/>
  <c r="DI105" i="6" a="1"/>
  <c r="DI105" i="6" s="1"/>
  <c r="DJ105" i="6" a="1"/>
  <c r="DJ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G106" i="6" a="1"/>
  <c r="DG106" i="6" s="1"/>
  <c r="DH106" i="6" a="1"/>
  <c r="DH106" i="6" s="1"/>
  <c r="DI106" i="6" a="1"/>
  <c r="DI106" i="6" s="1"/>
  <c r="DJ106" i="6" a="1"/>
  <c r="DJ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G107" i="6" a="1"/>
  <c r="DG107" i="6" s="1"/>
  <c r="DH107" i="6" a="1"/>
  <c r="DH107" i="6" s="1"/>
  <c r="DI107" i="6" a="1"/>
  <c r="DI107" i="6" s="1"/>
  <c r="DJ107" i="6" a="1"/>
  <c r="DJ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G108" i="6" a="1"/>
  <c r="DG108" i="6" s="1"/>
  <c r="DH108" i="6" a="1"/>
  <c r="DH108" i="6" s="1"/>
  <c r="DI108" i="6" a="1"/>
  <c r="DI108" i="6" s="1"/>
  <c r="DJ108" i="6" a="1"/>
  <c r="DJ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G109" i="6" a="1"/>
  <c r="DG109" i="6" s="1"/>
  <c r="DH109" i="6" a="1"/>
  <c r="DH109" i="6" s="1"/>
  <c r="DI109" i="6" a="1"/>
  <c r="DI109" i="6" s="1"/>
  <c r="DJ109" i="6" a="1"/>
  <c r="DJ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G110" i="6" a="1"/>
  <c r="DG110" i="6" s="1"/>
  <c r="DH110" i="6" a="1"/>
  <c r="DH110" i="6" s="1"/>
  <c r="DI110" i="6" a="1"/>
  <c r="DI110" i="6" s="1"/>
  <c r="DJ110" i="6" a="1"/>
  <c r="DJ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G111" i="6" a="1"/>
  <c r="DG111" i="6" s="1"/>
  <c r="DH111" i="6" a="1"/>
  <c r="DH111" i="6" s="1"/>
  <c r="DI111" i="6" a="1"/>
  <c r="DI111" i="6" s="1"/>
  <c r="DJ111" i="6" a="1"/>
  <c r="DJ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G112" i="6" a="1"/>
  <c r="DG112" i="6" s="1"/>
  <c r="DH112" i="6" a="1"/>
  <c r="DH112" i="6" s="1"/>
  <c r="DI112" i="6" a="1"/>
  <c r="DI112" i="6" s="1"/>
  <c r="DJ112" i="6" a="1"/>
  <c r="DJ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G113" i="6" a="1"/>
  <c r="DG113" i="6" s="1"/>
  <c r="DH113" i="6" a="1"/>
  <c r="DH113" i="6" s="1"/>
  <c r="DI113" i="6" a="1"/>
  <c r="DI113" i="6" s="1"/>
  <c r="DJ113" i="6" a="1"/>
  <c r="DJ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s="1"/>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s="1"/>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G114" i="6" a="1"/>
  <c r="DG114" i="6" s="1"/>
  <c r="DH114" i="6" a="1"/>
  <c r="DH114" i="6" s="1"/>
  <c r="DI114" i="6" a="1"/>
  <c r="DI114" i="6" s="1"/>
  <c r="DJ114" i="6" a="1"/>
  <c r="DJ114" i="6" s="1"/>
  <c r="DO114" i="6" a="1"/>
  <c r="DO114" i="6" s="1"/>
  <c r="DP114" i="6" a="1"/>
  <c r="DP114" i="6" s="1"/>
  <c r="DQ114" i="6" a="1"/>
  <c r="DQ114" i="6" s="1"/>
  <c r="DR114" i="6" a="1"/>
  <c r="DR114" i="6" s="1"/>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G115" i="6" a="1"/>
  <c r="DG115" i="6" s="1"/>
  <c r="DH115" i="6" a="1"/>
  <c r="DH115" i="6" s="1"/>
  <c r="DI115" i="6" a="1"/>
  <c r="DI115" i="6" s="1"/>
  <c r="DJ115" i="6" a="1"/>
  <c r="DJ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G116" i="6" a="1"/>
  <c r="DG116" i="6" s="1"/>
  <c r="DH116" i="6" a="1"/>
  <c r="DH116" i="6" s="1"/>
  <c r="DI116" i="6" a="1"/>
  <c r="DI116" i="6" s="1"/>
  <c r="DJ116" i="6" a="1"/>
  <c r="DJ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G117" i="6" a="1"/>
  <c r="DG117" i="6" s="1"/>
  <c r="DH117" i="6" a="1"/>
  <c r="DH117" i="6" s="1"/>
  <c r="DI117" i="6" a="1"/>
  <c r="DI117" i="6" s="1"/>
  <c r="DJ117" i="6" a="1"/>
  <c r="DJ117" i="6" s="1"/>
  <c r="DO117" i="6" a="1"/>
  <c r="DO117" i="6" s="1"/>
  <c r="DP117" i="6" a="1"/>
  <c r="DP117" i="6" s="1"/>
  <c r="DQ117" i="6" a="1"/>
  <c r="DQ117" i="6" s="1"/>
  <c r="DR117" i="6" a="1"/>
  <c r="DR117" i="6" s="1"/>
  <c r="DW117" i="6" a="1"/>
  <c r="DW117" i="6"/>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G118" i="6" a="1"/>
  <c r="DG118" i="6" s="1"/>
  <c r="DH118" i="6" a="1"/>
  <c r="DH118" i="6" s="1"/>
  <c r="DI118" i="6" a="1"/>
  <c r="DI118" i="6" s="1"/>
  <c r="DJ118" i="6" a="1"/>
  <c r="DJ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G119" i="6" a="1"/>
  <c r="DG119" i="6" s="1"/>
  <c r="DH119" i="6" a="1"/>
  <c r="DH119" i="6" s="1"/>
  <c r="DI119" i="6" a="1"/>
  <c r="DI119" i="6" s="1"/>
  <c r="DJ119" i="6" a="1"/>
  <c r="DJ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s="1"/>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G120" i="6" a="1"/>
  <c r="DG120" i="6" s="1"/>
  <c r="DH120" i="6" a="1"/>
  <c r="DH120" i="6" s="1"/>
  <c r="DI120" i="6" a="1"/>
  <c r="DI120" i="6" s="1"/>
  <c r="DJ120" i="6" a="1"/>
  <c r="DJ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G121" i="6" a="1"/>
  <c r="DG121" i="6" s="1"/>
  <c r="DH121" i="6" a="1"/>
  <c r="DH121" i="6" s="1"/>
  <c r="DI121" i="6" a="1"/>
  <c r="DI121" i="6" s="1"/>
  <c r="DJ121" i="6" a="1"/>
  <c r="DJ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G122" i="6" a="1"/>
  <c r="DG122" i="6" s="1"/>
  <c r="DH122" i="6" a="1"/>
  <c r="DH122" i="6" s="1"/>
  <c r="DI122" i="6" a="1"/>
  <c r="DI122" i="6" s="1"/>
  <c r="DJ122" i="6" a="1"/>
  <c r="DJ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G123" i="6" a="1"/>
  <c r="DG123" i="6" s="1"/>
  <c r="DH123" i="6" a="1"/>
  <c r="DH123" i="6" s="1"/>
  <c r="DI123" i="6" a="1"/>
  <c r="DI123" i="6" s="1"/>
  <c r="DJ123" i="6" a="1"/>
  <c r="DJ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s="1"/>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G124" i="6" a="1"/>
  <c r="DG124" i="6" s="1"/>
  <c r="DH124" i="6" a="1"/>
  <c r="DH124" i="6" s="1"/>
  <c r="DI124" i="6" a="1"/>
  <c r="DI124" i="6" s="1"/>
  <c r="DJ124" i="6" a="1"/>
  <c r="DJ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G125" i="6" a="1"/>
  <c r="DG125" i="6" s="1"/>
  <c r="DH125" i="6" a="1"/>
  <c r="DH125" i="6" s="1"/>
  <c r="DI125" i="6" a="1"/>
  <c r="DI125" i="6" s="1"/>
  <c r="DJ125" i="6" a="1"/>
  <c r="DJ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G126" i="6" a="1"/>
  <c r="DG126" i="6" s="1"/>
  <c r="DH126" i="6" a="1"/>
  <c r="DH126" i="6" s="1"/>
  <c r="DI126" i="6" a="1"/>
  <c r="DI126" i="6" s="1"/>
  <c r="DJ126" i="6" a="1"/>
  <c r="DJ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s="1"/>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G127" i="6" a="1"/>
  <c r="DG127" i="6" s="1"/>
  <c r="DH127" i="6" a="1"/>
  <c r="DH127" i="6" s="1"/>
  <c r="DI127" i="6" a="1"/>
  <c r="DI127" i="6" s="1"/>
  <c r="DJ127" i="6" a="1"/>
  <c r="DJ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G128" i="6" a="1"/>
  <c r="DG128" i="6" s="1"/>
  <c r="DH128" i="6" a="1"/>
  <c r="DH128" i="6" s="1"/>
  <c r="DI128" i="6" a="1"/>
  <c r="DI128" i="6" s="1"/>
  <c r="DJ128" i="6" a="1"/>
  <c r="DJ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s="1"/>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G129" i="6" a="1"/>
  <c r="DG129" i="6" s="1"/>
  <c r="DH129" i="6" a="1"/>
  <c r="DH129" i="6" s="1"/>
  <c r="DI129" i="6" a="1"/>
  <c r="DI129" i="6" s="1"/>
  <c r="DJ129" i="6" a="1"/>
  <c r="DJ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G130" i="6" a="1"/>
  <c r="DG130" i="6" s="1"/>
  <c r="DH130" i="6" a="1"/>
  <c r="DH130" i="6" s="1"/>
  <c r="DI130" i="6" a="1"/>
  <c r="DI130" i="6" s="1"/>
  <c r="DJ130" i="6" a="1"/>
  <c r="DJ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G131" i="6" a="1"/>
  <c r="DG131" i="6" s="1"/>
  <c r="DH131" i="6" a="1"/>
  <c r="DH131" i="6" s="1"/>
  <c r="DI131" i="6" a="1"/>
  <c r="DI131" i="6" s="1"/>
  <c r="DJ131" i="6" a="1"/>
  <c r="DJ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s="1"/>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s="1"/>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G132" i="6" a="1"/>
  <c r="DG132" i="6" s="1"/>
  <c r="DH132" i="6" a="1"/>
  <c r="DH132" i="6" s="1"/>
  <c r="DI132" i="6" a="1"/>
  <c r="DI132" i="6" s="1"/>
  <c r="DJ132" i="6" a="1"/>
  <c r="DJ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s="1"/>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G133" i="6" a="1"/>
  <c r="DG133" i="6" s="1"/>
  <c r="DH133" i="6" a="1"/>
  <c r="DH133" i="6" s="1"/>
  <c r="DI133" i="6" a="1"/>
  <c r="DI133" i="6" s="1"/>
  <c r="DJ133" i="6" a="1"/>
  <c r="DJ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G134" i="6" a="1"/>
  <c r="DG134" i="6" s="1"/>
  <c r="DH134" i="6" a="1"/>
  <c r="DH134" i="6" s="1"/>
  <c r="DI134" i="6" a="1"/>
  <c r="DI134" i="6" s="1"/>
  <c r="DJ134" i="6" a="1"/>
  <c r="DJ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G135" i="6" a="1"/>
  <c r="DG135" i="6" s="1"/>
  <c r="DH135" i="6" a="1"/>
  <c r="DH135" i="6" s="1"/>
  <c r="DI135" i="6" a="1"/>
  <c r="DI135" i="6" s="1"/>
  <c r="DJ135" i="6" a="1"/>
  <c r="DJ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s="1"/>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s="1"/>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G136" i="6" a="1"/>
  <c r="DG136" i="6" s="1"/>
  <c r="DH136" i="6" a="1"/>
  <c r="DH136" i="6" s="1"/>
  <c r="DI136" i="6" a="1"/>
  <c r="DI136" i="6" s="1"/>
  <c r="DJ136" i="6" a="1"/>
  <c r="DJ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s="1"/>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G137" i="6" a="1"/>
  <c r="DG137" i="6" s="1"/>
  <c r="DH137" i="6" a="1"/>
  <c r="DH137" i="6" s="1"/>
  <c r="DI137" i="6" a="1"/>
  <c r="DI137" i="6" s="1"/>
  <c r="DJ137" i="6" a="1"/>
  <c r="DJ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s="1"/>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G138" i="6" a="1"/>
  <c r="DG138" i="6" s="1"/>
  <c r="DH138" i="6" a="1"/>
  <c r="DH138" i="6" s="1"/>
  <c r="DI138" i="6" a="1"/>
  <c r="DI138" i="6" s="1"/>
  <c r="DJ138" i="6" a="1"/>
  <c r="DJ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G139" i="6" a="1"/>
  <c r="DG139" i="6" s="1"/>
  <c r="DH139" i="6" a="1"/>
  <c r="DH139" i="6" s="1"/>
  <c r="DI139" i="6" a="1"/>
  <c r="DI139" i="6" s="1"/>
  <c r="DJ139" i="6" a="1"/>
  <c r="DJ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G140" i="6" a="1"/>
  <c r="DG140" i="6" s="1"/>
  <c r="DH140" i="6" a="1"/>
  <c r="DH140" i="6" s="1"/>
  <c r="DI140" i="6" a="1"/>
  <c r="DI140" i="6" s="1"/>
  <c r="DJ140" i="6" a="1"/>
  <c r="DJ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G141" i="6" a="1"/>
  <c r="DG141" i="6" s="1"/>
  <c r="DH141" i="6" a="1"/>
  <c r="DH141" i="6" s="1"/>
  <c r="DI141" i="6" a="1"/>
  <c r="DI141" i="6" s="1"/>
  <c r="DJ141" i="6" a="1"/>
  <c r="DJ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s="1"/>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s="1"/>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s="1"/>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s="1"/>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s="1"/>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s="1"/>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s="1"/>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s="1"/>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s="1"/>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s="1"/>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s="1"/>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s="1"/>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s="1"/>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s="1"/>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s="1"/>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s="1"/>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s="1"/>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s="1"/>
  <c r="FK199" i="6" a="1"/>
  <c r="FK199" i="6" s="1"/>
  <c r="FL199" i="6" a="1"/>
  <c r="FL199" i="6" s="1"/>
  <c r="FM199" i="6" a="1"/>
  <c r="FM199" i="6" s="1"/>
  <c r="FN199" i="6" a="1"/>
  <c r="FN199" i="6" s="1"/>
  <c r="FS199" i="6" a="1"/>
  <c r="FS199" i="6" s="1"/>
  <c r="FT199" i="6" a="1"/>
  <c r="FT199" i="6" s="1"/>
  <c r="FU199" i="6" a="1"/>
  <c r="FU199" i="6" s="1"/>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s="1"/>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s="1"/>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s="1"/>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s="1"/>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s="1"/>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s="1"/>
  <c r="HQ204" i="6" a="1"/>
  <c r="HQ204" i="6" s="1"/>
  <c r="HR204" i="6" a="1"/>
  <c r="HR204" i="6" s="1"/>
  <c r="HW204" i="6" a="1"/>
  <c r="HW204" i="6" s="1"/>
  <c r="HX204" i="6" a="1"/>
  <c r="HX204" i="6" s="1"/>
  <c r="HY204" i="6" a="1"/>
  <c r="HY204" i="6" s="1"/>
  <c r="HZ204" i="6" a="1"/>
  <c r="HZ204" i="6" s="1"/>
  <c r="IE204" i="6" a="1"/>
  <c r="IE204" i="6" s="1"/>
  <c r="IF204" i="6" a="1"/>
  <c r="IF204" i="6" s="1"/>
  <c r="IG204" i="6" a="1"/>
  <c r="IG204" i="6"/>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s="1"/>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s="1"/>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s="1"/>
  <c r="JS206" i="6" a="1"/>
  <c r="JS206" i="6" s="1"/>
  <c r="JT206" i="6" a="1"/>
  <c r="JT206" i="6" s="1"/>
  <c r="JU206" i="6" a="1"/>
  <c r="JU206" i="6" s="1"/>
  <c r="JV206" i="6" a="1"/>
  <c r="JV206" i="6" s="1"/>
  <c r="KA206" i="6" a="1"/>
  <c r="KA206" i="6" s="1"/>
  <c r="KB206" i="6" a="1"/>
  <c r="KB206" i="6" s="1"/>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s="1"/>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s="1"/>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s="1"/>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s="1"/>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s="1"/>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s="1"/>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s="1"/>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s="1"/>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s="1"/>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s="1"/>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s="1"/>
  <c r="GL220" i="6" a="1"/>
  <c r="GL220" i="6" s="1"/>
  <c r="GQ220" i="6" a="1"/>
  <c r="GQ220" i="6" s="1"/>
  <c r="GR220" i="6" a="1"/>
  <c r="GR220" i="6" s="1"/>
  <c r="GS220" i="6" a="1"/>
  <c r="GS220" i="6" s="1"/>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s="1"/>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s="1"/>
  <c r="IO222" i="6" a="1"/>
  <c r="IO222" i="6" s="1"/>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K28" i="6" a="1"/>
  <c r="BK28" i="6" s="1"/>
  <c r="BL27" i="6" a="1"/>
  <c r="BL27"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DH24" i="6" a="1"/>
  <c r="DH24" i="6" s="1"/>
  <c r="DI24" i="6" a="1"/>
  <c r="DI24" i="6" s="1"/>
  <c r="DI25" i="6" a="1"/>
  <c r="DI25" i="6" s="1"/>
  <c r="DG25" i="6" a="1"/>
  <c r="DG25" i="6" s="1"/>
  <c r="DH25" i="6" a="1"/>
  <c r="DH25" i="6" s="1"/>
  <c r="DH26" i="6" a="1"/>
  <c r="DH26" i="6" s="1"/>
  <c r="DJ25" i="6" a="1"/>
  <c r="DJ25" i="6" s="1"/>
  <c r="DG27" i="6" a="1"/>
  <c r="DG27" i="6" s="1"/>
  <c r="DG28" i="6" a="1"/>
  <c r="DG28" i="6" s="1"/>
  <c r="DG24" i="6" a="1"/>
  <c r="DG24" i="6" s="1"/>
  <c r="DI27" i="6" a="1"/>
  <c r="DI27" i="6" s="1"/>
  <c r="DJ28" i="6" a="1"/>
  <c r="DJ28" i="6" s="1"/>
  <c r="DG26" i="6" a="1"/>
  <c r="DG26" i="6" s="1"/>
  <c r="DJ24" i="6" a="1"/>
  <c r="DJ24" i="6" s="1"/>
  <c r="DI26" i="6" a="1"/>
  <c r="DI26" i="6" s="1"/>
  <c r="DJ27" i="6" a="1"/>
  <c r="DJ27" i="6" s="1"/>
  <c r="DJ26" i="6" a="1"/>
  <c r="DJ26" i="6" s="1"/>
  <c r="DI28" i="6" a="1"/>
  <c r="DI28" i="6" s="1"/>
  <c r="DG29" i="6" a="1"/>
  <c r="DG29" i="6" s="1"/>
  <c r="DG30" i="6" a="1"/>
  <c r="DG30" i="6" s="1"/>
  <c r="DG31" i="6" a="1"/>
  <c r="DG31" i="6" s="1"/>
  <c r="DH27" i="6" a="1"/>
  <c r="DH27" i="6" s="1"/>
  <c r="DH29" i="6" a="1"/>
  <c r="DH29" i="6" s="1"/>
  <c r="DH30" i="6" a="1"/>
  <c r="DH30" i="6" s="1"/>
  <c r="DH31" i="6" a="1"/>
  <c r="DH31" i="6" s="1"/>
  <c r="DI29" i="6" a="1"/>
  <c r="DI29" i="6" s="1"/>
  <c r="DI30" i="6" a="1"/>
  <c r="DI30" i="6" s="1"/>
  <c r="DJ31" i="6" a="1"/>
  <c r="DJ31" i="6" s="1"/>
  <c r="DJ32" i="6" a="1"/>
  <c r="DJ32" i="6" s="1"/>
  <c r="DJ33" i="6" a="1"/>
  <c r="DJ33" i="6" s="1"/>
  <c r="DH28" i="6" a="1"/>
  <c r="DH28" i="6" s="1"/>
  <c r="DJ29" i="6" a="1"/>
  <c r="DJ29" i="6" s="1"/>
  <c r="DJ30" i="6" a="1"/>
  <c r="DJ30" i="6" s="1"/>
  <c r="DG33" i="6" a="1"/>
  <c r="DG33" i="6" s="1"/>
  <c r="DG34" i="6" a="1"/>
  <c r="DG34" i="6" s="1"/>
  <c r="DG32" i="6" a="1"/>
  <c r="DG32" i="6" s="1"/>
  <c r="DH33" i="6" a="1"/>
  <c r="DH33" i="6" s="1"/>
  <c r="DI31" i="6" a="1"/>
  <c r="DI31" i="6" s="1"/>
  <c r="DH34" i="6" a="1"/>
  <c r="DH34" i="6" s="1"/>
  <c r="DI36" i="6" a="1"/>
  <c r="DI36" i="6" s="1"/>
  <c r="DI37" i="6" a="1"/>
  <c r="DI37" i="6" s="1"/>
  <c r="DI34" i="6" a="1"/>
  <c r="DI34" i="6" s="1"/>
  <c r="DG35" i="6" a="1"/>
  <c r="DG35" i="6" s="1"/>
  <c r="DJ34" i="6" a="1"/>
  <c r="DJ34" i="6" s="1"/>
  <c r="DH35" i="6" a="1"/>
  <c r="DH35" i="6" s="1"/>
  <c r="DJ36" i="6" a="1"/>
  <c r="DJ36" i="6" s="1"/>
  <c r="DJ37" i="6" a="1"/>
  <c r="DJ37" i="6" s="1"/>
  <c r="DI33" i="6" a="1"/>
  <c r="DI33" i="6" s="1"/>
  <c r="DH32" i="6" a="1"/>
  <c r="DH32" i="6" s="1"/>
  <c r="DI35" i="6" a="1"/>
  <c r="DI35" i="6" s="1"/>
  <c r="DG36" i="6" a="1"/>
  <c r="DG36" i="6" s="1"/>
  <c r="DG37" i="6" a="1"/>
  <c r="DG37" i="6" s="1"/>
  <c r="DI32" i="6" a="1"/>
  <c r="DI32" i="6" s="1"/>
  <c r="DJ35" i="6" a="1"/>
  <c r="DJ35" i="6" s="1"/>
  <c r="DH38" i="6" a="1"/>
  <c r="DH38" i="6" s="1"/>
  <c r="DH39" i="6" a="1"/>
  <c r="DH39" i="6" s="1"/>
  <c r="DH40" i="6" a="1"/>
  <c r="DH40" i="6" s="1"/>
  <c r="DH36" i="6" a="1"/>
  <c r="DH36" i="6" s="1"/>
  <c r="DI38" i="6" a="1"/>
  <c r="DI38" i="6" s="1"/>
  <c r="DJ38" i="6" a="1"/>
  <c r="DJ38" i="6" s="1"/>
  <c r="DI39" i="6" a="1"/>
  <c r="DI39" i="6" s="1"/>
  <c r="DI40" i="6" a="1"/>
  <c r="DI40" i="6" s="1"/>
  <c r="DJ39" i="6" a="1"/>
  <c r="DJ39" i="6" s="1"/>
  <c r="DJ40" i="6" a="1"/>
  <c r="DJ40" i="6" s="1"/>
  <c r="DJ41" i="6" a="1"/>
  <c r="DJ41" i="6" s="1"/>
  <c r="DH37" i="6" a="1"/>
  <c r="DH37" i="6" s="1"/>
  <c r="DG38" i="6" a="1"/>
  <c r="DG38" i="6" s="1"/>
  <c r="DG39" i="6" a="1"/>
  <c r="DG39" i="6" s="1"/>
  <c r="DG40" i="6" a="1"/>
  <c r="DG40" i="6" s="1"/>
  <c r="DG41" i="6" a="1"/>
  <c r="DG41" i="6" s="1"/>
  <c r="DH41" i="6" a="1"/>
  <c r="DH41" i="6" s="1"/>
  <c r="DI41" i="6" a="1"/>
  <c r="DI41"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MI20" i="6" l="1" a="1"/>
  <c r="MI20" i="6" s="1"/>
  <c r="K45" i="4" s="1" a="1"/>
  <c r="K45" i="4" s="1"/>
  <c r="MA20" i="6" a="1"/>
  <c r="MA20" i="6" s="1"/>
  <c r="K44" i="4" s="1" a="1"/>
  <c r="K44" i="4" s="1"/>
  <c r="KM20" i="6" a="1"/>
  <c r="KM20" i="6" s="1"/>
  <c r="K39" i="4" s="1" a="1"/>
  <c r="K39" i="4" s="1"/>
  <c r="LS20" i="6" a="1"/>
  <c r="LS20" i="6" s="1"/>
  <c r="K43" i="4" s="1" a="1"/>
  <c r="K43" i="4" s="1"/>
  <c r="LK20" i="6" a="1"/>
  <c r="LK20" i="6" s="1"/>
  <c r="K42" i="4" s="1" a="1"/>
  <c r="K42" i="4" s="1"/>
  <c r="KU20" i="6" a="1"/>
  <c r="KU20" i="6" s="1"/>
  <c r="K40" i="4" s="1" a="1"/>
  <c r="K40" i="4" s="1"/>
  <c r="LC20" i="6" a="1"/>
  <c r="LC20" i="6" s="1"/>
  <c r="K41" i="4" s="1" a="1"/>
  <c r="K41" i="4" s="1"/>
  <c r="JG20" i="6" a="1"/>
  <c r="JG20" i="6" s="1"/>
  <c r="K35" i="4" s="1" a="1"/>
  <c r="K35" i="4" s="1"/>
  <c r="GU20" i="6" a="1"/>
  <c r="GU20" i="6" s="1"/>
  <c r="K27" i="4" s="1" a="1"/>
  <c r="K27" i="4" s="1"/>
  <c r="IY20" i="6" a="1"/>
  <c r="IY20" i="6" s="1"/>
  <c r="K34" i="4" s="1" a="1"/>
  <c r="K34" i="4" s="1"/>
  <c r="GM20" i="6" a="1"/>
  <c r="GM20" i="6" s="1"/>
  <c r="K26" i="4" s="1" a="1"/>
  <c r="K26" i="4" s="1"/>
  <c r="IQ20" i="6" a="1"/>
  <c r="IQ20" i="6" s="1"/>
  <c r="K33" i="4" s="1" a="1"/>
  <c r="K33" i="4" s="1"/>
  <c r="GE20" i="6" a="1"/>
  <c r="GE20" i="6" s="1"/>
  <c r="K25" i="4" s="1" a="1"/>
  <c r="K25" i="4" s="1"/>
  <c r="EY20" i="6" a="1"/>
  <c r="EY20" i="6" s="1"/>
  <c r="K21" i="4" s="1" a="1"/>
  <c r="K21" i="4" s="1"/>
  <c r="II20" i="6" a="1"/>
  <c r="II20" i="6" s="1"/>
  <c r="K32" i="4" s="1" a="1"/>
  <c r="K32" i="4" s="1"/>
  <c r="FW20" i="6" a="1"/>
  <c r="FW20" i="6" s="1"/>
  <c r="K24" i="4" s="1" a="1"/>
  <c r="K24" i="4" s="1"/>
  <c r="IA20" i="6" a="1"/>
  <c r="IA20" i="6" s="1"/>
  <c r="K31" i="4" s="1" a="1"/>
  <c r="K31" i="4" s="1"/>
  <c r="FO20" i="6" a="1"/>
  <c r="FO20" i="6" s="1"/>
  <c r="K23" i="4" s="1" a="1"/>
  <c r="K23" i="4" s="1"/>
  <c r="KE20" i="6" a="1"/>
  <c r="KE20" i="6" s="1"/>
  <c r="K38" i="4" s="1" a="1"/>
  <c r="K38" i="4" s="1"/>
  <c r="HS20" i="6" a="1"/>
  <c r="HS20" i="6" s="1"/>
  <c r="K30" i="4" s="1" a="1"/>
  <c r="K30" i="4" s="1"/>
  <c r="JW20" i="6" a="1"/>
  <c r="JW20" i="6" s="1"/>
  <c r="K37" i="4" s="1" a="1"/>
  <c r="K37" i="4" s="1"/>
  <c r="HK20" i="6" a="1"/>
  <c r="HK20" i="6" s="1"/>
  <c r="K29" i="4" s="1" a="1"/>
  <c r="K29" i="4" s="1"/>
  <c r="JO20" i="6" a="1"/>
  <c r="JO20" i="6" s="1"/>
  <c r="K36" i="4" s="1" a="1"/>
  <c r="K36" i="4" s="1"/>
  <c r="HC20" i="6" a="1"/>
  <c r="HC20" i="6" s="1"/>
  <c r="K28" i="4" s="1" a="1"/>
  <c r="K28" i="4" s="1"/>
  <c r="FG20" i="6" a="1"/>
  <c r="FG20" i="6" s="1"/>
  <c r="K22" i="4" s="1" a="1"/>
  <c r="K22" i="4" s="1"/>
  <c r="DS20" i="6" a="1"/>
  <c r="DS20" i="6" s="1"/>
  <c r="K17" i="4" s="1" a="1"/>
  <c r="K17" i="4" s="1"/>
  <c r="DK20" i="6" a="1"/>
  <c r="DK20" i="6" s="1"/>
  <c r="K16" i="4" s="1" a="1"/>
  <c r="K16" i="4" s="1"/>
  <c r="EQ20" i="6" a="1"/>
  <c r="EQ20" i="6" s="1"/>
  <c r="K20" i="4" s="1" a="1"/>
  <c r="K20" i="4" s="1"/>
  <c r="EA20" i="6" a="1"/>
  <c r="EA20" i="6" s="1"/>
  <c r="K18" i="4" s="1" a="1"/>
  <c r="K18" i="4" s="1"/>
  <c r="EI20" i="6" a="1"/>
  <c r="EI20" i="6" s="1"/>
  <c r="K19" i="4" s="1" a="1"/>
  <c r="K19"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E1" i="4" s="1"/>
  <c r="F1" i="4" s="1"/>
  <c r="G1" i="4" s="1"/>
  <c r="H1" i="4" s="1"/>
  <c r="I1" i="4" s="1"/>
  <c r="J1" i="4" s="1"/>
  <c r="K1" i="4" s="1"/>
  <c r="L1" i="4" s="1"/>
  <c r="M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Q44" i="6" l="1"/>
  <c r="Q45" i="6"/>
  <c r="Q34" i="6"/>
  <c r="Q43" i="6"/>
  <c r="Q32" i="6"/>
  <c r="Q35" i="6"/>
  <c r="Q40" i="6"/>
  <c r="Q41" i="6"/>
  <c r="Q31" i="6"/>
  <c r="Q48" i="6"/>
  <c r="Q39" i="6"/>
  <c r="Q38" i="6"/>
  <c r="Q36" i="6"/>
  <c r="Q37" i="6"/>
  <c r="Q42" i="6"/>
  <c r="Q46" i="6"/>
  <c r="Q47" i="6"/>
  <c r="Q49" i="6"/>
  <c r="Q50" i="6"/>
  <c r="Q33" i="6"/>
  <c r="Q52" i="6"/>
  <c r="Q51" i="6"/>
  <c r="B504" i="1" a="1"/>
  <c r="B619" i="1" a="1"/>
  <c r="B484" i="1" a="1"/>
  <c r="B553" i="1" a="1"/>
  <c r="B312" i="1" a="1"/>
  <c r="B377" i="1" a="1"/>
  <c r="G170" i="1" a="1"/>
  <c r="G255" i="1" a="1"/>
  <c r="B434" i="1" a="1"/>
  <c r="B64" i="1" a="1"/>
  <c r="G708" i="1" a="1"/>
  <c r="G477" i="1" a="1"/>
  <c r="G221" i="1" a="1"/>
  <c r="G184" i="1" a="1"/>
  <c r="G695" i="1" a="1"/>
  <c r="B391" i="1" a="1"/>
  <c r="G497" i="1" a="1"/>
  <c r="G345" i="1" a="1"/>
  <c r="G751" i="1" a="1"/>
  <c r="B433" i="1" a="1"/>
  <c r="B601" i="1" a="1"/>
  <c r="B594" i="1" a="1"/>
  <c r="B574" i="1" a="1"/>
  <c r="J46" i="2" a="1"/>
  <c r="G264" i="1" a="1"/>
  <c r="G280" i="1" a="1"/>
  <c r="G384" i="1" a="1"/>
  <c r="G48" i="1" a="1"/>
  <c r="G82" i="2" a="1"/>
  <c r="B185" i="1" a="1"/>
  <c r="B214" i="1" a="1"/>
  <c r="B540" i="1" a="1"/>
  <c r="G368" i="1" a="1"/>
  <c r="G534" i="1" a="1"/>
  <c r="B702" i="1" a="1"/>
  <c r="B483" i="1" a="1"/>
  <c r="G374" i="1" a="1"/>
  <c r="B517" i="1" a="1"/>
  <c r="G653" i="1" a="1"/>
  <c r="G518" i="1" a="1"/>
  <c r="G472" i="1" a="1"/>
  <c r="B782" i="1" a="1"/>
  <c r="G293" i="1" a="1"/>
  <c r="G200" i="1" a="1"/>
  <c r="G514" i="1" a="1"/>
  <c r="G762" i="1" a="1"/>
  <c r="B813" i="1" a="1"/>
  <c r="B520" i="1" a="1"/>
  <c r="G105" i="1" a="1"/>
  <c r="B586" i="1" a="1"/>
  <c r="G419" i="1" a="1"/>
  <c r="G557" i="1" a="1"/>
  <c r="G258" i="1" a="1"/>
  <c r="B584" i="1" a="1"/>
  <c r="G39" i="1" a="1"/>
  <c r="J65" i="2" a="1"/>
  <c r="G521" i="1" a="1"/>
  <c r="B354" i="1" a="1"/>
  <c r="G325" i="1" a="1"/>
  <c r="G401" i="1" a="1"/>
  <c r="B750" i="1" a="1"/>
  <c r="G806" i="1" a="1"/>
  <c r="B221" i="1" a="1"/>
  <c r="B168" i="1" a="1"/>
  <c r="E28" i="2" a="1"/>
  <c r="G358" i="1" a="1"/>
  <c r="G243" i="1" a="1"/>
  <c r="B162" i="1" a="1"/>
  <c r="B321" i="1" a="1"/>
  <c r="G307" i="1" a="1"/>
  <c r="G667" i="1" a="1"/>
  <c r="G64" i="1" a="1"/>
  <c r="G732" i="1" a="1"/>
  <c r="G190" i="1" a="1"/>
  <c r="B469" i="1" a="1"/>
  <c r="B108" i="1" a="1"/>
  <c r="B474" i="1" a="1"/>
  <c r="G386" i="1" a="1"/>
  <c r="B652" i="1" a="1"/>
  <c r="G687" i="1" a="1"/>
  <c r="G811" i="1" a="1"/>
  <c r="G572" i="1" a="1"/>
  <c r="G390" i="1" a="1"/>
  <c r="E90" i="2" a="1"/>
  <c r="G26" i="2" a="1"/>
  <c r="G351" i="1" a="1"/>
  <c r="B480" i="1" a="1"/>
  <c r="B453" i="1" a="1"/>
  <c r="G295" i="1" a="1"/>
  <c r="B816" i="1" a="1"/>
  <c r="B236" i="1" a="1"/>
  <c r="B404" i="1" a="1"/>
  <c r="B719" i="1" a="1"/>
  <c r="B409" i="1" a="1"/>
  <c r="B242" i="1" a="1"/>
  <c r="B436" i="1" a="1"/>
  <c r="G591" i="1" a="1"/>
  <c r="G187" i="1" a="1"/>
  <c r="B223" i="1" a="1"/>
  <c r="B777" i="1" a="1"/>
  <c r="B514" i="1" a="1"/>
  <c r="B679" i="1" a="1"/>
  <c r="G665" i="1" a="1"/>
  <c r="G690" i="1" a="1"/>
  <c r="G498" i="1" a="1"/>
  <c r="B613" i="1" a="1"/>
  <c r="B582" i="1" a="1"/>
  <c r="G688" i="1" a="1"/>
  <c r="B313" i="1" a="1"/>
  <c r="G808" i="1" a="1"/>
  <c r="B775" i="1" a="1"/>
  <c r="G750" i="1" a="1"/>
  <c r="J66" i="2" a="1"/>
  <c r="B663" i="1" a="1"/>
  <c r="B667" i="1" a="1"/>
  <c r="G192" i="1" a="1"/>
  <c r="B298" i="1" a="1"/>
  <c r="B478" i="1" a="1"/>
  <c r="B564" i="1" a="1"/>
  <c r="B722" i="1" a="1"/>
  <c r="G612" i="1" a="1"/>
  <c r="B716" i="1" a="1"/>
  <c r="G666" i="1" a="1"/>
  <c r="B570" i="1" a="1"/>
  <c r="G467" i="1" a="1"/>
  <c r="B475" i="1" a="1"/>
  <c r="J62" i="2" a="1"/>
  <c r="B766" i="1" a="1"/>
  <c r="G555" i="1" a="1"/>
  <c r="G816" i="1" a="1"/>
  <c r="B509" i="1" a="1"/>
  <c r="G6" i="1" a="1"/>
  <c r="G499" i="1" a="1"/>
  <c r="B463" i="1" a="1"/>
  <c r="B281" i="1" a="1"/>
  <c r="B788" i="1" a="1"/>
  <c r="B593" i="1" a="1"/>
  <c r="B329" i="1" a="1"/>
  <c r="G704" i="1" a="1"/>
  <c r="G512" i="1" a="1"/>
  <c r="G426" i="1" a="1"/>
  <c r="J61" i="2" a="1"/>
  <c r="B641" i="1" a="1"/>
  <c r="B552" i="1" a="1"/>
  <c r="B735" i="1" a="1"/>
  <c r="G659" i="1" a="1"/>
  <c r="G550" i="1" a="1"/>
  <c r="B610" i="1" a="1"/>
  <c r="G800" i="1" a="1"/>
  <c r="B455" i="1" a="1"/>
  <c r="G549" i="1" a="1"/>
  <c r="G494" i="1" a="1"/>
  <c r="B411" i="1" a="1"/>
  <c r="G366" i="1" a="1"/>
  <c r="B419" i="1" a="1"/>
  <c r="G770" i="1" a="1"/>
  <c r="B510" i="1" a="1"/>
  <c r="B739" i="1" a="1"/>
  <c r="B352" i="1" a="1"/>
  <c r="B102" i="1" a="1"/>
  <c r="G302" i="1" a="1"/>
  <c r="G463" i="1" a="1"/>
  <c r="G168" i="1" a="1"/>
  <c r="E97" i="2" a="1"/>
  <c r="H91" i="2" a="1"/>
  <c r="G102" i="1" a="1"/>
  <c r="F45" i="2" a="1"/>
  <c r="G418" i="1" a="1"/>
  <c r="G790" i="1" a="1"/>
  <c r="B36" i="1" a="1"/>
  <c r="B273" i="1" a="1"/>
  <c r="J59" i="2" a="1"/>
  <c r="B426" i="1" a="1"/>
  <c r="B283" i="1" a="1"/>
  <c r="G510" i="1" a="1"/>
  <c r="G137" i="1" a="1"/>
  <c r="G781" i="1" a="1"/>
  <c r="B375" i="1" a="1"/>
  <c r="G182" i="1" a="1"/>
  <c r="G454" i="1" a="1"/>
  <c r="B720" i="1" a="1"/>
  <c r="B454" i="1" a="1"/>
  <c r="G223" i="1" a="1"/>
  <c r="B748" i="1" a="1"/>
  <c r="G34" i="2" a="1"/>
  <c r="G681" i="1" a="1"/>
  <c r="G335" i="1" a="1"/>
  <c r="B365" i="1" a="1"/>
  <c r="B243" i="1" a="1"/>
  <c r="B230" i="1" a="1"/>
  <c r="B246" i="1" a="1"/>
  <c r="G722" i="1" a="1"/>
  <c r="G206" i="1" a="1"/>
  <c r="G460" i="1" a="1"/>
  <c r="G458" i="1" a="1"/>
  <c r="B284" i="1" a="1"/>
  <c r="B591" i="1" a="1"/>
  <c r="G642" i="1" a="1"/>
  <c r="G495" i="1" a="1"/>
  <c r="B740" i="1" a="1"/>
  <c r="G100" i="1" a="1"/>
  <c r="B270" i="1" a="1"/>
  <c r="G686" i="1" a="1"/>
  <c r="B686" i="1" a="1"/>
  <c r="B770" i="1" a="1"/>
  <c r="G343" i="1" a="1"/>
  <c r="B523" i="1" a="1"/>
  <c r="H87" i="2" a="1"/>
  <c r="B576" i="1" a="1"/>
  <c r="B805" i="1" a="1"/>
  <c r="B403" i="1" a="1"/>
  <c r="G340" i="1" a="1"/>
  <c r="B228" i="1" a="1"/>
  <c r="G399" i="1" a="1"/>
  <c r="G266" i="1" a="1"/>
  <c r="G101" i="1" a="1"/>
  <c r="B240" i="1" a="1"/>
  <c r="G290" i="1" a="1"/>
  <c r="G129" i="1" a="1"/>
  <c r="G240" i="1" a="1"/>
  <c r="G718" i="1" a="1"/>
  <c r="E71" i="2" a="1"/>
  <c r="G30" i="1" a="1"/>
  <c r="B651" i="1" a="1"/>
  <c r="G199" i="1" a="1"/>
  <c r="J56" i="2" a="1"/>
  <c r="G256" i="1" a="1"/>
  <c r="B543" i="1" a="1"/>
  <c r="B761" i="1" a="1"/>
  <c r="B741" i="1" a="1"/>
  <c r="B623" i="1" a="1"/>
  <c r="G777" i="1" a="1"/>
  <c r="B216" i="1" a="1"/>
  <c r="B699" i="1" a="1"/>
  <c r="B758" i="1" a="1"/>
  <c r="G620" i="1" a="1"/>
  <c r="B796" i="1" a="1"/>
  <c r="B156" i="1" a="1"/>
  <c r="B290" i="1" a="1"/>
  <c r="B300" i="1" a="1"/>
  <c r="G47" i="2" a="1"/>
  <c r="G640" i="1" a="1"/>
  <c r="G684" i="1" a="1"/>
  <c r="B585" i="1" a="1"/>
  <c r="B808" i="1" a="1"/>
  <c r="G604" i="1" a="1"/>
  <c r="G388" i="1" a="1"/>
  <c r="G462" i="1" a="1"/>
  <c r="G294" i="1" a="1"/>
  <c r="G767" i="1" a="1"/>
  <c r="B760" i="1" a="1"/>
  <c r="B448" i="1" a="1"/>
  <c r="G729" i="1" a="1"/>
  <c r="B611" i="1" a="1"/>
  <c r="G554" i="1" a="1"/>
  <c r="B494" i="1" a="1"/>
  <c r="G381" i="1" a="1"/>
  <c r="B244" i="1" a="1"/>
  <c r="B518" i="1" a="1"/>
  <c r="B192" i="1" a="1"/>
  <c r="B614" i="1" a="1"/>
  <c r="G588" i="1" a="1"/>
  <c r="G605" i="1" a="1"/>
  <c r="G438" i="1" a="1"/>
  <c r="G127" i="1" a="1"/>
  <c r="B747" i="1" a="1"/>
  <c r="G284" i="1" a="1"/>
  <c r="B789" i="1" a="1"/>
  <c r="B706" i="1" a="1"/>
  <c r="G334" i="1" a="1"/>
  <c r="G567" i="1" a="1"/>
  <c r="B516" i="1" a="1"/>
  <c r="B466" i="1" a="1"/>
  <c r="G394" i="1" a="1"/>
  <c r="G689" i="1" a="1"/>
  <c r="G427" i="1" a="1"/>
  <c r="B622" i="1" a="1"/>
  <c r="B714" i="1" a="1"/>
  <c r="B780" i="1" a="1"/>
  <c r="B666" i="1" a="1"/>
  <c r="G537" i="1" a="1"/>
  <c r="G234" i="1" a="1"/>
  <c r="G38" i="2" a="1"/>
  <c r="E68" i="2" a="1"/>
  <c r="B238" i="1" a="1"/>
  <c r="G239" i="1" a="1"/>
  <c r="G741" i="1" a="1"/>
  <c r="B12" i="1" a="1"/>
  <c r="G520" i="1" a="1"/>
  <c r="B524" i="1" a="1"/>
  <c r="G423" i="1" a="1"/>
  <c r="B526" i="1" a="1"/>
  <c r="B345" i="1" a="1"/>
  <c r="B394" i="1" a="1"/>
  <c r="G422" i="1" a="1"/>
  <c r="B696" i="1" a="1"/>
  <c r="B460" i="1" a="1"/>
  <c r="B81" i="2" a="1"/>
  <c r="B568" i="1" a="1"/>
  <c r="B804" i="1" a="1"/>
  <c r="B803" i="1" a="1"/>
  <c r="J39" i="2" a="1"/>
  <c r="B734" i="1" a="1"/>
  <c r="G672" i="1" a="1"/>
  <c r="B218" i="1" a="1"/>
  <c r="B665" i="1" a="1"/>
  <c r="B358" i="1" a="1"/>
  <c r="G218" i="1" a="1"/>
  <c r="E91" i="2" a="1"/>
  <c r="G720" i="1" a="1"/>
  <c r="B187" i="1" a="1"/>
  <c r="G241" i="1" a="1"/>
  <c r="G738" i="1" a="1"/>
  <c r="B767" i="1" a="1"/>
  <c r="J70" i="2" a="1"/>
  <c r="B336" i="1" a="1"/>
  <c r="B8" i="1" a="1"/>
  <c r="G743" i="1" a="1"/>
  <c r="B441" i="1" a="1"/>
  <c r="H5" i="2" a="1"/>
  <c r="B142" i="1" a="1"/>
  <c r="G118" i="1" a="1"/>
  <c r="F50" i="2" a="1"/>
  <c r="G734" i="1" a="1"/>
  <c r="G260" i="1" a="1"/>
  <c r="B671" i="1" a="1"/>
  <c r="G723" i="1" a="1"/>
  <c r="G586" i="1" a="1"/>
  <c r="G36" i="1" a="1"/>
  <c r="G72" i="2" a="1"/>
  <c r="B369" i="1" a="1"/>
  <c r="B399" i="1" a="1"/>
  <c r="B736" i="1" a="1"/>
  <c r="B776" i="1" a="1"/>
  <c r="G99" i="1" a="1"/>
  <c r="B186" i="1" a="1"/>
  <c r="G278" i="1" a="1"/>
  <c r="J51" i="2" a="1"/>
  <c r="G483" i="1" a="1"/>
  <c r="G544" i="1" a="1"/>
  <c r="G664" i="1" a="1"/>
  <c r="B405" i="1" a="1"/>
  <c r="B438" i="1" a="1"/>
  <c r="H69" i="2" a="1"/>
  <c r="G404" i="1" a="1"/>
  <c r="F5" i="2" a="1"/>
  <c r="J44" i="2" a="1"/>
  <c r="G522" i="1" a="1"/>
  <c r="G578" i="1" a="1"/>
  <c r="G691" i="1" a="1"/>
  <c r="G613" i="1" a="1"/>
  <c r="B688" i="1" a="1"/>
  <c r="B276" i="1" a="1"/>
  <c r="G271" i="1" a="1"/>
  <c r="B626" i="1" a="1"/>
  <c r="B653" i="1" a="1"/>
  <c r="B541" i="1" a="1"/>
  <c r="B357" i="1" a="1"/>
  <c r="B695" i="1" a="1"/>
  <c r="G706" i="1" a="1"/>
  <c r="B557" i="1" a="1"/>
  <c r="B307" i="1" a="1"/>
  <c r="B674" i="1" a="1"/>
  <c r="G601" i="1" a="1"/>
  <c r="J68" i="2" a="1"/>
  <c r="B15" i="1" a="1"/>
  <c r="G650" i="1" a="1"/>
  <c r="G500" i="1" a="1"/>
  <c r="G628" i="1" a="1"/>
  <c r="G468" i="1" a="1"/>
  <c r="B678" i="1" a="1"/>
  <c r="B657" i="1" a="1"/>
  <c r="G543" i="1" a="1"/>
  <c r="G794" i="1" a="1"/>
  <c r="B814" i="1" a="1"/>
  <c r="B684" i="1" a="1"/>
  <c r="B587" i="1" a="1"/>
  <c r="B160" i="1" a="1"/>
  <c r="B285" i="1" a="1"/>
  <c r="B818" i="1" a="1"/>
  <c r="B410" i="1" a="1"/>
  <c r="B210" i="1" a="1"/>
  <c r="G711" i="1" a="1"/>
  <c r="G173" i="1" a="1"/>
  <c r="G312" i="1" a="1"/>
  <c r="G285" i="1" a="1"/>
  <c r="G596" i="1" a="1"/>
  <c r="G474" i="1" a="1"/>
  <c r="G140" i="1" a="1"/>
  <c r="G655" i="1" a="1"/>
  <c r="B660" i="1" a="1"/>
  <c r="J40" i="2" a="1"/>
  <c r="G396" i="1" a="1"/>
  <c r="G328" i="1" a="1"/>
  <c r="B602" i="1" a="1"/>
  <c r="B140" i="1" a="1"/>
  <c r="B112" i="1" a="1"/>
  <c r="G745" i="1" a="1"/>
  <c r="B746" i="1" a="1"/>
  <c r="G331" i="1" a="1"/>
  <c r="G377" i="1" a="1"/>
  <c r="G700" i="1" a="1"/>
  <c r="J55" i="2" a="1"/>
  <c r="B70" i="1" a="1"/>
  <c r="B349" i="1" a="1"/>
  <c r="G597" i="1" a="1"/>
  <c r="G282" i="1" a="1"/>
  <c r="G226" i="1" a="1"/>
  <c r="B558" i="1" a="1"/>
  <c r="B189" i="1" a="1"/>
  <c r="G57" i="2" a="1"/>
  <c r="G238" i="1" a="1"/>
  <c r="B560" i="1" a="1"/>
  <c r="E13" i="2" a="1"/>
  <c r="B549" i="1" a="1"/>
  <c r="G450" i="1" a="1"/>
  <c r="G179" i="1" a="1"/>
  <c r="G541" i="1" a="1"/>
  <c r="G670" i="1" a="1"/>
  <c r="G41" i="2" a="1"/>
  <c r="G164" i="1" a="1"/>
  <c r="G437" i="1" a="1"/>
  <c r="H81" i="2" a="1"/>
  <c r="G673" i="1" a="1"/>
  <c r="G436" i="1" a="1"/>
  <c r="B378" i="1" a="1"/>
  <c r="B502" i="1" a="1"/>
  <c r="G439" i="1" a="1"/>
  <c r="G484" i="1" a="1"/>
  <c r="B583" i="1" a="1"/>
  <c r="J67" i="2" a="1"/>
  <c r="G693" i="1" a="1"/>
  <c r="J60" i="2" a="1"/>
  <c r="G402" i="1" a="1"/>
  <c r="G545" i="1" a="1"/>
  <c r="G363" i="1" a="1"/>
  <c r="B715" i="1" a="1"/>
  <c r="G144" i="1" a="1"/>
  <c r="B362" i="1" a="1"/>
  <c r="B505" i="1" a="1"/>
  <c r="G697" i="1" a="1"/>
  <c r="B726" i="1" a="1"/>
  <c r="B263" i="1" a="1"/>
  <c r="J63" i="2" a="1"/>
  <c r="B201" i="1" a="1"/>
  <c r="G469" i="1" a="1"/>
  <c r="G699" i="1" a="1"/>
  <c r="B427" i="1" a="1"/>
  <c r="G310" i="1" a="1"/>
  <c r="G568" i="1" a="1"/>
  <c r="B250" i="1" a="1"/>
  <c r="B491" i="1" a="1"/>
  <c r="B373" i="1" a="1"/>
  <c r="G701" i="1" a="1"/>
  <c r="G304" i="1" a="1"/>
  <c r="B656" i="1" a="1"/>
  <c r="B555" i="1" a="1"/>
  <c r="B476" i="1" a="1"/>
  <c r="B646" i="1" a="1"/>
  <c r="G622" i="1" a="1"/>
  <c r="G814" i="1" a="1"/>
  <c r="G375" i="1" a="1"/>
  <c r="G25" i="1" a="1"/>
  <c r="B347" i="1" a="1"/>
  <c r="G429" i="1" a="1"/>
  <c r="G65" i="1" a="1"/>
  <c r="B554" i="1" a="1"/>
  <c r="B603" i="1" a="1"/>
  <c r="G696" i="1" a="1"/>
  <c r="G389" i="1" a="1"/>
  <c r="G674" i="1" a="1"/>
  <c r="B795" i="1" a="1"/>
  <c r="B691" i="1" a="1"/>
  <c r="G516" i="1" a="1"/>
  <c r="G209" i="1" a="1"/>
  <c r="G444" i="1" a="1"/>
  <c r="B650" i="1" a="1"/>
  <c r="G342" i="1" a="1"/>
  <c r="G453" i="1" a="1"/>
  <c r="G615" i="1" a="1"/>
  <c r="B374" i="1" a="1"/>
  <c r="G513" i="1" a="1"/>
  <c r="B423" i="1" a="1"/>
  <c r="G492" i="1" a="1"/>
  <c r="G660" i="1" a="1"/>
  <c r="B786" i="1" a="1"/>
  <c r="B616" i="1" a="1"/>
  <c r="G195" i="1" a="1"/>
  <c r="B783" i="1" a="1"/>
  <c r="G149" i="1" a="1"/>
  <c r="B435" i="1" a="1"/>
  <c r="G373" i="1" a="1"/>
  <c r="G680" i="1" a="1"/>
  <c r="B459" i="1" a="1"/>
  <c r="J53" i="2" a="1"/>
  <c r="J43" i="2" a="1"/>
  <c r="B785" i="1" a="1"/>
  <c r="G603" i="1" a="1"/>
  <c r="B87" i="1" a="1"/>
  <c r="G403" i="1" a="1"/>
  <c r="B297" i="1" a="1"/>
  <c r="B233" i="1" a="1"/>
  <c r="B682" i="1" a="1"/>
  <c r="G357" i="1" a="1"/>
  <c r="B293" i="1" a="1"/>
  <c r="B213" i="1" a="1"/>
  <c r="B172" i="1" a="1"/>
  <c r="G658" i="1" a="1"/>
  <c r="G175" i="1" a="1"/>
  <c r="E50" i="2" a="1"/>
  <c r="G281" i="1" a="1"/>
  <c r="G784" i="1" a="1"/>
  <c r="G431" i="1" a="1"/>
  <c r="B235" i="1" a="1"/>
  <c r="J58" i="2" a="1"/>
  <c r="B817" i="1" a="1"/>
  <c r="G183" i="1" a="1"/>
  <c r="B437" i="1" a="1"/>
  <c r="G59" i="1" a="1"/>
  <c r="G61" i="1" a="1"/>
  <c r="B19" i="1" a="1"/>
  <c r="B600" i="1" a="1"/>
  <c r="G25" i="2" a="1"/>
  <c r="B370" i="1" a="1"/>
  <c r="G560" i="1" a="1"/>
  <c r="G654" i="1" a="1"/>
  <c r="B425" i="1" a="1"/>
  <c r="G609" i="1" a="1"/>
  <c r="B400" i="1" a="1"/>
  <c r="B762" i="1" a="1"/>
  <c r="G162" i="1" a="1"/>
  <c r="G607" i="1" a="1"/>
  <c r="J64" i="2" a="1"/>
  <c r="B627" i="1" a="1"/>
  <c r="B261" i="1" a="1"/>
  <c r="B618" i="1" a="1"/>
  <c r="G405" i="1" a="1"/>
  <c r="G311" i="1" a="1"/>
  <c r="B69" i="1" a="1"/>
  <c r="B496" i="1" a="1"/>
  <c r="G789" i="1" a="1"/>
  <c r="G167" i="1" a="1"/>
  <c r="G662" i="1" a="1"/>
  <c r="B810" i="1" a="1"/>
  <c r="J42" i="2" a="1"/>
  <c r="B413" i="1" a="1"/>
  <c r="B340" i="1" a="1"/>
  <c r="G23" i="1" a="1"/>
  <c r="B92" i="1" a="1"/>
  <c r="B277" i="1" a="1"/>
  <c r="B538" i="1" a="1"/>
  <c r="B779" i="1" a="1"/>
  <c r="G813" i="1" a="1"/>
  <c r="G756" i="1" a="1"/>
  <c r="G792" i="1" a="1"/>
  <c r="J49" i="2" a="1"/>
  <c r="B486" i="1" a="1"/>
  <c r="B809" i="1" a="1"/>
  <c r="B146" i="1" a="1"/>
  <c r="B176" i="1" a="1"/>
  <c r="B531" i="1" a="1"/>
  <c r="G378" i="1" a="1"/>
  <c r="B279" i="1" a="1"/>
  <c r="G619" i="1" a="1"/>
  <c r="B545" i="1" a="1"/>
  <c r="B659" i="1" a="1"/>
  <c r="G540" i="1" a="1"/>
  <c r="B171" i="1" a="1"/>
  <c r="B772" i="1" a="1"/>
  <c r="B272" i="1" a="1"/>
  <c r="B414" i="1" a="1"/>
  <c r="G326" i="1" a="1"/>
  <c r="B542" i="1" a="1"/>
  <c r="B579" i="1" a="1"/>
  <c r="B676" i="1" a="1"/>
  <c r="B54" i="1" a="1"/>
  <c r="G409" i="1" a="1"/>
  <c r="B620" i="1" a="1"/>
  <c r="G533" i="1" a="1"/>
  <c r="B683" i="1" a="1"/>
  <c r="G703" i="1" a="1"/>
  <c r="G737" i="1" a="1"/>
  <c r="B790" i="1" a="1"/>
  <c r="B206" i="1" a="1"/>
  <c r="B396" i="1" a="1"/>
  <c r="B631" i="1" a="1"/>
  <c r="B733" i="1" a="1"/>
  <c r="G809" i="1" a="1"/>
  <c r="B301" i="1" a="1"/>
  <c r="H96" i="2" a="1"/>
  <c r="B303" i="1" a="1"/>
  <c r="G352" i="1" a="1"/>
  <c r="G155" i="1" a="1"/>
  <c r="G740" i="1" a="1"/>
  <c r="B571" i="1" a="1"/>
  <c r="G587" i="1" a="1"/>
  <c r="B536" i="1" a="1"/>
  <c r="B408" i="1" a="1"/>
  <c r="G626" i="1" a="1"/>
  <c r="B604" i="1" a="1"/>
  <c r="G320" i="1" a="1"/>
  <c r="G174" i="1" a="1"/>
  <c r="G783" i="1" a="1"/>
  <c r="G254" i="1" a="1"/>
  <c r="F96" i="2" a="1"/>
  <c r="G88" i="1" a="1"/>
  <c r="E64" i="2" a="1"/>
  <c r="B94" i="2" a="1"/>
  <c r="B698" i="1" a="1"/>
  <c r="G656" i="1" a="1"/>
  <c r="G645" i="1" a="1"/>
  <c r="B389" i="1" a="1"/>
  <c r="B561" i="1" a="1"/>
  <c r="G476" i="1" a="1"/>
  <c r="G507" i="1" a="1"/>
  <c r="G10" i="1" a="1"/>
  <c r="B477" i="1" a="1"/>
  <c r="B119" i="1" a="1"/>
  <c r="B121" i="1" a="1"/>
  <c r="B179" i="1" a="1"/>
  <c r="B462" i="1" a="1"/>
  <c r="G559" i="1" a="1"/>
  <c r="G18" i="1" a="1"/>
  <c r="B704" i="1" a="1"/>
  <c r="B344" i="1" a="1"/>
  <c r="G755" i="1" a="1"/>
  <c r="B470" i="1" a="1"/>
  <c r="G632" i="1" a="1"/>
  <c r="G795" i="1" a="1"/>
  <c r="G59" i="2" a="1"/>
  <c r="G725" i="1" a="1"/>
  <c r="B190" i="1" a="1"/>
  <c r="B211" i="1" a="1"/>
  <c r="B217" i="1" a="1"/>
  <c r="G776" i="1" a="1"/>
  <c r="B95" i="2" a="1"/>
  <c r="B234" i="1" a="1"/>
  <c r="B130" i="1" a="1"/>
  <c r="B495" i="1" a="1"/>
  <c r="G709" i="1" a="1"/>
  <c r="B628" i="1" a="1"/>
  <c r="B335" i="1" a="1"/>
  <c r="G556" i="1" a="1"/>
  <c r="G341" i="1" a="1"/>
  <c r="H70" i="2" a="1"/>
  <c r="G685" i="1" a="1"/>
  <c r="B529" i="1" a="1"/>
  <c r="G692" i="1" a="1"/>
  <c r="B792" i="1" a="1"/>
  <c r="G461" i="1" a="1"/>
  <c r="B521" i="1" a="1"/>
  <c r="B633" i="1" a="1"/>
  <c r="B348" i="1" a="1"/>
  <c r="B428" i="1" a="1"/>
  <c r="G370" i="1" a="1"/>
  <c r="G818" i="1" a="1"/>
  <c r="G489" i="1" a="1"/>
  <c r="G585" i="1" a="1"/>
  <c r="G573" i="1" a="1"/>
  <c r="G629" i="1" a="1"/>
  <c r="B743" i="1" a="1"/>
  <c r="G202" i="1" a="1"/>
  <c r="G679" i="1" a="1"/>
  <c r="B615" i="1" a="1"/>
  <c r="B257" i="1" a="1"/>
  <c r="G785" i="1" a="1"/>
  <c r="G616" i="1" a="1"/>
  <c r="B63" i="1" a="1"/>
  <c r="G763" i="1" a="1"/>
  <c r="G424" i="1" a="1"/>
  <c r="B658" i="1" a="1"/>
  <c r="J54" i="2" a="1"/>
  <c r="B388" i="1" a="1"/>
  <c r="B431" i="1" a="1"/>
  <c r="G220" i="1" a="1"/>
  <c r="B251" i="1" a="1"/>
  <c r="B662" i="1" a="1"/>
  <c r="B664" i="1" a="1"/>
  <c r="B629" i="1" a="1"/>
  <c r="G198" i="1" a="1"/>
  <c r="G787" i="1" a="1"/>
  <c r="G526" i="1" a="1"/>
  <c r="B512" i="1" a="1"/>
  <c r="B697" i="1" a="1"/>
  <c r="G610" i="1" a="1"/>
  <c r="G410" i="1" a="1"/>
  <c r="G710" i="1" a="1"/>
  <c r="B245" i="1" a="1"/>
  <c r="B749" i="1" a="1"/>
  <c r="G486" i="1" a="1"/>
  <c r="G788" i="1" a="1"/>
  <c r="B764" i="1" a="1"/>
  <c r="G707" i="1" a="1"/>
  <c r="G651" i="1" a="1"/>
  <c r="J50" i="2" a="1"/>
  <c r="G774" i="1" a="1"/>
  <c r="B539" i="1" a="1"/>
  <c r="B634" i="1" a="1"/>
  <c r="G631" i="1" a="1"/>
  <c r="G798" i="1" a="1"/>
  <c r="B479" i="1" a="1"/>
  <c r="B241" i="1" a="1"/>
  <c r="G380" i="1" a="1"/>
  <c r="G85" i="1" a="1"/>
  <c r="B7" i="1" a="1"/>
  <c r="B380" i="1" a="1"/>
  <c r="G648" i="1" a="1"/>
  <c r="B209" i="1" a="1"/>
  <c r="B493" i="1" a="1"/>
  <c r="B339" i="1" a="1"/>
  <c r="B692" i="1" a="1"/>
  <c r="B567" i="1" a="1"/>
  <c r="B507" i="1" a="1"/>
  <c r="B806" i="1" a="1"/>
  <c r="B305" i="1" a="1"/>
  <c r="G68" i="2" a="1"/>
  <c r="G50" i="1" a="1"/>
  <c r="G501" i="1" a="1"/>
  <c r="B649" i="1" a="1"/>
  <c r="G89" i="1" a="1"/>
  <c r="B473" i="1" a="1"/>
  <c r="G316" i="1" a="1"/>
  <c r="G93" i="1" a="1"/>
  <c r="B655" i="1" a="1"/>
  <c r="G624" i="1" a="1"/>
  <c r="G412" i="1" a="1"/>
  <c r="J52" i="2" a="1"/>
  <c r="G614" i="1" a="1"/>
  <c r="G676" i="1" a="1"/>
  <c r="B548" i="1" a="1"/>
  <c r="G509" i="1" a="1"/>
  <c r="B718" i="1" a="1"/>
  <c r="B52" i="1" a="1"/>
  <c r="G715" i="1" a="1"/>
  <c r="G3" i="2" a="1"/>
  <c r="F35" i="2" a="1"/>
  <c r="G393" i="1" a="1"/>
  <c r="G793" i="1" a="1"/>
  <c r="G652" i="1" a="1"/>
  <c r="G45" i="1" a="1"/>
  <c r="B412" i="1" a="1"/>
  <c r="G257" i="1" a="1"/>
  <c r="H14" i="2" a="1"/>
  <c r="E11" i="2" a="1"/>
  <c r="G724" i="1" a="1"/>
  <c r="H92" i="2" a="1"/>
  <c r="G731" i="1" a="1"/>
  <c r="B588" i="1" a="1"/>
  <c r="G232" i="1" a="1"/>
  <c r="G12" i="2" a="1"/>
  <c r="B67" i="1" a="1"/>
  <c r="G276" i="1" a="1"/>
  <c r="B76" i="1" a="1"/>
  <c r="B640" i="1" a="1"/>
  <c r="B499" i="1" a="1"/>
  <c r="G796" i="1" a="1"/>
  <c r="B125" i="1" a="1"/>
  <c r="E12" i="2" a="1"/>
  <c r="B605" i="1" a="1"/>
  <c r="G395" i="1" a="1"/>
  <c r="G77" i="1" a="1"/>
  <c r="F41" i="2" a="1"/>
  <c r="G92" i="2" a="1"/>
  <c r="B197" i="1" a="1"/>
  <c r="B154" i="1" a="1"/>
  <c r="G663" i="1" a="1"/>
  <c r="G291" i="1" a="1"/>
  <c r="G575" i="1" a="1"/>
  <c r="G78" i="1" a="1"/>
  <c r="H28" i="2" a="1"/>
  <c r="G523" i="1" a="1"/>
  <c r="G804" i="1" a="1"/>
  <c r="B191" i="1" a="1"/>
  <c r="G527" i="1" a="1"/>
  <c r="G511" i="1" a="1"/>
  <c r="B330" i="1" a="1"/>
  <c r="B690" i="1" a="1"/>
  <c r="B183" i="1" a="1"/>
  <c r="G817" i="1" a="1"/>
  <c r="B302" i="1" a="1"/>
  <c r="B771" i="1" a="1"/>
  <c r="G414" i="1" a="1"/>
  <c r="B383" i="1" a="1"/>
  <c r="B533" i="1" a="1"/>
  <c r="G112" i="1" a="1"/>
  <c r="H60" i="2" a="1"/>
  <c r="B20" i="1" a="1"/>
  <c r="B447" i="1" a="1"/>
  <c r="B643" i="1" a="1"/>
  <c r="E21" i="2" a="1"/>
  <c r="G778" i="1" a="1"/>
  <c r="G71" i="1" a="1"/>
  <c r="H75" i="2" a="1"/>
  <c r="B226" i="1" a="1"/>
  <c r="B59" i="2" a="1"/>
  <c r="B83" i="1" a="1"/>
  <c r="G369" i="1" a="1"/>
  <c r="B573" i="1" a="1"/>
  <c r="B229" i="1" a="1"/>
  <c r="B443" i="1" a="1"/>
  <c r="G775" i="1" a="1"/>
  <c r="B247" i="1" a="1"/>
  <c r="F93" i="2" a="1"/>
  <c r="G87" i="2" a="1"/>
  <c r="E59" i="2" a="1"/>
  <c r="G779" i="1" a="1"/>
  <c r="H41" i="2" a="1"/>
  <c r="G362" i="1" a="1"/>
  <c r="G493" i="1" a="1"/>
  <c r="G558" i="1" a="1"/>
  <c r="G8" i="1" a="1"/>
  <c r="H11" i="2" a="1"/>
  <c r="B532" i="1" a="1"/>
  <c r="J47" i="2" a="1"/>
  <c r="G488" i="1" a="1"/>
  <c r="G5" i="1" a="1"/>
  <c r="G71" i="2" a="1"/>
  <c r="G130" i="1" a="1"/>
  <c r="E15" i="2" a="1"/>
  <c r="G810" i="1" a="1"/>
  <c r="B630" i="1" a="1"/>
  <c r="G669" i="1" a="1"/>
  <c r="G356" i="1" a="1"/>
  <c r="G766" i="1" a="1"/>
  <c r="B113" i="1" a="1"/>
  <c r="E74" i="2" a="1"/>
  <c r="B366" i="1" a="1"/>
  <c r="G746" i="1" a="1"/>
  <c r="G621" i="1" a="1"/>
  <c r="B72" i="1" a="1"/>
  <c r="B203" i="1" a="1"/>
  <c r="G599" i="1" a="1"/>
  <c r="B22" i="1" a="1"/>
  <c r="F62" i="2" a="1"/>
  <c r="G172" i="1" a="1"/>
  <c r="H13" i="2" a="1"/>
  <c r="B157" i="1" a="1"/>
  <c r="G273" i="1" a="1"/>
  <c r="G79" i="1" a="1"/>
  <c r="F43" i="2" a="1"/>
  <c r="B490" i="1" a="1"/>
  <c r="B322" i="1" a="1"/>
  <c r="B167" i="1" a="1"/>
  <c r="G451" i="1" a="1"/>
  <c r="G301" i="1" a="1"/>
  <c r="G479" i="1" a="1"/>
  <c r="B559" i="1" a="1"/>
  <c r="E30" i="2" a="1"/>
  <c r="B101" i="1" a="1"/>
  <c r="B67" i="2" a="1"/>
  <c r="F54" i="2" a="1"/>
  <c r="B60" i="1" a="1"/>
  <c r="G428" i="1" a="1"/>
  <c r="H12" i="2" a="1"/>
  <c r="G786" i="1" a="1"/>
  <c r="F77" i="2" a="1"/>
  <c r="G581" i="1" a="1"/>
  <c r="B515" i="1" a="1"/>
  <c r="G318" i="1" a="1"/>
  <c r="E60" i="2" a="1"/>
  <c r="B60" i="2" a="1"/>
  <c r="G158" i="1" a="1"/>
  <c r="H89" i="2" a="1"/>
  <c r="F3" i="2" a="1"/>
  <c r="G77" i="2" a="1"/>
  <c r="B773" i="1" a="1"/>
  <c r="G496" i="1" a="1"/>
  <c r="G191" i="1" a="1"/>
  <c r="B161" i="1" a="1"/>
  <c r="B166" i="1" a="1"/>
  <c r="G714" i="1" a="1"/>
  <c r="G803" i="1" a="1"/>
  <c r="E10" i="2" a="1"/>
  <c r="B316" i="1" a="1"/>
  <c r="B88" i="1" a="1"/>
  <c r="G244" i="1" a="1"/>
  <c r="G7" i="2" a="1"/>
  <c r="F15" i="2" a="1"/>
  <c r="G4" i="2" a="1"/>
  <c r="B174" i="1" a="1"/>
  <c r="B77" i="2" a="1"/>
  <c r="G242" i="1" a="1"/>
  <c r="G225" i="1" a="1"/>
  <c r="F71" i="2" a="1"/>
  <c r="G91" i="2" a="1"/>
  <c r="G69" i="1" a="1"/>
  <c r="B128" i="1" a="1"/>
  <c r="G169" i="1" a="1"/>
  <c r="F29" i="2" a="1"/>
  <c r="G447" i="1" a="1"/>
  <c r="B680" i="1" a="1"/>
  <c r="G491" i="1" a="1"/>
  <c r="G618" i="1" a="1"/>
  <c r="G75" i="1" a="1"/>
  <c r="B742" i="1" a="1"/>
  <c r="B669" i="1" a="1"/>
  <c r="B811" i="1" a="1"/>
  <c r="B327" i="1" a="1"/>
  <c r="G270" i="1" a="1"/>
  <c r="G286" i="1" a="1"/>
  <c r="B397" i="1" a="1"/>
  <c r="B147" i="1" a="1"/>
  <c r="G14" i="1" a="1"/>
  <c r="G595" i="1" a="1"/>
  <c r="B382" i="1" a="1"/>
  <c r="G577" i="1" a="1"/>
  <c r="B5" i="1" a="1"/>
  <c r="B793" i="1" a="1"/>
  <c r="G296" i="1" a="1"/>
  <c r="G98" i="1" a="1"/>
  <c r="B432" i="1" a="1"/>
  <c r="B802" i="1" a="1"/>
  <c r="B88" i="2" a="1"/>
  <c r="B763" i="1" a="1"/>
  <c r="G677" i="1" a="1"/>
  <c r="G478" i="1" a="1"/>
  <c r="B670" i="1" a="1"/>
  <c r="E58" i="2" a="1"/>
  <c r="H31" i="2" a="1"/>
  <c r="B256" i="1" a="1"/>
  <c r="G38" i="1" a="1"/>
  <c r="E17" i="2" a="1"/>
  <c r="H63" i="2" a="1"/>
  <c r="G46" i="2" a="1"/>
  <c r="G97" i="1" a="1"/>
  <c r="B268" i="1" a="1"/>
  <c r="B513" i="1" a="1"/>
  <c r="B717" i="1" a="1"/>
  <c r="G194" i="1" a="1"/>
  <c r="B778" i="1" a="1"/>
  <c r="B320" i="1" a="1"/>
  <c r="H9" i="2" a="1"/>
  <c r="G765" i="1" a="1"/>
  <c r="B812" i="1" a="1"/>
  <c r="B280" i="1" a="1"/>
  <c r="F37" i="2" a="1"/>
  <c r="F87" i="2" a="1"/>
  <c r="G760" i="1" a="1"/>
  <c r="B445" i="1" a="1"/>
  <c r="G538" i="1" a="1"/>
  <c r="B237" i="1" a="1"/>
  <c r="G222" i="1" a="1"/>
  <c r="G247" i="1" a="1"/>
  <c r="B79" i="1" a="1"/>
  <c r="G121" i="1" a="1"/>
  <c r="E89" i="2" a="1"/>
  <c r="G757" i="1" a="1"/>
  <c r="G269" i="1" a="1"/>
  <c r="G546" i="1" a="1"/>
  <c r="B150" i="1" a="1"/>
  <c r="G553" i="1" a="1"/>
  <c r="G297" i="1" a="1"/>
  <c r="B639" i="1" a="1"/>
  <c r="B342" i="1" a="1"/>
  <c r="G51" i="1" a="1"/>
  <c r="E88" i="2" a="1"/>
  <c r="B286" i="1" a="1"/>
  <c r="G646" i="1" a="1"/>
  <c r="B13" i="1" a="1"/>
  <c r="F42" i="2" a="1"/>
  <c r="G415" i="1" a="1"/>
  <c r="G382" i="1" a="1"/>
  <c r="G344" i="1" a="1"/>
  <c r="G739" i="1" a="1"/>
  <c r="B415" i="1" a="1"/>
  <c r="B458" i="1" a="1"/>
  <c r="B341" i="1" a="1"/>
  <c r="F39" i="2" a="1"/>
  <c r="B68" i="2" a="1"/>
  <c r="B77" i="1" a="1"/>
  <c r="G308" i="1" a="1"/>
  <c r="G117" i="1" a="1"/>
  <c r="G359" i="1" a="1"/>
  <c r="B25" i="1" a="1"/>
  <c r="H40" i="2" a="1"/>
  <c r="E65" i="2" a="1"/>
  <c r="B49" i="1" a="1"/>
  <c r="G635" i="1" a="1"/>
  <c r="F40" i="2" a="1"/>
  <c r="H93" i="2" a="1"/>
  <c r="B259" i="1" a="1"/>
  <c r="G289" i="1" a="1"/>
  <c r="G406" i="1" a="1"/>
  <c r="G80" i="1" a="1"/>
  <c r="B694" i="1" a="1"/>
  <c r="B222" i="1" a="1"/>
  <c r="G471" i="1" a="1"/>
  <c r="B38" i="1" a="1"/>
  <c r="G678" i="1" a="1"/>
  <c r="B401" i="1" a="1"/>
  <c r="F53" i="2" a="1"/>
  <c r="E76" i="2" a="1"/>
  <c r="G124" i="1" a="1"/>
  <c r="B306" i="1" a="1"/>
  <c r="G84" i="1" a="1"/>
  <c r="B710" i="1" a="1"/>
  <c r="B120" i="1" a="1"/>
  <c r="B487" i="1" a="1"/>
  <c r="G21" i="2" a="1"/>
  <c r="G205" i="1" a="1"/>
  <c r="G634" i="1" a="1"/>
  <c r="B599" i="1" a="1"/>
  <c r="G203" i="1" a="1"/>
  <c r="G730" i="1" a="1"/>
  <c r="B145" i="1" a="1"/>
  <c r="B677" i="1" a="1"/>
  <c r="B252" i="1" a="1"/>
  <c r="B71" i="1" a="1"/>
  <c r="G333" i="1" a="1"/>
  <c r="G40" i="1" a="1"/>
  <c r="B139" i="1" a="1"/>
  <c r="G45" i="2" a="1"/>
  <c r="B117" i="1" a="1"/>
  <c r="G56" i="2" a="1"/>
  <c r="G64" i="2" a="1"/>
  <c r="G141" i="1" a="1"/>
  <c r="F57" i="2" a="1"/>
  <c r="E44" i="2" a="1"/>
  <c r="H36" i="2" a="1"/>
  <c r="G227" i="1" a="1"/>
  <c r="G329" i="1" a="1"/>
  <c r="B266" i="1" a="1"/>
  <c r="G115" i="1" a="1"/>
  <c r="E52" i="2" a="1"/>
  <c r="B4" i="1" a="1"/>
  <c r="B379" i="1" a="1"/>
  <c r="B471" i="1" a="1"/>
  <c r="B711" i="1" a="1"/>
  <c r="B14" i="1" a="1"/>
  <c r="G348" i="1" a="1"/>
  <c r="B24" i="1" a="1"/>
  <c r="G40" i="2" a="1"/>
  <c r="F22" i="2" a="1"/>
  <c r="E80" i="2" a="1"/>
  <c r="G8" i="2" a="1"/>
  <c r="G94" i="2" a="1"/>
  <c r="G49" i="1" a="1"/>
  <c r="G272" i="1" a="1"/>
  <c r="B359" i="1" a="1"/>
  <c r="H57" i="2" a="1"/>
  <c r="G332" i="1" a="1"/>
  <c r="G563" i="1" a="1"/>
  <c r="B98" i="1" a="1"/>
  <c r="B685" i="1" a="1"/>
  <c r="B364" i="1" a="1"/>
  <c r="E57" i="2" a="1"/>
  <c r="H59" i="2" a="1"/>
  <c r="G4" i="1" a="1"/>
  <c r="G391" i="1" a="1"/>
  <c r="B124" i="1" a="1"/>
  <c r="E32" i="2" a="1"/>
  <c r="B82" i="2" a="1"/>
  <c r="G54" i="2" a="1"/>
  <c r="G188" i="1" a="1"/>
  <c r="B647" i="1" a="1"/>
  <c r="G86" i="1" a="1"/>
  <c r="G625" i="1" a="1"/>
  <c r="B562" i="1" a="1"/>
  <c r="B95" i="1" a="1"/>
  <c r="F23" i="2" a="1"/>
  <c r="G76" i="1" a="1"/>
  <c r="B598" i="1" a="1"/>
  <c r="G95" i="1" a="1"/>
  <c r="B371" i="1" a="1"/>
  <c r="G639" i="1" a="1"/>
  <c r="G27" i="2" a="1"/>
  <c r="B110" i="1" a="1"/>
  <c r="H95" i="2" a="1"/>
  <c r="B111" i="1" a="1"/>
  <c r="B386" i="1" a="1"/>
  <c r="B291" i="1" a="1"/>
  <c r="H43" i="2" a="1"/>
  <c r="G15" i="1" a="1"/>
  <c r="G434" i="1" a="1"/>
  <c r="G465" i="1" a="1"/>
  <c r="B687" i="1" a="1"/>
  <c r="B730" i="1" a="1"/>
  <c r="B346" i="1" a="1"/>
  <c r="B596" i="1" a="1"/>
  <c r="B609" i="1" a="1"/>
  <c r="B317" i="1" a="1"/>
  <c r="G668" i="1" a="1"/>
  <c r="G735" i="1" a="1"/>
  <c r="B220" i="1" a="1"/>
  <c r="G713" i="1" a="1"/>
  <c r="B550" i="1" a="1"/>
  <c r="G593" i="1" a="1"/>
  <c r="G440" i="1" a="1"/>
  <c r="G136" i="1" a="1"/>
  <c r="E55" i="2" a="1"/>
  <c r="E14" i="2" a="1"/>
  <c r="B153" i="1" a="1"/>
  <c r="F11" i="2" a="1"/>
  <c r="G309" i="1" a="1"/>
  <c r="G530" i="1" a="1"/>
  <c r="B420" i="1" a="1"/>
  <c r="G321" i="1" a="1"/>
  <c r="G63" i="1" a="1"/>
  <c r="B467" i="1" a="1"/>
  <c r="B53" i="1" a="1"/>
  <c r="G216" i="1" a="1"/>
  <c r="G157" i="1" a="1"/>
  <c r="E20" i="2" a="1"/>
  <c r="B299" i="1" a="1"/>
  <c r="G433" i="1" a="1"/>
  <c r="G72" i="1" a="1"/>
  <c r="B68" i="1" a="1"/>
  <c r="J45" i="2" a="1"/>
  <c r="G524" i="1" a="1"/>
  <c r="G229" i="1" a="1"/>
  <c r="G322" i="1" a="1"/>
  <c r="E93" i="2" a="1"/>
  <c r="F10" i="2" a="1"/>
  <c r="G504" i="1" a="1"/>
  <c r="B597" i="1" a="1"/>
  <c r="H17" i="2" a="1"/>
  <c r="G758" i="1" a="1"/>
  <c r="B503" i="1" a="1"/>
  <c r="H83" i="2" a="1"/>
  <c r="G515" i="1" a="1"/>
  <c r="G96" i="2" a="1"/>
  <c r="B693" i="1" a="1"/>
  <c r="G505" i="1" a="1"/>
  <c r="B372" i="1" a="1"/>
  <c r="B422" i="1" a="1"/>
  <c r="B578" i="1" a="1"/>
  <c r="B248" i="1" a="1"/>
  <c r="B672" i="1" a="1"/>
  <c r="G407" i="1" a="1"/>
  <c r="B757" i="1" a="1"/>
  <c r="B580" i="1" a="1"/>
  <c r="B337" i="1" a="1"/>
  <c r="G801" i="1" a="1"/>
  <c r="G65" i="2" a="1"/>
  <c r="B703" i="1" a="1"/>
  <c r="G28" i="1" a="1"/>
  <c r="G508" i="1" a="1"/>
  <c r="B390" i="1" a="1"/>
  <c r="G647" i="1" a="1"/>
  <c r="G782" i="1" a="1"/>
  <c r="H77" i="2" a="1"/>
  <c r="G287" i="1" a="1"/>
  <c r="B78" i="2" a="1"/>
  <c r="G807" i="1" a="1"/>
  <c r="G52" i="2" a="1"/>
  <c r="B498" i="1" a="1"/>
  <c r="G299" i="1" a="1"/>
  <c r="G425" i="1" a="1"/>
  <c r="B801" i="1" a="1"/>
  <c r="G728" i="1" a="1"/>
  <c r="G211" i="1" a="1"/>
  <c r="B673" i="1" a="1"/>
  <c r="F34" i="2" a="1"/>
  <c r="B607" i="1" a="1"/>
  <c r="G548" i="1" a="1"/>
  <c r="G197" i="1" a="1"/>
  <c r="G641" i="1" a="1"/>
  <c r="G657" i="1" a="1"/>
  <c r="G580" i="1" a="1"/>
  <c r="G354" i="1" a="1"/>
  <c r="G120" i="1" a="1"/>
  <c r="G611" i="1" a="1"/>
  <c r="G397" i="1" a="1"/>
  <c r="G20" i="1" a="1"/>
  <c r="G551" i="1" a="1"/>
  <c r="F26" i="2" a="1"/>
  <c r="G76" i="2" a="1"/>
  <c r="B713" i="1" a="1"/>
  <c r="G208" i="1" a="1"/>
  <c r="B381" i="1" a="1"/>
  <c r="B442" i="1" a="1"/>
  <c r="G159" i="1" a="1"/>
  <c r="E85" i="2" a="1"/>
  <c r="H78" i="2" a="1"/>
  <c r="G353" i="1" a="1"/>
  <c r="B755" i="1" a="1"/>
  <c r="E22" i="2" a="1"/>
  <c r="B253" i="1" a="1"/>
  <c r="G562" i="1" a="1"/>
  <c r="G315" i="1" a="1"/>
  <c r="E38" i="2" a="1"/>
  <c r="G104" i="1" a="1"/>
  <c r="H85" i="2" a="1"/>
  <c r="B264" i="1" a="1"/>
  <c r="H45" i="2" a="1"/>
  <c r="E41" i="2" a="1"/>
  <c r="B58" i="2" a="1"/>
  <c r="B274" i="1" a="1"/>
  <c r="B701" i="1" a="1"/>
  <c r="B91" i="2" a="1"/>
  <c r="B577" i="1" a="1"/>
  <c r="B288" i="1" a="1"/>
  <c r="G473" i="1" a="1"/>
  <c r="J69" i="2" a="1"/>
  <c r="G719" i="1" a="1"/>
  <c r="B416" i="1" a="1"/>
  <c r="G582" i="1" a="1"/>
  <c r="G584" i="1" a="1"/>
  <c r="G565" i="1" a="1"/>
  <c r="B781" i="1" a="1"/>
  <c r="G716" i="1" a="1"/>
  <c r="B295" i="1" a="1"/>
  <c r="B63" i="2" a="1"/>
  <c r="B289" i="1" a="1"/>
  <c r="G215" i="1" a="1"/>
  <c r="G83" i="1" a="1"/>
  <c r="G768" i="1" a="1"/>
  <c r="G36" i="2" a="1"/>
  <c r="B65" i="1" a="1"/>
  <c r="G570" i="1" a="1"/>
  <c r="B581" i="1" a="1"/>
  <c r="B624" i="1" a="1"/>
  <c r="G135" i="1" a="1"/>
  <c r="B527" i="1" a="1"/>
  <c r="G694" i="1" a="1"/>
  <c r="G142" i="1" a="1"/>
  <c r="G32" i="1" a="1"/>
  <c r="F68" i="2" a="1"/>
  <c r="H80" i="2" a="1"/>
  <c r="B700" i="1" a="1"/>
  <c r="B194" i="1" a="1"/>
  <c r="B239" i="1" a="1"/>
  <c r="B74" i="1" a="1"/>
  <c r="G119" i="1" a="1"/>
  <c r="G517" i="1" a="1"/>
  <c r="G213" i="1" a="1"/>
  <c r="G20" i="2" a="1"/>
  <c r="B681" i="1" a="1"/>
  <c r="B62" i="2" a="1"/>
  <c r="G10" i="2" a="1"/>
  <c r="G552" i="1" a="1"/>
  <c r="B265" i="1" a="1"/>
  <c r="G421" i="1" a="1"/>
  <c r="B794" i="1" a="1"/>
  <c r="H49" i="2" a="1"/>
  <c r="G430" i="1" a="1"/>
  <c r="G86" i="2" a="1"/>
  <c r="B492" i="1" a="1"/>
  <c r="B41" i="1" a="1"/>
  <c r="B28" i="1" a="1"/>
  <c r="B754" i="1" a="1"/>
  <c r="B537" i="1" a="1"/>
  <c r="G644" i="1" a="1"/>
  <c r="F9" i="2" a="1"/>
  <c r="G277" i="1" a="1"/>
  <c r="B96" i="1" a="1"/>
  <c r="B547" i="1" a="1"/>
  <c r="B528" i="1" a="1"/>
  <c r="B331" i="1" a="1"/>
  <c r="G265" i="1" a="1"/>
  <c r="B6" i="1" a="1"/>
  <c r="G181" i="1" a="1"/>
  <c r="H97" i="2" a="1"/>
  <c r="G470" i="1" a="1"/>
  <c r="G252" i="1" a="1"/>
  <c r="G186" i="1" a="1"/>
  <c r="E43" i="2" a="1"/>
  <c r="B30" i="1" a="1"/>
  <c r="G445" i="1" a="1"/>
  <c r="G300" i="1" a="1"/>
  <c r="B86" i="1" a="1"/>
  <c r="B621" i="1" a="1"/>
  <c r="H76" i="2" a="1"/>
  <c r="H71" i="2" a="1"/>
  <c r="B16" i="1" a="1"/>
  <c r="B35" i="1" a="1"/>
  <c r="B196" i="1" a="1"/>
  <c r="G56" i="1" a="1"/>
  <c r="G224" i="1" a="1"/>
  <c r="B457" i="1" a="1"/>
  <c r="B544" i="1" a="1"/>
  <c r="G761" i="1" a="1"/>
  <c r="B745" i="1" a="1"/>
  <c r="B333" i="1" a="1"/>
  <c r="B556" i="1" a="1"/>
  <c r="G283" i="1" a="1"/>
  <c r="B75" i="2" a="1"/>
  <c r="G480" i="1" a="1"/>
  <c r="G416" i="1" a="1"/>
  <c r="G107" i="1" a="1"/>
  <c r="B489" i="1" a="1"/>
  <c r="G91" i="1" a="1"/>
  <c r="G61" i="2" a="1"/>
  <c r="B170" i="1" a="1"/>
  <c r="G106" i="1" a="1"/>
  <c r="B395" i="1" a="1"/>
  <c r="B137" i="1" a="1"/>
  <c r="F16" i="2" a="1"/>
  <c r="G754" i="1" a="1"/>
  <c r="B32" i="1" a="1"/>
  <c r="G372" i="1" a="1"/>
  <c r="G387" i="1" a="1"/>
  <c r="B407" i="1" a="1"/>
  <c r="F56" i="2" a="1"/>
  <c r="G245" i="1" a="1"/>
  <c r="B73" i="2" a="1"/>
  <c r="G69" i="2" a="1"/>
  <c r="E94" i="2" a="1"/>
  <c r="G37" i="2" a="1"/>
  <c r="B387" i="1" a="1"/>
  <c r="G37" i="1" a="1"/>
  <c r="G475" i="1" a="1"/>
  <c r="B645" i="1" a="1"/>
  <c r="G780" i="1" a="1"/>
  <c r="G536" i="1" a="1"/>
  <c r="G481" i="1" a="1"/>
  <c r="F55" i="2" a="1"/>
  <c r="G133" i="1" a="1"/>
  <c r="B314" i="1" a="1"/>
  <c r="B135" i="1" a="1"/>
  <c r="B511" i="1" a="1"/>
  <c r="F20" i="2" a="1"/>
  <c r="B195" i="1" a="1"/>
  <c r="G90" i="2" a="1"/>
  <c r="B84" i="1" a="1"/>
  <c r="B501" i="1" a="1"/>
  <c r="B385" i="1" a="1"/>
  <c r="B406" i="1" a="1"/>
  <c r="G50" i="2" a="1"/>
  <c r="H66" i="2" a="1"/>
  <c r="F60" i="2" a="1"/>
  <c r="E87" i="2" a="1"/>
  <c r="B155" i="1" a="1"/>
  <c r="B232" i="1" a="1"/>
  <c r="G11" i="2" a="1"/>
  <c r="G411" i="1" a="1"/>
  <c r="G736" i="1" a="1"/>
  <c r="H90" i="2" a="1"/>
  <c r="B759" i="1" a="1"/>
  <c r="G337" i="1" a="1"/>
  <c r="B353" i="1" a="1"/>
  <c r="E18" i="2" a="1"/>
  <c r="B103" i="1" a="1"/>
  <c r="E24" i="2" a="1"/>
  <c r="G180" i="1" a="1"/>
  <c r="B10" i="1" a="1"/>
  <c r="B94" i="1" a="1"/>
  <c r="B59" i="1" a="1"/>
  <c r="B592" i="1" a="1"/>
  <c r="G441" i="1" a="1"/>
  <c r="B338" i="1" a="1"/>
  <c r="H58" i="2" a="1"/>
  <c r="B451" i="1" a="1"/>
  <c r="H37" i="2" a="1"/>
  <c r="H46" i="2" a="1"/>
  <c r="G253" i="1" a="1"/>
  <c r="B208" i="1" a="1"/>
  <c r="B535" i="1" a="1"/>
  <c r="B87" i="2" a="1"/>
  <c r="H26" i="2" a="1"/>
  <c r="B709" i="1" a="1"/>
  <c r="G698" i="1" a="1"/>
  <c r="G79" i="2" a="1"/>
  <c r="G22" i="2" a="1"/>
  <c r="G7" i="1" a="1"/>
  <c r="B267" i="1" a="1"/>
  <c r="G449" i="1" a="1"/>
  <c r="G41" i="1" a="1"/>
  <c r="B39" i="1" a="1"/>
  <c r="F19" i="2" a="1"/>
  <c r="E54" i="2" a="1"/>
  <c r="G455" i="1" a="1"/>
  <c r="B421" i="1" a="1"/>
  <c r="B115" i="1" a="1"/>
  <c r="G398" i="1" a="1"/>
  <c r="G338" i="1" a="1"/>
  <c r="F85" i="2" a="1"/>
  <c r="F17" i="2" a="1"/>
  <c r="G92" i="1" a="1"/>
  <c r="F44" i="2" a="1"/>
  <c r="E79" i="2" a="1"/>
  <c r="G15" i="2" a="1"/>
  <c r="G643" i="1" a="1"/>
  <c r="G502" i="1" a="1"/>
  <c r="G574" i="1" a="1"/>
  <c r="G249" i="1" a="1"/>
  <c r="H8" i="2" a="1"/>
  <c r="B497" i="1" a="1"/>
  <c r="G812" i="1" a="1"/>
  <c r="J48" i="2" a="1"/>
  <c r="G109" i="1" a="1"/>
  <c r="B708" i="1" a="1"/>
  <c r="G752" i="1" a="1"/>
  <c r="B326" i="1" a="1"/>
  <c r="B799" i="1" a="1"/>
  <c r="B632" i="1" a="1"/>
  <c r="G263" i="1" a="1"/>
  <c r="G94" i="1" a="1"/>
  <c r="B429" i="1" a="1"/>
  <c r="B787" i="1" a="1"/>
  <c r="G233" i="1" a="1"/>
  <c r="B769" i="1" a="1"/>
  <c r="B332" i="1" a="1"/>
  <c r="B446" i="1" a="1"/>
  <c r="G250" i="1" a="1"/>
  <c r="G385" i="1" a="1"/>
  <c r="G210" i="1" a="1"/>
  <c r="G815" i="1" a="1"/>
  <c r="B534" i="1" a="1"/>
  <c r="E23" i="2" a="1"/>
  <c r="G207" i="1" a="1"/>
  <c r="B80" i="2" a="1"/>
  <c r="B70" i="2" a="1"/>
  <c r="B204" i="1" a="1"/>
  <c r="B144" i="1" a="1"/>
  <c r="G111" i="1" a="1"/>
  <c r="B29" i="1" a="1"/>
  <c r="B177" i="1" a="1"/>
  <c r="G237" i="1" a="1"/>
  <c r="F61" i="2" a="1"/>
  <c r="G561" i="1" a="1"/>
  <c r="G633" i="1" a="1"/>
  <c r="B106" i="1" a="1"/>
  <c r="G31" i="2" a="1"/>
  <c r="B310" i="1" a="1"/>
  <c r="F25" i="2" a="1"/>
  <c r="G742" i="1" a="1"/>
  <c r="B199" i="1" a="1"/>
  <c r="G177" i="1" a="1"/>
  <c r="B798" i="1" a="1"/>
  <c r="B91" i="1" a="1"/>
  <c r="G432" i="1" a="1"/>
  <c r="B323" i="1" a="1"/>
  <c r="G39" i="2" a="1"/>
  <c r="B668" i="1" a="1"/>
  <c r="B753" i="1" a="1"/>
  <c r="G9" i="1" a="1"/>
  <c r="G417" i="1" a="1"/>
  <c r="B546" i="1" a="1"/>
  <c r="G649" i="1" a="1"/>
  <c r="B642" i="1" a="1"/>
  <c r="E46" i="2" a="1"/>
  <c r="G279" i="1" a="1"/>
  <c r="B728" i="1" a="1"/>
  <c r="G151" i="1" a="1"/>
  <c r="B158" i="1" a="1"/>
  <c r="E51" i="2" a="1"/>
  <c r="F52" i="2" a="1"/>
  <c r="G413" i="1" a="1"/>
  <c r="B73" i="1" a="1"/>
  <c r="G420" i="1" a="1"/>
  <c r="F8" i="2" a="1"/>
  <c r="H55" i="2" a="1"/>
  <c r="B325" i="1" a="1"/>
  <c r="G712" i="1" a="1"/>
  <c r="G748" i="1" a="1"/>
  <c r="B424" i="1" a="1"/>
  <c r="E77" i="2" a="1"/>
  <c r="F24" i="2" a="1"/>
  <c r="H64" i="2" a="1"/>
  <c r="B774" i="1" a="1"/>
  <c r="F86" i="2" a="1"/>
  <c r="G313" i="1" a="1"/>
  <c r="B202" i="1" a="1"/>
  <c r="B575" i="1" a="1"/>
  <c r="E8" i="2" a="1"/>
  <c r="G448" i="1" a="1"/>
  <c r="B482" i="1" a="1"/>
  <c r="H86" i="2" a="1"/>
  <c r="F14" i="2" a="1"/>
  <c r="B450" i="1" a="1"/>
  <c r="G306" i="1" a="1"/>
  <c r="G16" i="2" a="1"/>
  <c r="B398" i="1" a="1"/>
  <c r="G53" i="1" a="1"/>
  <c r="H22" i="2" a="1"/>
  <c r="B85" i="2" a="1"/>
  <c r="G547" i="1" a="1"/>
  <c r="B418" i="1" a="1"/>
  <c r="B50" i="1" a="1"/>
  <c r="B227" i="1" a="1"/>
  <c r="G459" i="1" a="1"/>
  <c r="G146" i="1" a="1"/>
  <c r="B563" i="1" a="1"/>
  <c r="G67" i="1" a="1"/>
  <c r="B107" i="1" a="1"/>
  <c r="G805" i="1" a="1"/>
  <c r="H6" i="2" a="1"/>
  <c r="B551" i="1" a="1"/>
  <c r="G17" i="1" a="1"/>
  <c r="H30" i="2" a="1"/>
  <c r="G305" i="1" a="1"/>
  <c r="F36" i="2" a="1"/>
  <c r="G116" i="1" a="1"/>
  <c r="G571" i="1" a="1"/>
  <c r="B9" i="1" a="1"/>
  <c r="B258" i="1" a="1"/>
  <c r="E83" i="2" a="1"/>
  <c r="B367" i="1" a="1"/>
  <c r="B66" i="1" a="1"/>
  <c r="F81" i="2" a="1"/>
  <c r="B136" i="1" a="1"/>
  <c r="F94" i="2" a="1"/>
  <c r="E95" i="2" a="1"/>
  <c r="G96" i="1" a="1"/>
  <c r="B159" i="1" a="1"/>
  <c r="B472" i="1" a="1"/>
  <c r="B360" i="1" a="1"/>
  <c r="G139" i="1" a="1"/>
  <c r="E66" i="2" a="1"/>
  <c r="B205" i="1" a="1"/>
  <c r="B76" i="2" a="1"/>
  <c r="G217" i="1" a="1"/>
  <c r="G196" i="1" a="1"/>
  <c r="B99" i="1" a="1"/>
  <c r="B368" i="1" a="1"/>
  <c r="E48" i="2" a="1"/>
  <c r="F92" i="2" a="1"/>
  <c r="H48" i="2" a="1"/>
  <c r="B461" i="1" a="1"/>
  <c r="G349" i="1" a="1"/>
  <c r="B309" i="1" a="1"/>
  <c r="B294" i="1" a="1"/>
  <c r="G747" i="1" a="1"/>
  <c r="H7" i="2" a="1"/>
  <c r="G327" i="1" a="1"/>
  <c r="G726" i="1" a="1"/>
  <c r="B207" i="1" a="1"/>
  <c r="G529" i="1" a="1"/>
  <c r="B565" i="1" a="1"/>
  <c r="B86" i="2" a="1"/>
  <c r="B79" i="2" a="1"/>
  <c r="H39" i="2" a="1"/>
  <c r="B648" i="1" a="1"/>
  <c r="B262" i="1" a="1"/>
  <c r="B768" i="1" a="1"/>
  <c r="H61" i="2" a="1"/>
  <c r="B530" i="1" a="1"/>
  <c r="E35" i="2" a="1"/>
  <c r="G314" i="1" a="1"/>
  <c r="F79" i="2" a="1"/>
  <c r="G70" i="1" a="1"/>
  <c r="B260" i="1" a="1"/>
  <c r="G150" i="1" a="1"/>
  <c r="G73" i="2" a="1"/>
  <c r="G67" i="2" a="1"/>
  <c r="G251" i="1" a="1"/>
  <c r="B90" i="2" a="1"/>
  <c r="B355" i="1" a="1"/>
  <c r="E31" i="2" a="1"/>
  <c r="E45" i="2" a="1"/>
  <c r="G298" i="1" a="1"/>
  <c r="B62" i="1" a="1"/>
  <c r="B287" i="1" a="1"/>
  <c r="G26" i="1" a="1"/>
  <c r="G24" i="2" a="1"/>
  <c r="G62" i="1" a="1"/>
  <c r="G35" i="1" a="1"/>
  <c r="G539" i="1" a="1"/>
  <c r="B612" i="1" a="1"/>
  <c r="H10" i="2" a="1"/>
  <c r="G66" i="1" a="1"/>
  <c r="B44" i="1" a="1"/>
  <c r="G371" i="1" a="1"/>
  <c r="H18" i="2" a="1"/>
  <c r="H33" i="2" a="1"/>
  <c r="F32" i="2" a="1"/>
  <c r="B152" i="1" a="1"/>
  <c r="G51" i="2" a="1"/>
  <c r="J57" i="2" a="1"/>
  <c r="H20" i="2" a="1"/>
  <c r="E67" i="2" a="1"/>
  <c r="H24" i="2" a="1"/>
  <c r="B96" i="2" a="1"/>
  <c r="E5" i="2" a="1"/>
  <c r="G156" i="1" a="1"/>
  <c r="G383" i="1" a="1"/>
  <c r="G727" i="1" a="1"/>
  <c r="B123" i="1" a="1"/>
  <c r="G122" i="1" a="1"/>
  <c r="B737" i="1" a="1"/>
  <c r="G145" i="1" a="1"/>
  <c r="B488" i="1" a="1"/>
  <c r="G19" i="2" a="1"/>
  <c r="F51" i="2" a="1"/>
  <c r="E84" i="2" a="1"/>
  <c r="B164" i="1" a="1"/>
  <c r="G43" i="2" a="1"/>
  <c r="B109" i="1" a="1"/>
  <c r="G29" i="2" a="1"/>
  <c r="B224" i="1" a="1"/>
  <c r="G592" i="1" a="1"/>
  <c r="B134" i="1" a="1"/>
  <c r="B181" i="1" a="1"/>
  <c r="H84" i="2" a="1"/>
  <c r="B800" i="1" a="1"/>
  <c r="B132" i="1" a="1"/>
  <c r="G683" i="1" a="1"/>
  <c r="F47" i="2" a="1"/>
  <c r="H29" i="2" a="1"/>
  <c r="F66" i="2" a="1"/>
  <c r="G408" i="1" a="1"/>
  <c r="B97" i="1" a="1"/>
  <c r="H42" i="2" a="1"/>
  <c r="G132" i="1" a="1"/>
  <c r="G248" i="1" a="1"/>
  <c r="G9" i="2" a="1"/>
  <c r="F21" i="2" a="1"/>
  <c r="G442" i="1" a="1"/>
  <c r="G48" i="2" a="1"/>
  <c r="B402" i="1" a="1"/>
  <c r="H23" i="2" a="1"/>
  <c r="H51" i="2" a="1"/>
  <c r="G19" i="1" a="1"/>
  <c r="B92" i="2" a="1"/>
  <c r="B141" i="1" a="1"/>
  <c r="G214" i="1" a="1"/>
  <c r="G355" i="1" a="1"/>
  <c r="G63" i="2" a="1"/>
  <c r="E39" i="2" a="1"/>
  <c r="G630" i="1" a="1"/>
  <c r="H3" i="2" a="1"/>
  <c r="B590" i="1" a="1"/>
  <c r="B80" i="1" a="1"/>
  <c r="B724" i="1" a="1"/>
  <c r="B315" i="1" a="1"/>
  <c r="E53" i="2" a="1"/>
  <c r="B356" i="1" a="1"/>
  <c r="G62" i="2" a="1"/>
  <c r="G749" i="1" a="1"/>
  <c r="F73" i="2" a="1"/>
  <c r="G733" i="1" a="1"/>
  <c r="G317" i="1" a="1"/>
  <c r="G13" i="1" a="1"/>
  <c r="E49" i="2" a="1"/>
  <c r="G564" i="1" a="1"/>
  <c r="B100" i="1" a="1"/>
  <c r="B105" i="1" a="1"/>
  <c r="E25" i="2" a="1"/>
  <c r="B449" i="1" a="1"/>
  <c r="G23" i="2" a="1"/>
  <c r="B393" i="1" a="1"/>
  <c r="H44" i="2" a="1"/>
  <c r="G236" i="1" a="1"/>
  <c r="G138" i="1" a="1"/>
  <c r="F49" i="2" a="1"/>
  <c r="B255" i="1" a="1"/>
  <c r="F12" i="2" a="1"/>
  <c r="F46" i="2" a="1"/>
  <c r="G33" i="2" a="1"/>
  <c r="B66" i="2" a="1"/>
  <c r="B133" i="1" a="1"/>
  <c r="G744" i="1" a="1"/>
  <c r="G18" i="2" a="1"/>
  <c r="B151" i="1" a="1"/>
  <c r="G797" i="1" a="1"/>
  <c r="F90" i="2" a="1"/>
  <c r="E82" i="2" a="1"/>
  <c r="G32" i="2" a="1"/>
  <c r="F7" i="2" a="1"/>
  <c r="G323" i="1" a="1"/>
  <c r="B184" i="1" a="1"/>
  <c r="B34" i="1" a="1"/>
  <c r="G24" i="1" a="1"/>
  <c r="G482" i="1" a="1"/>
  <c r="G55" i="2" a="1"/>
  <c r="B138" i="1" a="1"/>
  <c r="G22" i="1" a="1"/>
  <c r="G535" i="1" a="1"/>
  <c r="B572" i="1" a="1"/>
  <c r="B74" i="2" a="1"/>
  <c r="B83" i="2" a="1"/>
  <c r="B64" i="2" a="1"/>
  <c r="B143" i="1" a="1"/>
  <c r="G80" i="2" a="1"/>
  <c r="E3" i="2" a="1"/>
  <c r="F64" i="2" a="1"/>
  <c r="E26" i="2" a="1"/>
  <c r="B351" i="1" a="1"/>
  <c r="B707" i="1" a="1"/>
  <c r="G717" i="1" a="1"/>
  <c r="B188" i="1" a="1"/>
  <c r="G259" i="1" a="1"/>
  <c r="G487" i="1" a="1"/>
  <c r="B797" i="1" a="1"/>
  <c r="B33" i="1" a="1"/>
  <c r="B439" i="1" a="1"/>
  <c r="B175" i="1" a="1"/>
  <c r="H56" i="2" a="1"/>
  <c r="G602" i="1" a="1"/>
  <c r="B282" i="1" a="1"/>
  <c r="G35" i="2" a="1"/>
  <c r="B149" i="1" a="1"/>
  <c r="G125" i="1" a="1"/>
  <c r="B384" i="1" a="1"/>
  <c r="H82" i="2" a="1"/>
  <c r="G147" i="1" a="1"/>
  <c r="G166" i="1" a="1"/>
  <c r="H32" i="2" a="1"/>
  <c r="B784" i="1" a="1"/>
  <c r="B18" i="1" a="1"/>
  <c r="B26" i="1" a="1"/>
  <c r="G89" i="2" a="1"/>
  <c r="B129" i="1" a="1"/>
  <c r="B727" i="1" a="1"/>
  <c r="E40" i="2" a="1"/>
  <c r="B328" i="1" a="1"/>
  <c r="E27" i="2" a="1"/>
  <c r="B522" i="1" a="1"/>
  <c r="B725" i="1" a="1"/>
  <c r="H35" i="2" a="1"/>
  <c r="B219" i="1" a="1"/>
  <c r="B278" i="1" a="1"/>
  <c r="F91" i="2" a="1"/>
  <c r="H68" i="2" a="1"/>
  <c r="H47" i="2" a="1"/>
  <c r="B23" i="1" a="1"/>
  <c r="B815" i="1" a="1"/>
  <c r="G68" i="1" a="1"/>
  <c r="E19" i="2" a="1"/>
  <c r="G764" i="1" a="1"/>
  <c r="G29" i="1" a="1"/>
  <c r="G90" i="1" a="1"/>
  <c r="B27" i="1" a="1"/>
  <c r="F58" i="2" a="1"/>
  <c r="B61" i="2" a="1"/>
  <c r="G6" i="2" a="1"/>
  <c r="G769" i="1" a="1"/>
  <c r="F30" i="2" a="1"/>
  <c r="E78" i="2" a="1"/>
  <c r="G11" i="1" a="1"/>
  <c r="G268" i="1" a="1"/>
  <c r="B42" i="1" a="1"/>
  <c r="G400" i="1" a="1"/>
  <c r="G772" i="1" a="1"/>
  <c r="B56" i="1" a="1"/>
  <c r="G114" i="1" a="1"/>
  <c r="H4" i="2" a="1"/>
  <c r="H53" i="2" a="1"/>
  <c r="G95" i="2" a="1"/>
  <c r="G5" i="2" a="1"/>
  <c r="G78" i="2" a="1"/>
  <c r="G623" i="1" a="1"/>
  <c r="F76" i="2" a="1"/>
  <c r="B744" i="1" a="1"/>
  <c r="E70" i="2" a="1"/>
  <c r="G627" i="1" a="1"/>
  <c r="B90" i="1" a="1"/>
  <c r="F74" i="2" a="1"/>
  <c r="H67" i="2" a="1"/>
  <c r="B71" i="2" a="1"/>
  <c r="H54" i="2" a="1"/>
  <c r="F27" i="2" a="1"/>
  <c r="G579" i="1" a="1"/>
  <c r="B48" i="1" a="1"/>
  <c r="G42" i="2" a="1"/>
  <c r="B82" i="1" a="1"/>
  <c r="E29" i="2" a="1"/>
  <c r="H94" i="2" a="1"/>
  <c r="B249" i="1" a="1"/>
  <c r="G360" i="1" a="1"/>
  <c r="G74" i="2" a="1"/>
  <c r="F65" i="2" a="1"/>
  <c r="B193" i="1" a="1"/>
  <c r="B308" i="1" a="1"/>
  <c r="B93" i="1" a="1"/>
  <c r="G103" i="1" a="1"/>
  <c r="B37" i="1" a="1"/>
  <c r="G17" i="2" a="1"/>
  <c r="G53" i="2" a="1"/>
  <c r="G108" i="1" a="1"/>
  <c r="F28" i="2" a="1"/>
  <c r="E34" i="2" a="1"/>
  <c r="B304" i="1" a="1"/>
  <c r="G34" i="1" a="1"/>
  <c r="F97" i="2" a="1"/>
  <c r="H52" i="2" a="1"/>
  <c r="G583" i="1" a="1"/>
  <c r="G185" i="1" a="1"/>
  <c r="G189" i="1" a="1"/>
  <c r="G85" i="2" a="1"/>
  <c r="G54" i="1" a="1"/>
  <c r="G176" i="1" a="1"/>
  <c r="B635" i="1" a="1"/>
  <c r="G528" i="1" a="1"/>
  <c r="B732" i="1" a="1"/>
  <c r="G83" i="2" a="1"/>
  <c r="G160" i="1" a="1"/>
  <c r="B334" i="1" a="1"/>
  <c r="B481" i="1" a="1"/>
  <c r="B723" i="1" a="1"/>
  <c r="B182" i="1" a="1"/>
  <c r="G143" i="1" a="1"/>
  <c r="G93" i="2" a="1"/>
  <c r="G28" i="2" a="1"/>
  <c r="G753" i="1" a="1"/>
  <c r="G44" i="2" a="1"/>
  <c r="B595" i="1" a="1"/>
  <c r="G531" i="1" a="1"/>
  <c r="F84" i="2" a="1"/>
  <c r="H16" i="2" a="1"/>
  <c r="E16" i="2" a="1"/>
  <c r="B275" i="1" a="1"/>
  <c r="B11" i="1" a="1"/>
  <c r="B163" i="1" a="1"/>
  <c r="G14" i="2" a="1"/>
  <c r="G84" i="2" a="1"/>
  <c r="B738" i="1" a="1"/>
  <c r="E73" i="2" a="1"/>
  <c r="B500" i="1" a="1"/>
  <c r="G346" i="1" a="1"/>
  <c r="G367" i="1" a="1"/>
  <c r="H88" i="2" a="1"/>
  <c r="G274" i="1" a="1"/>
  <c r="G275" i="1" a="1"/>
  <c r="E92" i="2" a="1"/>
  <c r="B85" i="1" a="1"/>
  <c r="G60" i="2" a="1"/>
  <c r="B343" i="1" a="1"/>
  <c r="G219" i="1" a="1"/>
  <c r="B311" i="1" a="1"/>
  <c r="F72" i="2" a="1"/>
  <c r="G336" i="1" a="1"/>
  <c r="B444" i="1" a="1"/>
  <c r="B417" i="1" a="1"/>
  <c r="B169" i="1" a="1"/>
  <c r="B198" i="1" a="1"/>
  <c r="G675" i="1" a="1"/>
  <c r="H50" i="2" a="1"/>
  <c r="G113" i="1" a="1"/>
  <c r="G682" i="1" a="1"/>
  <c r="G128" i="1" a="1"/>
  <c r="B51" i="1" a="1"/>
  <c r="B296" i="1" a="1"/>
  <c r="B78" i="1" a="1"/>
  <c r="B430" i="1" a="1"/>
  <c r="E62" i="2" a="1"/>
  <c r="G446" i="1" a="1"/>
  <c r="E56" i="2" a="1"/>
  <c r="E36" i="2" a="1"/>
  <c r="G262" i="1" a="1"/>
  <c r="G303" i="1" a="1"/>
  <c r="E63" i="2" a="1"/>
  <c r="F48" i="2" a="1"/>
  <c r="G82" i="1" a="1"/>
  <c r="E81" i="2" a="1"/>
  <c r="G87" i="1" a="1"/>
  <c r="G12" i="1" a="1"/>
  <c r="G16" i="1" a="1"/>
  <c r="B254" i="1" a="1"/>
  <c r="G66" i="2" a="1"/>
  <c r="B104" i="1" a="1"/>
  <c r="E9" i="2" a="1"/>
  <c r="B608" i="1" a="1"/>
  <c r="B97" i="2" a="1"/>
  <c r="G330" i="1" a="1"/>
  <c r="B89" i="1" a="1"/>
  <c r="B269" i="1" a="1"/>
  <c r="G74" i="1" a="1"/>
  <c r="G73" i="1" a="1"/>
  <c r="H74" i="2" a="1"/>
  <c r="G671" i="1" a="1"/>
  <c r="G702" i="1" a="1"/>
  <c r="J41" i="2" a="1"/>
  <c r="B225" i="1" a="1"/>
  <c r="G598" i="1" a="1"/>
  <c r="G576" i="1" a="1"/>
  <c r="F13" i="2" a="1"/>
  <c r="B118" i="1" a="1"/>
  <c r="G44" i="1" a="1"/>
  <c r="G58" i="2" a="1"/>
  <c r="F38" i="2" a="1"/>
  <c r="H21" i="2" a="1"/>
  <c r="B17" i="1" a="1"/>
  <c r="B729" i="1" a="1"/>
  <c r="B508" i="1" a="1"/>
  <c r="B731" i="1" a="1"/>
  <c r="G153" i="1" a="1"/>
  <c r="F88" i="2" a="1"/>
  <c r="H34" i="2" a="1"/>
  <c r="F70" i="2" a="1"/>
  <c r="G267" i="1" a="1"/>
  <c r="G152" i="1" a="1"/>
  <c r="F67" i="2" a="1"/>
  <c r="G773" i="1" a="1"/>
  <c r="H79" i="2" a="1"/>
  <c r="E7" i="2" a="1"/>
  <c r="G590" i="1" a="1"/>
  <c r="G261" i="1" a="1"/>
  <c r="B675" i="1" a="1"/>
  <c r="G123" i="1" a="1"/>
  <c r="B89" i="2" a="1"/>
  <c r="G42" i="1" a="1"/>
  <c r="G799" i="1" a="1"/>
  <c r="E6" i="2" a="1"/>
  <c r="G802" i="1" a="1"/>
  <c r="G81" i="2" a="1"/>
  <c r="F63" i="2" a="1"/>
  <c r="G97" i="2" a="1"/>
  <c r="B84" i="2" a="1"/>
  <c r="G163" i="1" a="1"/>
  <c r="B45" i="1" a="1"/>
  <c r="G201" i="1" a="1"/>
  <c r="G88" i="2" a="1"/>
  <c r="F83" i="2" a="1"/>
  <c r="F31" i="2" a="1"/>
  <c r="H15" i="2" a="1"/>
  <c r="B200" i="1" a="1"/>
  <c r="F75" i="2" a="1"/>
  <c r="G193" i="1" a="1"/>
  <c r="B712" i="1" a="1"/>
  <c r="G466" i="1" a="1"/>
  <c r="G13" i="2" a="1"/>
  <c r="E61" i="2" a="1"/>
  <c r="G457" i="1" a="1"/>
  <c r="F80" i="2" a="1"/>
  <c r="G532" i="1" a="1"/>
  <c r="B72" i="2" a="1"/>
  <c r="B440" i="1" a="1"/>
  <c r="E47" i="2" a="1"/>
  <c r="B465" i="1" a="1"/>
  <c r="B65" i="2" a="1"/>
  <c r="G600" i="1" a="1"/>
  <c r="B93" i="2" a="1"/>
  <c r="G379" i="1" a="1"/>
  <c r="G49" i="2" a="1"/>
  <c r="E75" i="2" a="1"/>
  <c r="B57" i="2" a="1"/>
  <c r="B756" i="1" a="1"/>
  <c r="G161" i="1" a="1"/>
  <c r="G503" i="1" a="1"/>
  <c r="G771" i="1" a="1"/>
  <c r="B324" i="1" a="1"/>
  <c r="B765" i="1" a="1"/>
  <c r="H19" i="2" a="1"/>
  <c r="H27" i="2" a="1"/>
  <c r="G154" i="1" a="1"/>
  <c r="G364" i="1" a="1"/>
  <c r="B69" i="2" a="1"/>
  <c r="G759" i="1" a="1"/>
  <c r="B752" i="1" a="1"/>
  <c r="G81" i="1" a="1"/>
  <c r="B114" i="1" a="1"/>
  <c r="B40" i="1" a="1"/>
  <c r="F33" i="2" a="1"/>
  <c r="G228" i="1" a="1"/>
  <c r="B807" i="1" a="1"/>
  <c r="H65" i="2" a="1"/>
  <c r="G75" i="2" a="1"/>
  <c r="H62" i="2" a="1"/>
  <c r="B468" i="1" a="1"/>
  <c r="G70" i="2" a="1"/>
  <c r="B625" i="1" a="1"/>
  <c r="B654" i="1" a="1"/>
  <c r="B81" i="1" a="1"/>
  <c r="F6" i="2" a="1"/>
  <c r="G435" i="1" a="1"/>
  <c r="G365" i="1" a="1"/>
  <c r="E42" i="2" a="1"/>
  <c r="G490" i="1" a="1"/>
  <c r="B215" i="1" a="1"/>
  <c r="F69" i="2" a="1"/>
  <c r="B751" i="1" a="1"/>
  <c r="F4" i="2" a="1"/>
  <c r="B127" i="1" a="1"/>
  <c r="H38" i="2" a="1"/>
  <c r="B606" i="1" a="1"/>
  <c r="G542" i="1" a="1"/>
  <c r="G443" i="1" a="1"/>
  <c r="G30" i="2" a="1"/>
  <c r="B318" i="1" a="1"/>
  <c r="G52" i="1" a="1"/>
  <c r="G246" i="1" a="1"/>
  <c r="G110" i="1" a="1"/>
  <c r="E86" i="2" a="1"/>
  <c r="B75" i="1" a="1"/>
  <c r="F82" i="2" a="1"/>
  <c r="B122" i="1" a="1"/>
  <c r="G230" i="1" a="1"/>
  <c r="F59" i="2" a="1"/>
  <c r="B116" i="1" a="1"/>
  <c r="G134" i="1" a="1"/>
  <c r="G204" i="1" a="1"/>
  <c r="G171" i="1" a="1"/>
  <c r="G594" i="1" a="1"/>
  <c r="G235" i="1" a="1"/>
  <c r="B271" i="1" a="1"/>
  <c r="H73" i="2" a="1"/>
  <c r="F95" i="2" a="1"/>
  <c r="G347" i="1" a="1"/>
  <c r="G33" i="1" a="1"/>
  <c r="B173" i="1" a="1"/>
  <c r="H25" i="2" a="1"/>
  <c r="G60" i="1" a="1"/>
  <c r="E37" i="2" a="1"/>
  <c r="G608" i="1" a="1"/>
  <c r="B644" i="1" a="1"/>
  <c r="F18" i="2" a="1"/>
  <c r="B363" i="1" a="1"/>
  <c r="G288" i="1" a="1"/>
  <c r="B689" i="1" a="1"/>
  <c r="G27" i="1" a="1"/>
  <c r="H72" i="2" a="1"/>
  <c r="B180" i="1" a="1"/>
  <c r="F89" i="2" a="1"/>
  <c r="E33" i="2" a="1"/>
  <c r="E4" i="2" a="1"/>
  <c r="B61" i="1" a="1"/>
  <c r="G606" i="1" a="1"/>
  <c r="E69" i="2" a="1"/>
  <c r="F78" i="2" a="1"/>
  <c r="G324" i="1" a="1"/>
  <c r="E72" i="2" a="1"/>
  <c r="E96" i="2" a="1"/>
  <c r="G339" i="1" a="1"/>
  <c r="G339" i="1" l="1"/>
  <c r="E96" i="2"/>
  <c r="E72" i="2"/>
  <c r="G324" i="1"/>
  <c r="F78" i="2"/>
  <c r="E69" i="2"/>
  <c r="G606" i="1"/>
  <c r="B61" i="1"/>
  <c r="E4" i="2"/>
  <c r="E33" i="2"/>
  <c r="F89" i="2"/>
  <c r="B180" i="1"/>
  <c r="H72" i="2"/>
  <c r="G27" i="1"/>
  <c r="B689" i="1"/>
  <c r="G288" i="1"/>
  <c r="B363" i="1"/>
  <c r="F18" i="2"/>
  <c r="B644" i="1"/>
  <c r="G608" i="1"/>
  <c r="E37" i="2"/>
  <c r="G60" i="1"/>
  <c r="H25" i="2"/>
  <c r="B173" i="1"/>
  <c r="G33" i="1"/>
  <c r="G347" i="1"/>
  <c r="F95" i="2"/>
  <c r="H73" i="2"/>
  <c r="B271" i="1"/>
  <c r="G235" i="1"/>
  <c r="G594" i="1"/>
  <c r="G171" i="1"/>
  <c r="G204" i="1"/>
  <c r="G134" i="1"/>
  <c r="B116" i="1"/>
  <c r="F59" i="2"/>
  <c r="G230" i="1"/>
  <c r="B122" i="1"/>
  <c r="F82" i="2"/>
  <c r="B75" i="1"/>
  <c r="E86" i="2"/>
  <c r="G110" i="1"/>
  <c r="G246" i="1"/>
  <c r="G52" i="1"/>
  <c r="B318" i="1"/>
  <c r="G30" i="2"/>
  <c r="G443" i="1"/>
  <c r="G542" i="1"/>
  <c r="B606" i="1"/>
  <c r="H38" i="2"/>
  <c r="B127" i="1"/>
  <c r="F4" i="2"/>
  <c r="B751" i="1"/>
  <c r="F69" i="2"/>
  <c r="B215" i="1"/>
  <c r="G490" i="1"/>
  <c r="E42" i="2"/>
  <c r="G365" i="1"/>
  <c r="G435" i="1"/>
  <c r="F6" i="2"/>
  <c r="B81" i="1"/>
  <c r="B654" i="1"/>
  <c r="B625" i="1"/>
  <c r="G70" i="2"/>
  <c r="B468" i="1"/>
  <c r="H62" i="2"/>
  <c r="G75" i="2"/>
  <c r="H65" i="2"/>
  <c r="B807" i="1"/>
  <c r="G228" i="1"/>
  <c r="F33" i="2"/>
  <c r="B40" i="1"/>
  <c r="B114" i="1"/>
  <c r="G81" i="1"/>
  <c r="B752" i="1"/>
  <c r="G759" i="1"/>
  <c r="B69" i="2"/>
  <c r="G364" i="1"/>
  <c r="G154" i="1"/>
  <c r="H27" i="2"/>
  <c r="H19" i="2"/>
  <c r="B765" i="1"/>
  <c r="B324" i="1"/>
  <c r="G771" i="1"/>
  <c r="G503" i="1"/>
  <c r="G161" i="1"/>
  <c r="B756" i="1"/>
  <c r="B57" i="2"/>
  <c r="E75" i="2"/>
  <c r="G49" i="2"/>
  <c r="G379" i="1"/>
  <c r="B93" i="2"/>
  <c r="G600" i="1"/>
  <c r="B65" i="2"/>
  <c r="B465" i="1"/>
  <c r="E47" i="2"/>
  <c r="B440" i="1"/>
  <c r="B72" i="2"/>
  <c r="G532" i="1"/>
  <c r="F80" i="2"/>
  <c r="G457" i="1"/>
  <c r="E61" i="2"/>
  <c r="G13" i="2"/>
  <c r="G466" i="1"/>
  <c r="B712" i="1"/>
  <c r="G193" i="1"/>
  <c r="F75" i="2"/>
  <c r="B200" i="1"/>
  <c r="H15" i="2"/>
  <c r="F31" i="2"/>
  <c r="F83" i="2"/>
  <c r="G88" i="2"/>
  <c r="G201" i="1"/>
  <c r="B45" i="1"/>
  <c r="G163" i="1"/>
  <c r="B84" i="2"/>
  <c r="G97" i="2"/>
  <c r="F63" i="2"/>
  <c r="G81" i="2"/>
  <c r="G802" i="1"/>
  <c r="E6" i="2"/>
  <c r="G799" i="1"/>
  <c r="G42" i="1"/>
  <c r="B89" i="2"/>
  <c r="G123" i="1"/>
  <c r="B675" i="1"/>
  <c r="G261" i="1"/>
  <c r="G590" i="1"/>
  <c r="E7" i="2"/>
  <c r="H79" i="2"/>
  <c r="G773" i="1"/>
  <c r="F67" i="2"/>
  <c r="G152" i="1"/>
  <c r="G267" i="1"/>
  <c r="F70" i="2"/>
  <c r="H34" i="2"/>
  <c r="F88" i="2"/>
  <c r="G153" i="1"/>
  <c r="B731" i="1"/>
  <c r="B508" i="1"/>
  <c r="B729" i="1"/>
  <c r="B17" i="1"/>
  <c r="H21" i="2"/>
  <c r="F38" i="2"/>
  <c r="G58" i="2"/>
  <c r="G44" i="1"/>
  <c r="B118" i="1"/>
  <c r="F13" i="2"/>
  <c r="G576" i="1"/>
  <c r="G598" i="1"/>
  <c r="B225" i="1"/>
  <c r="J41" i="2"/>
  <c r="G702" i="1"/>
  <c r="G671" i="1"/>
  <c r="H74" i="2"/>
  <c r="G73" i="1"/>
  <c r="G74" i="1"/>
  <c r="B269" i="1"/>
  <c r="B89" i="1"/>
  <c r="G330" i="1"/>
  <c r="B97" i="2"/>
  <c r="B608" i="1"/>
  <c r="E9" i="2"/>
  <c r="B104" i="1"/>
  <c r="G66" i="2"/>
  <c r="B254" i="1"/>
  <c r="G16" i="1"/>
  <c r="G12" i="1"/>
  <c r="G87" i="1"/>
  <c r="E81" i="2"/>
  <c r="G82" i="1"/>
  <c r="F48" i="2"/>
  <c r="E63" i="2"/>
  <c r="G303" i="1"/>
  <c r="G262" i="1"/>
  <c r="E36" i="2"/>
  <c r="E56" i="2"/>
  <c r="G446" i="1"/>
  <c r="E62" i="2"/>
  <c r="B430" i="1"/>
  <c r="B78" i="1"/>
  <c r="B296" i="1"/>
  <c r="B51" i="1"/>
  <c r="G128" i="1"/>
  <c r="G682" i="1"/>
  <c r="G113" i="1"/>
  <c r="H50" i="2"/>
  <c r="G675" i="1"/>
  <c r="B198" i="1"/>
  <c r="B169" i="1"/>
  <c r="B417" i="1"/>
  <c r="B444" i="1"/>
  <c r="G336" i="1"/>
  <c r="F72" i="2"/>
  <c r="B311" i="1"/>
  <c r="G219" i="1"/>
  <c r="B343" i="1"/>
  <c r="G60" i="2"/>
  <c r="B85" i="1"/>
  <c r="E92" i="2"/>
  <c r="G275" i="1"/>
  <c r="G274" i="1"/>
  <c r="H88" i="2"/>
  <c r="G367" i="1"/>
  <c r="G346" i="1"/>
  <c r="B500" i="1"/>
  <c r="E73" i="2"/>
  <c r="B738" i="1"/>
  <c r="G84" i="2"/>
  <c r="G14" i="2"/>
  <c r="B163" i="1"/>
  <c r="B11" i="1"/>
  <c r="B275" i="1"/>
  <c r="E16" i="2"/>
  <c r="H16" i="2"/>
  <c r="F84" i="2"/>
  <c r="G531" i="1"/>
  <c r="B595" i="1"/>
  <c r="G44" i="2"/>
  <c r="G753" i="1"/>
  <c r="G28" i="2"/>
  <c r="G93" i="2"/>
  <c r="G143" i="1"/>
  <c r="B182" i="1"/>
  <c r="B723" i="1"/>
  <c r="B481" i="1"/>
  <c r="B334" i="1"/>
  <c r="G160" i="1"/>
  <c r="G83" i="2"/>
  <c r="B732" i="1"/>
  <c r="G528" i="1"/>
  <c r="B635" i="1"/>
  <c r="G176" i="1"/>
  <c r="G54" i="1"/>
  <c r="G85" i="2"/>
  <c r="G189" i="1"/>
  <c r="G185" i="1"/>
  <c r="G583" i="1"/>
  <c r="H52" i="2"/>
  <c r="F97" i="2"/>
  <c r="G34" i="1"/>
  <c r="B304" i="1"/>
  <c r="E34" i="2"/>
  <c r="F28" i="2"/>
  <c r="G108" i="1"/>
  <c r="G53" i="2"/>
  <c r="G17" i="2"/>
  <c r="B37" i="1"/>
  <c r="G103" i="1"/>
  <c r="B93" i="1"/>
  <c r="B308" i="1"/>
  <c r="B193" i="1"/>
  <c r="F65" i="2"/>
  <c r="G74" i="2"/>
  <c r="G360" i="1"/>
  <c r="B249" i="1"/>
  <c r="H94" i="2"/>
  <c r="E29" i="2"/>
  <c r="B82" i="1"/>
  <c r="G42" i="2"/>
  <c r="B48" i="1"/>
  <c r="G579" i="1"/>
  <c r="F27" i="2"/>
  <c r="H54" i="2"/>
  <c r="B71" i="2"/>
  <c r="H67" i="2"/>
  <c r="F74" i="2"/>
  <c r="B90" i="1"/>
  <c r="G627" i="1"/>
  <c r="E70" i="2"/>
  <c r="B744" i="1"/>
  <c r="F76" i="2"/>
  <c r="G623" i="1"/>
  <c r="G78" i="2"/>
  <c r="G5" i="2"/>
  <c r="G95" i="2"/>
  <c r="H53" i="2"/>
  <c r="H4" i="2"/>
  <c r="G114" i="1"/>
  <c r="B56" i="1"/>
  <c r="G772" i="1"/>
  <c r="G400" i="1"/>
  <c r="B42" i="1"/>
  <c r="G268" i="1"/>
  <c r="G11" i="1"/>
  <c r="E78" i="2"/>
  <c r="F30" i="2"/>
  <c r="G769" i="1"/>
  <c r="G6" i="2"/>
  <c r="B61" i="2"/>
  <c r="F58" i="2"/>
  <c r="B27" i="1"/>
  <c r="G90" i="1"/>
  <c r="G29" i="1"/>
  <c r="G764" i="1"/>
  <c r="E19" i="2"/>
  <c r="G68" i="1"/>
  <c r="B815" i="1"/>
  <c r="B23" i="1"/>
  <c r="H47" i="2"/>
  <c r="H68" i="2"/>
  <c r="F91" i="2"/>
  <c r="B278" i="1"/>
  <c r="B219" i="1"/>
  <c r="H35" i="2"/>
  <c r="B725" i="1"/>
  <c r="B522" i="1"/>
  <c r="E27" i="2"/>
  <c r="B328" i="1"/>
  <c r="E40" i="2"/>
  <c r="B727" i="1"/>
  <c r="B129" i="1"/>
  <c r="G89" i="2"/>
  <c r="B26" i="1"/>
  <c r="B18" i="1"/>
  <c r="B784" i="1"/>
  <c r="H32" i="2"/>
  <c r="G166" i="1"/>
  <c r="G147" i="1"/>
  <c r="H82" i="2"/>
  <c r="B384" i="1"/>
  <c r="G125" i="1"/>
  <c r="B149" i="1"/>
  <c r="G35" i="2"/>
  <c r="B282" i="1"/>
  <c r="G602" i="1"/>
  <c r="H56" i="2"/>
  <c r="B175" i="1"/>
  <c r="B439" i="1"/>
  <c r="B33" i="1"/>
  <c r="B797" i="1"/>
  <c r="G487" i="1"/>
  <c r="G259" i="1"/>
  <c r="B188" i="1"/>
  <c r="G717" i="1"/>
  <c r="B707" i="1"/>
  <c r="B351" i="1"/>
  <c r="E26" i="2"/>
  <c r="F64" i="2"/>
  <c r="E3" i="2"/>
  <c r="G80" i="2"/>
  <c r="B143" i="1"/>
  <c r="B64" i="2"/>
  <c r="B83" i="2"/>
  <c r="B74" i="2"/>
  <c r="B572" i="1"/>
  <c r="G535" i="1"/>
  <c r="G22" i="1"/>
  <c r="B138" i="1"/>
  <c r="G55" i="2"/>
  <c r="G482" i="1"/>
  <c r="G24" i="1"/>
  <c r="B34" i="1"/>
  <c r="B184" i="1"/>
  <c r="G323" i="1"/>
  <c r="F7" i="2"/>
  <c r="G32" i="2"/>
  <c r="E82" i="2"/>
  <c r="F90" i="2"/>
  <c r="G797" i="1"/>
  <c r="B151" i="1"/>
  <c r="G18" i="2"/>
  <c r="G744" i="1"/>
  <c r="B133" i="1"/>
  <c r="B66" i="2"/>
  <c r="G33" i="2"/>
  <c r="F46" i="2"/>
  <c r="F12" i="2"/>
  <c r="B255" i="1"/>
  <c r="F49" i="2"/>
  <c r="G138" i="1"/>
  <c r="G236" i="1"/>
  <c r="H44" i="2"/>
  <c r="B393" i="1"/>
  <c r="G23" i="2"/>
  <c r="B449" i="1"/>
  <c r="E25" i="2"/>
  <c r="B105" i="1"/>
  <c r="B100" i="1"/>
  <c r="G564" i="1"/>
  <c r="E49" i="2"/>
  <c r="G13" i="1"/>
  <c r="G317" i="1"/>
  <c r="G733" i="1"/>
  <c r="F73" i="2"/>
  <c r="G749" i="1"/>
  <c r="G62" i="2"/>
  <c r="B356" i="1"/>
  <c r="E53" i="2"/>
  <c r="B315" i="1"/>
  <c r="B724" i="1"/>
  <c r="B80" i="1"/>
  <c r="B590" i="1"/>
  <c r="H3" i="2"/>
  <c r="G630" i="1"/>
  <c r="E39" i="2"/>
  <c r="G63" i="2"/>
  <c r="G355" i="1"/>
  <c r="G214" i="1"/>
  <c r="B141" i="1"/>
  <c r="B92" i="2"/>
  <c r="G19" i="1"/>
  <c r="H51" i="2"/>
  <c r="H23" i="2"/>
  <c r="B402" i="1"/>
  <c r="G48" i="2"/>
  <c r="G442" i="1"/>
  <c r="F21" i="2"/>
  <c r="G9" i="2"/>
  <c r="G248" i="1"/>
  <c r="G132" i="1"/>
  <c r="H42" i="2"/>
  <c r="B97" i="1"/>
  <c r="G408" i="1"/>
  <c r="F66" i="2"/>
  <c r="H29" i="2"/>
  <c r="F47" i="2"/>
  <c r="G683" i="1"/>
  <c r="B132" i="1"/>
  <c r="B800" i="1"/>
  <c r="H84" i="2"/>
  <c r="B181" i="1"/>
  <c r="B134" i="1"/>
  <c r="G592" i="1"/>
  <c r="B224" i="1"/>
  <c r="G29" i="2"/>
  <c r="B109" i="1"/>
  <c r="G43" i="2"/>
  <c r="B164" i="1"/>
  <c r="E84" i="2"/>
  <c r="F51" i="2"/>
  <c r="G19" i="2"/>
  <c r="B488" i="1"/>
  <c r="G145" i="1"/>
  <c r="B737" i="1"/>
  <c r="G122" i="1"/>
  <c r="B123" i="1"/>
  <c r="G727" i="1"/>
  <c r="G383" i="1"/>
  <c r="G156" i="1"/>
  <c r="E5" i="2"/>
  <c r="B96" i="2"/>
  <c r="H24" i="2"/>
  <c r="E67" i="2"/>
  <c r="H20" i="2"/>
  <c r="J57" i="2"/>
  <c r="G51" i="2"/>
  <c r="B152" i="1"/>
  <c r="F32" i="2"/>
  <c r="H33" i="2"/>
  <c r="H18" i="2"/>
  <c r="G371" i="1"/>
  <c r="B44" i="1"/>
  <c r="G66" i="1"/>
  <c r="H10" i="2"/>
  <c r="B612" i="1"/>
  <c r="G539" i="1"/>
  <c r="G35" i="1"/>
  <c r="G62" i="1"/>
  <c r="G24" i="2"/>
  <c r="G26" i="1"/>
  <c r="B287" i="1"/>
  <c r="B62" i="1"/>
  <c r="G298" i="1"/>
  <c r="E45" i="2"/>
  <c r="E31" i="2"/>
  <c r="B355" i="1"/>
  <c r="B90" i="2"/>
  <c r="G251" i="1"/>
  <c r="G67" i="2"/>
  <c r="G73" i="2"/>
  <c r="G150" i="1"/>
  <c r="B260" i="1"/>
  <c r="G70" i="1"/>
  <c r="F79" i="2"/>
  <c r="G314" i="1"/>
  <c r="E35" i="2"/>
  <c r="B530" i="1"/>
  <c r="H61" i="2"/>
  <c r="B768" i="1"/>
  <c r="B262" i="1"/>
  <c r="B648" i="1"/>
  <c r="H39" i="2"/>
  <c r="B79" i="2"/>
  <c r="B86" i="2"/>
  <c r="B565" i="1"/>
  <c r="G529" i="1"/>
  <c r="B207" i="1"/>
  <c r="G726" i="1"/>
  <c r="G327" i="1"/>
  <c r="H7" i="2"/>
  <c r="G747" i="1"/>
  <c r="B294" i="1"/>
  <c r="B309" i="1"/>
  <c r="G349" i="1"/>
  <c r="B461" i="1"/>
  <c r="H48" i="2"/>
  <c r="F92" i="2"/>
  <c r="E48" i="2"/>
  <c r="B368" i="1"/>
  <c r="B99" i="1"/>
  <c r="G196" i="1"/>
  <c r="G217" i="1"/>
  <c r="B76" i="2"/>
  <c r="B205" i="1"/>
  <c r="E66" i="2"/>
  <c r="G139" i="1"/>
  <c r="B360" i="1"/>
  <c r="B472" i="1"/>
  <c r="B159" i="1"/>
  <c r="G96" i="1"/>
  <c r="E95" i="2"/>
  <c r="F94" i="2"/>
  <c r="B136" i="1"/>
  <c r="F81" i="2"/>
  <c r="B66" i="1"/>
  <c r="B367" i="1"/>
  <c r="E83" i="2"/>
  <c r="B258" i="1"/>
  <c r="B9" i="1"/>
  <c r="I14" i="4" s="1"/>
  <c r="G571" i="1"/>
  <c r="G116" i="1"/>
  <c r="F36" i="2"/>
  <c r="G305" i="1"/>
  <c r="H30" i="2"/>
  <c r="G17" i="1"/>
  <c r="B551" i="1"/>
  <c r="H6" i="2"/>
  <c r="G805" i="1"/>
  <c r="B107" i="1"/>
  <c r="G67" i="1"/>
  <c r="B563" i="1"/>
  <c r="G146" i="1"/>
  <c r="G459" i="1"/>
  <c r="B227" i="1"/>
  <c r="B50" i="1"/>
  <c r="B418" i="1"/>
  <c r="G547" i="1"/>
  <c r="B85" i="2"/>
  <c r="H22" i="2"/>
  <c r="G53" i="1"/>
  <c r="B398" i="1"/>
  <c r="G16" i="2"/>
  <c r="G306" i="1"/>
  <c r="B450" i="1"/>
  <c r="F14" i="2"/>
  <c r="H86" i="2"/>
  <c r="B482" i="1"/>
  <c r="G448" i="1"/>
  <c r="E8" i="2"/>
  <c r="B575" i="1"/>
  <c r="B202" i="1"/>
  <c r="G313" i="1"/>
  <c r="F86" i="2"/>
  <c r="B774" i="1"/>
  <c r="H64" i="2"/>
  <c r="F24" i="2"/>
  <c r="E77" i="2"/>
  <c r="B424" i="1"/>
  <c r="G748" i="1"/>
  <c r="G712" i="1"/>
  <c r="B325" i="1"/>
  <c r="H55" i="2"/>
  <c r="F8" i="2"/>
  <c r="G420" i="1"/>
  <c r="B73" i="1"/>
  <c r="G413" i="1"/>
  <c r="F52" i="2"/>
  <c r="E51" i="2"/>
  <c r="B158" i="1"/>
  <c r="G151" i="1"/>
  <c r="B728" i="1"/>
  <c r="G279" i="1"/>
  <c r="E46" i="2"/>
  <c r="B642" i="1"/>
  <c r="G649" i="1"/>
  <c r="B546" i="1"/>
  <c r="G417" i="1"/>
  <c r="G9" i="1"/>
  <c r="B753" i="1"/>
  <c r="B668" i="1"/>
  <c r="G39" i="2"/>
  <c r="B323" i="1"/>
  <c r="G432" i="1"/>
  <c r="B91" i="1"/>
  <c r="B798" i="1"/>
  <c r="G177" i="1"/>
  <c r="B199" i="1"/>
  <c r="G742" i="1"/>
  <c r="F25" i="2"/>
  <c r="B310" i="1"/>
  <c r="G31" i="2"/>
  <c r="B106" i="1"/>
  <c r="G633" i="1"/>
  <c r="G561" i="1"/>
  <c r="F61" i="2"/>
  <c r="G237" i="1"/>
  <c r="B177" i="1"/>
  <c r="B29" i="1"/>
  <c r="G111" i="1"/>
  <c r="B144" i="1"/>
  <c r="B204" i="1"/>
  <c r="B70" i="2"/>
  <c r="B80" i="2"/>
  <c r="G207" i="1"/>
  <c r="E23" i="2"/>
  <c r="B534" i="1"/>
  <c r="G815" i="1"/>
  <c r="G210" i="1"/>
  <c r="G385" i="1"/>
  <c r="G250" i="1"/>
  <c r="B446" i="1"/>
  <c r="B332" i="1"/>
  <c r="B769" i="1"/>
  <c r="G233" i="1"/>
  <c r="B787" i="1"/>
  <c r="B429" i="1"/>
  <c r="G94" i="1"/>
  <c r="G263" i="1"/>
  <c r="B632" i="1"/>
  <c r="B799" i="1"/>
  <c r="B326" i="1"/>
  <c r="G752" i="1"/>
  <c r="B708" i="1"/>
  <c r="G109" i="1"/>
  <c r="J48" i="2"/>
  <c r="G812" i="1"/>
  <c r="B497" i="1"/>
  <c r="H8" i="2"/>
  <c r="G249" i="1"/>
  <c r="G574" i="1"/>
  <c r="G502" i="1"/>
  <c r="G643" i="1"/>
  <c r="G15" i="2"/>
  <c r="E79" i="2"/>
  <c r="F44" i="2"/>
  <c r="G92" i="1"/>
  <c r="F17" i="2"/>
  <c r="F85" i="2"/>
  <c r="G338" i="1"/>
  <c r="G398" i="1"/>
  <c r="B115" i="1"/>
  <c r="B421" i="1"/>
  <c r="G455" i="1"/>
  <c r="E54" i="2"/>
  <c r="F19" i="2"/>
  <c r="B39" i="1"/>
  <c r="G41" i="1"/>
  <c r="G449" i="1"/>
  <c r="B267" i="1"/>
  <c r="G7" i="1"/>
  <c r="G22" i="2"/>
  <c r="G79" i="2"/>
  <c r="G698" i="1"/>
  <c r="B709" i="1"/>
  <c r="H26" i="2"/>
  <c r="B87" i="2"/>
  <c r="B535" i="1"/>
  <c r="B208" i="1"/>
  <c r="G253" i="1"/>
  <c r="H46" i="2"/>
  <c r="H37" i="2"/>
  <c r="B451" i="1"/>
  <c r="H58" i="2"/>
  <c r="B338" i="1"/>
  <c r="G441" i="1"/>
  <c r="B592" i="1"/>
  <c r="B59" i="1"/>
  <c r="B94" i="1"/>
  <c r="B10" i="1"/>
  <c r="G180" i="1"/>
  <c r="E24" i="2"/>
  <c r="B103" i="1"/>
  <c r="E18" i="2"/>
  <c r="B353" i="1"/>
  <c r="G337" i="1"/>
  <c r="B759" i="1"/>
  <c r="H90" i="2"/>
  <c r="G736" i="1"/>
  <c r="G411" i="1"/>
  <c r="G11" i="2"/>
  <c r="B232" i="1"/>
  <c r="B155" i="1"/>
  <c r="E87" i="2"/>
  <c r="F60" i="2"/>
  <c r="H66" i="2"/>
  <c r="G50" i="2"/>
  <c r="B406" i="1"/>
  <c r="B385" i="1"/>
  <c r="B501" i="1"/>
  <c r="B84" i="1"/>
  <c r="G90" i="2"/>
  <c r="B195" i="1"/>
  <c r="F20" i="2"/>
  <c r="B511" i="1"/>
  <c r="B135" i="1"/>
  <c r="B314" i="1"/>
  <c r="G133" i="1"/>
  <c r="F55" i="2"/>
  <c r="G481" i="1"/>
  <c r="G536" i="1"/>
  <c r="G780" i="1"/>
  <c r="B645" i="1"/>
  <c r="G475" i="1"/>
  <c r="G37" i="1"/>
  <c r="B387" i="1"/>
  <c r="G37" i="2"/>
  <c r="E94" i="2"/>
  <c r="G69" i="2"/>
  <c r="B73" i="2"/>
  <c r="G245" i="1"/>
  <c r="F56" i="2"/>
  <c r="B407" i="1"/>
  <c r="G387" i="1"/>
  <c r="G372" i="1"/>
  <c r="B32" i="1"/>
  <c r="G754" i="1"/>
  <c r="F16" i="2"/>
  <c r="B137" i="1"/>
  <c r="B395" i="1"/>
  <c r="G106" i="1"/>
  <c r="B170" i="1"/>
  <c r="G61" i="2"/>
  <c r="G91" i="1"/>
  <c r="B489" i="1"/>
  <c r="G107" i="1"/>
  <c r="G416" i="1"/>
  <c r="G480" i="1"/>
  <c r="B75" i="2"/>
  <c r="G283" i="1"/>
  <c r="B556" i="1"/>
  <c r="B333" i="1"/>
  <c r="B745" i="1"/>
  <c r="G761" i="1"/>
  <c r="B544" i="1"/>
  <c r="B457" i="1"/>
  <c r="G224" i="1"/>
  <c r="G56" i="1"/>
  <c r="B196" i="1"/>
  <c r="B35" i="1"/>
  <c r="B16" i="1"/>
  <c r="H71" i="2"/>
  <c r="H76" i="2"/>
  <c r="B621" i="1"/>
  <c r="B86" i="1"/>
  <c r="G300" i="1"/>
  <c r="G445" i="1"/>
  <c r="B30" i="1"/>
  <c r="E43" i="2"/>
  <c r="G186" i="1"/>
  <c r="G252" i="1"/>
  <c r="G470" i="1"/>
  <c r="H97" i="2"/>
  <c r="G181" i="1"/>
  <c r="B6" i="1"/>
  <c r="G265" i="1"/>
  <c r="B331" i="1"/>
  <c r="B528" i="1"/>
  <c r="B547" i="1"/>
  <c r="B96" i="1"/>
  <c r="G277" i="1"/>
  <c r="F9" i="2"/>
  <c r="G644" i="1"/>
  <c r="B537" i="1"/>
  <c r="B754" i="1"/>
  <c r="B28" i="1"/>
  <c r="B41" i="1"/>
  <c r="B492" i="1"/>
  <c r="G86" i="2"/>
  <c r="G430" i="1"/>
  <c r="H49" i="2"/>
  <c r="B794" i="1"/>
  <c r="G421" i="1"/>
  <c r="B265" i="1"/>
  <c r="G552" i="1"/>
  <c r="G10" i="2"/>
  <c r="B62" i="2"/>
  <c r="B681" i="1"/>
  <c r="G20" i="2"/>
  <c r="G213" i="1"/>
  <c r="G517" i="1"/>
  <c r="G119" i="1"/>
  <c r="B74" i="1"/>
  <c r="B239" i="1"/>
  <c r="B194" i="1"/>
  <c r="B700" i="1"/>
  <c r="H80" i="2"/>
  <c r="F68" i="2"/>
  <c r="G32" i="1"/>
  <c r="G142" i="1"/>
  <c r="G694" i="1"/>
  <c r="B527" i="1"/>
  <c r="G135" i="1"/>
  <c r="B624" i="1"/>
  <c r="B581" i="1"/>
  <c r="G570" i="1"/>
  <c r="B65" i="1"/>
  <c r="G36" i="2"/>
  <c r="G768" i="1"/>
  <c r="G83" i="1"/>
  <c r="G215" i="1"/>
  <c r="B289" i="1"/>
  <c r="B63" i="2"/>
  <c r="B295" i="1"/>
  <c r="G716" i="1"/>
  <c r="B781" i="1"/>
  <c r="G565" i="1"/>
  <c r="G584" i="1"/>
  <c r="G582" i="1"/>
  <c r="B416" i="1"/>
  <c r="G719" i="1"/>
  <c r="J69" i="2"/>
  <c r="G473" i="1"/>
  <c r="B288" i="1"/>
  <c r="B577" i="1"/>
  <c r="B91" i="2"/>
  <c r="B701" i="1"/>
  <c r="B274" i="1"/>
  <c r="B58" i="2"/>
  <c r="E41" i="2"/>
  <c r="H45" i="2"/>
  <c r="B264" i="1"/>
  <c r="H85" i="2"/>
  <c r="G104" i="1"/>
  <c r="E38" i="2"/>
  <c r="G315" i="1"/>
  <c r="G562" i="1"/>
  <c r="B253" i="1"/>
  <c r="E22" i="2"/>
  <c r="B755" i="1"/>
  <c r="G353" i="1"/>
  <c r="H78" i="2"/>
  <c r="E85" i="2"/>
  <c r="G159" i="1"/>
  <c r="B442" i="1"/>
  <c r="B381" i="1"/>
  <c r="G208" i="1"/>
  <c r="B713" i="1"/>
  <c r="G76" i="2"/>
  <c r="F26" i="2"/>
  <c r="G551" i="1"/>
  <c r="G20" i="1"/>
  <c r="G397" i="1"/>
  <c r="G611" i="1"/>
  <c r="G120" i="1"/>
  <c r="G354" i="1"/>
  <c r="G580" i="1"/>
  <c r="G657" i="1"/>
  <c r="G641" i="1"/>
  <c r="G197" i="1"/>
  <c r="G548" i="1"/>
  <c r="B607" i="1"/>
  <c r="F34" i="2"/>
  <c r="B673" i="1"/>
  <c r="G211" i="1"/>
  <c r="G728" i="1"/>
  <c r="B801" i="1"/>
  <c r="G425" i="1"/>
  <c r="G299" i="1"/>
  <c r="B498" i="1"/>
  <c r="G52" i="2"/>
  <c r="G807" i="1"/>
  <c r="B78" i="2"/>
  <c r="G287" i="1"/>
  <c r="H77" i="2"/>
  <c r="G782" i="1"/>
  <c r="G647" i="1"/>
  <c r="B390" i="1"/>
  <c r="G508" i="1"/>
  <c r="G28" i="1"/>
  <c r="B703" i="1"/>
  <c r="G65" i="2"/>
  <c r="G801" i="1"/>
  <c r="B337" i="1"/>
  <c r="B580" i="1"/>
  <c r="B757" i="1"/>
  <c r="G407" i="1"/>
  <c r="B672" i="1"/>
  <c r="B248" i="1"/>
  <c r="B578" i="1"/>
  <c r="B422" i="1"/>
  <c r="B372" i="1"/>
  <c r="G505" i="1"/>
  <c r="B693" i="1"/>
  <c r="G96" i="2"/>
  <c r="G515" i="1"/>
  <c r="H83" i="2"/>
  <c r="B503" i="1"/>
  <c r="G758" i="1"/>
  <c r="H17" i="2"/>
  <c r="B597" i="1"/>
  <c r="G504" i="1"/>
  <c r="F10" i="2"/>
  <c r="E93" i="2"/>
  <c r="G322" i="1"/>
  <c r="G229" i="1"/>
  <c r="G524" i="1"/>
  <c r="J45" i="2"/>
  <c r="B68" i="1"/>
  <c r="G72" i="1"/>
  <c r="G433" i="1"/>
  <c r="B299" i="1"/>
  <c r="E20" i="2"/>
  <c r="G157" i="1"/>
  <c r="G216" i="1"/>
  <c r="B53" i="1"/>
  <c r="B467" i="1"/>
  <c r="G63" i="1"/>
  <c r="G321" i="1"/>
  <c r="B420" i="1"/>
  <c r="G530" i="1"/>
  <c r="G309" i="1"/>
  <c r="F11" i="2"/>
  <c r="B153" i="1"/>
  <c r="E14" i="2"/>
  <c r="E55" i="2"/>
  <c r="G136" i="1"/>
  <c r="G440" i="1"/>
  <c r="G593" i="1"/>
  <c r="B550" i="1"/>
  <c r="G713" i="1"/>
  <c r="B220" i="1"/>
  <c r="G735" i="1"/>
  <c r="G668" i="1"/>
  <c r="B317" i="1"/>
  <c r="B609" i="1"/>
  <c r="B596" i="1"/>
  <c r="B346" i="1"/>
  <c r="B730" i="1"/>
  <c r="B687" i="1"/>
  <c r="G465" i="1"/>
  <c r="G434" i="1"/>
  <c r="G15" i="1"/>
  <c r="H43" i="2"/>
  <c r="B291" i="1"/>
  <c r="B386" i="1"/>
  <c r="B111" i="1"/>
  <c r="H95" i="2"/>
  <c r="B110" i="1"/>
  <c r="G27" i="2"/>
  <c r="G639" i="1"/>
  <c r="B371" i="1"/>
  <c r="G95" i="1"/>
  <c r="B598" i="1"/>
  <c r="G76" i="1"/>
  <c r="F23" i="2"/>
  <c r="B95" i="1"/>
  <c r="B562" i="1"/>
  <c r="G625" i="1"/>
  <c r="G86" i="1"/>
  <c r="B647" i="1"/>
  <c r="G188" i="1"/>
  <c r="G54" i="2"/>
  <c r="B82" i="2"/>
  <c r="E32" i="2"/>
  <c r="B124" i="1"/>
  <c r="G391" i="1"/>
  <c r="G4" i="1"/>
  <c r="L12" i="4" s="1"/>
  <c r="H59" i="2"/>
  <c r="E57" i="2"/>
  <c r="B364" i="1"/>
  <c r="B685" i="1"/>
  <c r="B98" i="1"/>
  <c r="G563" i="1"/>
  <c r="G332" i="1"/>
  <c r="H57" i="2"/>
  <c r="B359" i="1"/>
  <c r="G272" i="1"/>
  <c r="G49" i="1"/>
  <c r="G94" i="2"/>
  <c r="G8" i="2"/>
  <c r="E80" i="2"/>
  <c r="F22" i="2"/>
  <c r="G40" i="2"/>
  <c r="B24" i="1"/>
  <c r="G348" i="1"/>
  <c r="B14" i="1"/>
  <c r="B711" i="1"/>
  <c r="B471" i="1"/>
  <c r="B379" i="1"/>
  <c r="B4" i="1"/>
  <c r="E52" i="2"/>
  <c r="G115" i="1"/>
  <c r="B266" i="1"/>
  <c r="G329" i="1"/>
  <c r="G227" i="1"/>
  <c r="H36" i="2"/>
  <c r="E44" i="2"/>
  <c r="F57" i="2"/>
  <c r="G141" i="1"/>
  <c r="G64" i="2"/>
  <c r="G56" i="2"/>
  <c r="B117" i="1"/>
  <c r="G45" i="2"/>
  <c r="B139" i="1"/>
  <c r="G40" i="1"/>
  <c r="G333" i="1"/>
  <c r="B71" i="1"/>
  <c r="B252" i="1"/>
  <c r="B677" i="1"/>
  <c r="B145" i="1"/>
  <c r="G730" i="1"/>
  <c r="G203" i="1"/>
  <c r="B599" i="1"/>
  <c r="G634" i="1"/>
  <c r="G205" i="1"/>
  <c r="G21" i="2"/>
  <c r="B487" i="1"/>
  <c r="B120" i="1"/>
  <c r="B710" i="1"/>
  <c r="G84" i="1"/>
  <c r="B306" i="1"/>
  <c r="G124" i="1"/>
  <c r="E76" i="2"/>
  <c r="F53" i="2"/>
  <c r="B401" i="1"/>
  <c r="G678" i="1"/>
  <c r="B38" i="1"/>
  <c r="G471" i="1"/>
  <c r="B222" i="1"/>
  <c r="B694" i="1"/>
  <c r="G80" i="1"/>
  <c r="G406" i="1"/>
  <c r="G289" i="1"/>
  <c r="B259" i="1"/>
  <c r="H93" i="2"/>
  <c r="F40" i="2"/>
  <c r="G635" i="1"/>
  <c r="B49" i="1"/>
  <c r="E65" i="2"/>
  <c r="H40" i="2"/>
  <c r="B25" i="1"/>
  <c r="G359" i="1"/>
  <c r="G117" i="1"/>
  <c r="G308" i="1"/>
  <c r="B77" i="1"/>
  <c r="B68" i="2"/>
  <c r="F39" i="2"/>
  <c r="B341" i="1"/>
  <c r="B458" i="1"/>
  <c r="B415" i="1"/>
  <c r="G739" i="1"/>
  <c r="G344" i="1"/>
  <c r="G382" i="1"/>
  <c r="G415" i="1"/>
  <c r="F42" i="2"/>
  <c r="B13" i="1"/>
  <c r="G646" i="1"/>
  <c r="B286" i="1"/>
  <c r="E88" i="2"/>
  <c r="G51" i="1"/>
  <c r="B342" i="1"/>
  <c r="B639" i="1"/>
  <c r="G297" i="1"/>
  <c r="G553" i="1"/>
  <c r="B150" i="1"/>
  <c r="G546" i="1"/>
  <c r="G269" i="1"/>
  <c r="G757" i="1"/>
  <c r="E89" i="2"/>
  <c r="G121" i="1"/>
  <c r="B79" i="1"/>
  <c r="G247" i="1"/>
  <c r="G222" i="1"/>
  <c r="B237" i="1"/>
  <c r="G538" i="1"/>
  <c r="B445" i="1"/>
  <c r="G760" i="1"/>
  <c r="F87" i="2"/>
  <c r="F37" i="2"/>
  <c r="B280" i="1"/>
  <c r="B812" i="1"/>
  <c r="G765" i="1"/>
  <c r="H9" i="2"/>
  <c r="B320" i="1"/>
  <c r="B778" i="1"/>
  <c r="G194" i="1"/>
  <c r="B717" i="1"/>
  <c r="B513" i="1"/>
  <c r="B268" i="1"/>
  <c r="G97" i="1"/>
  <c r="G46" i="2"/>
  <c r="H63" i="2"/>
  <c r="E17" i="2"/>
  <c r="G38" i="1"/>
  <c r="B256" i="1"/>
  <c r="H31" i="2"/>
  <c r="E58" i="2"/>
  <c r="B670" i="1"/>
  <c r="G478" i="1"/>
  <c r="G677" i="1"/>
  <c r="B763" i="1"/>
  <c r="B88" i="2"/>
  <c r="B802" i="1"/>
  <c r="B432" i="1"/>
  <c r="G98" i="1"/>
  <c r="G296" i="1"/>
  <c r="B793" i="1"/>
  <c r="B5" i="1"/>
  <c r="L7" i="4" s="1"/>
  <c r="G577" i="1"/>
  <c r="B382" i="1"/>
  <c r="G595" i="1"/>
  <c r="G14" i="1"/>
  <c r="B147" i="1"/>
  <c r="B397" i="1"/>
  <c r="G286" i="1"/>
  <c r="G270" i="1"/>
  <c r="B327" i="1"/>
  <c r="B811" i="1"/>
  <c r="B669" i="1"/>
  <c r="B742" i="1"/>
  <c r="G75" i="1"/>
  <c r="G618" i="1"/>
  <c r="G491" i="1"/>
  <c r="B680" i="1"/>
  <c r="G447" i="1"/>
  <c r="F29" i="2"/>
  <c r="G169" i="1"/>
  <c r="B128" i="1"/>
  <c r="G69" i="1"/>
  <c r="G91" i="2"/>
  <c r="F71" i="2"/>
  <c r="G225" i="1"/>
  <c r="G242" i="1"/>
  <c r="B77" i="2"/>
  <c r="B174" i="1"/>
  <c r="G4" i="2"/>
  <c r="F15" i="2"/>
  <c r="G7" i="2"/>
  <c r="G244" i="1"/>
  <c r="B88" i="1"/>
  <c r="B316" i="1"/>
  <c r="E10" i="2"/>
  <c r="G803" i="1"/>
  <c r="G714" i="1"/>
  <c r="B166" i="1"/>
  <c r="B161" i="1"/>
  <c r="G191" i="1"/>
  <c r="G496" i="1"/>
  <c r="B773" i="1"/>
  <c r="G77" i="2"/>
  <c r="F3" i="2"/>
  <c r="H89" i="2"/>
  <c r="G158" i="1"/>
  <c r="B60" i="2"/>
  <c r="E60" i="2"/>
  <c r="G318" i="1"/>
  <c r="B515" i="1"/>
  <c r="G581" i="1"/>
  <c r="F77" i="2"/>
  <c r="G786" i="1"/>
  <c r="H12" i="2"/>
  <c r="G428" i="1"/>
  <c r="B60" i="1"/>
  <c r="F54" i="2"/>
  <c r="B67" i="2"/>
  <c r="B101" i="1"/>
  <c r="E30" i="2"/>
  <c r="B559" i="1"/>
  <c r="G479" i="1"/>
  <c r="G301" i="1"/>
  <c r="G451" i="1"/>
  <c r="B167" i="1"/>
  <c r="B322" i="1"/>
  <c r="B490" i="1"/>
  <c r="F43" i="2"/>
  <c r="G79" i="1"/>
  <c r="G273" i="1"/>
  <c r="B157" i="1"/>
  <c r="H13" i="2"/>
  <c r="G172" i="1"/>
  <c r="F62" i="2"/>
  <c r="B22" i="1"/>
  <c r="G599" i="1"/>
  <c r="B203" i="1"/>
  <c r="B72" i="1"/>
  <c r="G621" i="1"/>
  <c r="G746" i="1"/>
  <c r="B366" i="1"/>
  <c r="E74" i="2"/>
  <c r="B113" i="1"/>
  <c r="G766" i="1"/>
  <c r="G356" i="1"/>
  <c r="G669" i="1"/>
  <c r="B630" i="1"/>
  <c r="G810" i="1"/>
  <c r="E15" i="2"/>
  <c r="G130" i="1"/>
  <c r="G71" i="2"/>
  <c r="G5" i="1"/>
  <c r="G488" i="1"/>
  <c r="J47" i="2"/>
  <c r="B532" i="1"/>
  <c r="H11" i="2"/>
  <c r="G8" i="1"/>
  <c r="G558" i="1"/>
  <c r="G493" i="1"/>
  <c r="G362" i="1"/>
  <c r="H41" i="2"/>
  <c r="G779" i="1"/>
  <c r="E59" i="2"/>
  <c r="G87" i="2"/>
  <c r="F93" i="2"/>
  <c r="B247" i="1"/>
  <c r="G775" i="1"/>
  <c r="B443" i="1"/>
  <c r="B229" i="1"/>
  <c r="B573" i="1"/>
  <c r="G369" i="1"/>
  <c r="B83" i="1"/>
  <c r="B59" i="2"/>
  <c r="B226" i="1"/>
  <c r="H75" i="2"/>
  <c r="G71" i="1"/>
  <c r="G778" i="1"/>
  <c r="E21" i="2"/>
  <c r="B643" i="1"/>
  <c r="B447" i="1"/>
  <c r="B20" i="1"/>
  <c r="H60" i="2"/>
  <c r="G112" i="1"/>
  <c r="B533" i="1"/>
  <c r="B383" i="1"/>
  <c r="G414" i="1"/>
  <c r="B771" i="1"/>
  <c r="B302" i="1"/>
  <c r="G817" i="1"/>
  <c r="B183" i="1"/>
  <c r="B690" i="1"/>
  <c r="B330" i="1"/>
  <c r="G511" i="1"/>
  <c r="G527" i="1"/>
  <c r="B191" i="1"/>
  <c r="G804" i="1"/>
  <c r="G523" i="1"/>
  <c r="H28" i="2"/>
  <c r="G78" i="1"/>
  <c r="G575" i="1"/>
  <c r="G291" i="1"/>
  <c r="G663" i="1"/>
  <c r="B154" i="1"/>
  <c r="B197" i="1"/>
  <c r="G92" i="2"/>
  <c r="F41" i="2"/>
  <c r="G77" i="1"/>
  <c r="G395" i="1"/>
  <c r="B605" i="1"/>
  <c r="E12" i="2"/>
  <c r="B125" i="1"/>
  <c r="G796" i="1"/>
  <c r="B499" i="1"/>
  <c r="B640" i="1"/>
  <c r="B76" i="1"/>
  <c r="G276" i="1"/>
  <c r="B67" i="1"/>
  <c r="G12" i="2"/>
  <c r="G232" i="1"/>
  <c r="B588" i="1"/>
  <c r="G731" i="1"/>
  <c r="H92" i="2"/>
  <c r="G724" i="1"/>
  <c r="E11" i="2"/>
  <c r="H14" i="2"/>
  <c r="G257" i="1"/>
  <c r="B412" i="1"/>
  <c r="G45" i="1"/>
  <c r="G652" i="1"/>
  <c r="G793" i="1"/>
  <c r="G393" i="1"/>
  <c r="F35" i="2"/>
  <c r="G3" i="2"/>
  <c r="G715" i="1"/>
  <c r="B52" i="1"/>
  <c r="B718" i="1"/>
  <c r="G509" i="1"/>
  <c r="B548" i="1"/>
  <c r="G676" i="1"/>
  <c r="G614" i="1"/>
  <c r="J52" i="2"/>
  <c r="G412" i="1"/>
  <c r="G624" i="1"/>
  <c r="B655" i="1"/>
  <c r="G93" i="1"/>
  <c r="G316" i="1"/>
  <c r="B473" i="1"/>
  <c r="G89" i="1"/>
  <c r="B649" i="1"/>
  <c r="G501" i="1"/>
  <c r="G50" i="1"/>
  <c r="G68" i="2"/>
  <c r="B305" i="1"/>
  <c r="B806" i="1"/>
  <c r="B507" i="1"/>
  <c r="B567" i="1"/>
  <c r="B692" i="1"/>
  <c r="B339" i="1"/>
  <c r="B493" i="1"/>
  <c r="B209" i="1"/>
  <c r="G648" i="1"/>
  <c r="B380" i="1"/>
  <c r="B7" i="1"/>
  <c r="G85" i="1"/>
  <c r="G380" i="1"/>
  <c r="B241" i="1"/>
  <c r="B479" i="1"/>
  <c r="G798" i="1"/>
  <c r="G631" i="1"/>
  <c r="B634" i="1"/>
  <c r="B539" i="1"/>
  <c r="G774" i="1"/>
  <c r="J50" i="2"/>
  <c r="G651" i="1"/>
  <c r="G707" i="1"/>
  <c r="B764" i="1"/>
  <c r="G788" i="1"/>
  <c r="G486" i="1"/>
  <c r="B749" i="1"/>
  <c r="B245" i="1"/>
  <c r="G710" i="1"/>
  <c r="G410" i="1"/>
  <c r="G610" i="1"/>
  <c r="B697" i="1"/>
  <c r="B512" i="1"/>
  <c r="G526" i="1"/>
  <c r="G787" i="1"/>
  <c r="G198" i="1"/>
  <c r="B629" i="1"/>
  <c r="B664" i="1"/>
  <c r="B662" i="1"/>
  <c r="B251" i="1"/>
  <c r="G220" i="1"/>
  <c r="B431" i="1"/>
  <c r="B388" i="1"/>
  <c r="J54" i="2"/>
  <c r="B658" i="1"/>
  <c r="G424" i="1"/>
  <c r="G763" i="1"/>
  <c r="B63" i="1"/>
  <c r="G616" i="1"/>
  <c r="G785" i="1"/>
  <c r="B257" i="1"/>
  <c r="B615" i="1"/>
  <c r="G679" i="1"/>
  <c r="G202" i="1"/>
  <c r="B743" i="1"/>
  <c r="G629" i="1"/>
  <c r="G573" i="1"/>
  <c r="G585" i="1"/>
  <c r="G489" i="1"/>
  <c r="G818" i="1"/>
  <c r="G370" i="1"/>
  <c r="B428" i="1"/>
  <c r="B348" i="1"/>
  <c r="B633" i="1"/>
  <c r="B521" i="1"/>
  <c r="G461" i="1"/>
  <c r="B792" i="1"/>
  <c r="G692" i="1"/>
  <c r="B529" i="1"/>
  <c r="G685" i="1"/>
  <c r="H70" i="2"/>
  <c r="G341" i="1"/>
  <c r="G556" i="1"/>
  <c r="B335" i="1"/>
  <c r="B628" i="1"/>
  <c r="G709" i="1"/>
  <c r="B495" i="1"/>
  <c r="B130" i="1"/>
  <c r="B234" i="1"/>
  <c r="B95" i="2"/>
  <c r="G776" i="1"/>
  <c r="B217" i="1"/>
  <c r="B211" i="1"/>
  <c r="B190" i="1"/>
  <c r="G725" i="1"/>
  <c r="G59" i="2"/>
  <c r="G795" i="1"/>
  <c r="G632" i="1"/>
  <c r="B470" i="1"/>
  <c r="G755" i="1"/>
  <c r="B344" i="1"/>
  <c r="B704" i="1"/>
  <c r="G18" i="1"/>
  <c r="G559" i="1"/>
  <c r="B462" i="1"/>
  <c r="B179" i="1"/>
  <c r="B121" i="1"/>
  <c r="B119" i="1"/>
  <c r="B477" i="1"/>
  <c r="G10" i="1"/>
  <c r="G507" i="1"/>
  <c r="G476" i="1"/>
  <c r="B561" i="1"/>
  <c r="B389" i="1"/>
  <c r="G645" i="1"/>
  <c r="G656" i="1"/>
  <c r="B698" i="1"/>
  <c r="B94" i="2"/>
  <c r="E64" i="2"/>
  <c r="G88" i="1"/>
  <c r="F96" i="2"/>
  <c r="G254" i="1"/>
  <c r="G783" i="1"/>
  <c r="G174" i="1"/>
  <c r="G320" i="1"/>
  <c r="B604" i="1"/>
  <c r="G626" i="1"/>
  <c r="B408" i="1"/>
  <c r="B536" i="1"/>
  <c r="G587" i="1"/>
  <c r="B571" i="1"/>
  <c r="G740" i="1"/>
  <c r="G155" i="1"/>
  <c r="G352" i="1"/>
  <c r="B303" i="1"/>
  <c r="H96" i="2"/>
  <c r="B301" i="1"/>
  <c r="G809" i="1"/>
  <c r="B733" i="1"/>
  <c r="B631" i="1"/>
  <c r="B396" i="1"/>
  <c r="B206" i="1"/>
  <c r="B790" i="1"/>
  <c r="G737" i="1"/>
  <c r="G703" i="1"/>
  <c r="B683" i="1"/>
  <c r="G533" i="1"/>
  <c r="B620" i="1"/>
  <c r="G409" i="1"/>
  <c r="B54" i="1"/>
  <c r="B676" i="1"/>
  <c r="B579" i="1"/>
  <c r="B542" i="1"/>
  <c r="G326" i="1"/>
  <c r="B414" i="1"/>
  <c r="B272" i="1"/>
  <c r="B772" i="1"/>
  <c r="B171" i="1"/>
  <c r="G540" i="1"/>
  <c r="B659" i="1"/>
  <c r="B545" i="1"/>
  <c r="G619" i="1"/>
  <c r="B279" i="1"/>
  <c r="G378" i="1"/>
  <c r="B531" i="1"/>
  <c r="B176" i="1"/>
  <c r="B146" i="1"/>
  <c r="B809" i="1"/>
  <c r="B486" i="1"/>
  <c r="J49" i="2"/>
  <c r="G792" i="1"/>
  <c r="G756" i="1"/>
  <c r="G813" i="1"/>
  <c r="B779" i="1"/>
  <c r="B538" i="1"/>
  <c r="B277" i="1"/>
  <c r="B92" i="1"/>
  <c r="G23" i="1"/>
  <c r="B340" i="1"/>
  <c r="B413" i="1"/>
  <c r="J42" i="2"/>
  <c r="B810" i="1"/>
  <c r="G662" i="1"/>
  <c r="G167" i="1"/>
  <c r="G789" i="1"/>
  <c r="B496" i="1"/>
  <c r="B69" i="1"/>
  <c r="G311" i="1"/>
  <c r="G405" i="1"/>
  <c r="B618" i="1"/>
  <c r="B261" i="1"/>
  <c r="B627" i="1"/>
  <c r="J64" i="2"/>
  <c r="G607" i="1"/>
  <c r="G162" i="1"/>
  <c r="B762" i="1"/>
  <c r="B400" i="1"/>
  <c r="G609" i="1"/>
  <c r="B425" i="1"/>
  <c r="G654" i="1"/>
  <c r="G560" i="1"/>
  <c r="B370" i="1"/>
  <c r="G25" i="2"/>
  <c r="B600" i="1"/>
  <c r="B19" i="1"/>
  <c r="G61" i="1"/>
  <c r="G59" i="1"/>
  <c r="B437" i="1"/>
  <c r="G183" i="1"/>
  <c r="B817" i="1"/>
  <c r="J58" i="2"/>
  <c r="B235" i="1"/>
  <c r="G431" i="1"/>
  <c r="G784" i="1"/>
  <c r="G281" i="1"/>
  <c r="E50" i="2"/>
  <c r="G175" i="1"/>
  <c r="G658" i="1"/>
  <c r="B172" i="1"/>
  <c r="B213" i="1"/>
  <c r="B293" i="1"/>
  <c r="G357" i="1"/>
  <c r="B682" i="1"/>
  <c r="B233" i="1"/>
  <c r="B297" i="1"/>
  <c r="G403" i="1"/>
  <c r="B87" i="1"/>
  <c r="G603" i="1"/>
  <c r="B785" i="1"/>
  <c r="J43" i="2"/>
  <c r="J53" i="2"/>
  <c r="B459" i="1"/>
  <c r="G680" i="1"/>
  <c r="G373" i="1"/>
  <c r="B435" i="1"/>
  <c r="G149" i="1"/>
  <c r="B783" i="1"/>
  <c r="G195" i="1"/>
  <c r="B616" i="1"/>
  <c r="B786" i="1"/>
  <c r="G660" i="1"/>
  <c r="G492" i="1"/>
  <c r="B423" i="1"/>
  <c r="G513" i="1"/>
  <c r="B374" i="1"/>
  <c r="G615" i="1"/>
  <c r="G453" i="1"/>
  <c r="G342" i="1"/>
  <c r="B650" i="1"/>
  <c r="G444" i="1"/>
  <c r="G209" i="1"/>
  <c r="G516" i="1"/>
  <c r="B691" i="1"/>
  <c r="B795" i="1"/>
  <c r="G674" i="1"/>
  <c r="G389" i="1"/>
  <c r="G696" i="1"/>
  <c r="B603" i="1"/>
  <c r="B554" i="1"/>
  <c r="G65" i="1"/>
  <c r="G429" i="1"/>
  <c r="B347" i="1"/>
  <c r="G25" i="1"/>
  <c r="G375" i="1"/>
  <c r="G814" i="1"/>
  <c r="G622" i="1"/>
  <c r="B646" i="1"/>
  <c r="B476" i="1"/>
  <c r="B555" i="1"/>
  <c r="B656" i="1"/>
  <c r="G304" i="1"/>
  <c r="G701" i="1"/>
  <c r="B373" i="1"/>
  <c r="B491" i="1"/>
  <c r="B250" i="1"/>
  <c r="G568" i="1"/>
  <c r="G310" i="1"/>
  <c r="B427" i="1"/>
  <c r="G699" i="1"/>
  <c r="G469" i="1"/>
  <c r="B201" i="1"/>
  <c r="J63" i="2"/>
  <c r="B263" i="1"/>
  <c r="B726" i="1"/>
  <c r="G697" i="1"/>
  <c r="B505" i="1"/>
  <c r="B362" i="1"/>
  <c r="G144" i="1"/>
  <c r="B715" i="1"/>
  <c r="G363" i="1"/>
  <c r="G545" i="1"/>
  <c r="G402" i="1"/>
  <c r="J60" i="2"/>
  <c r="G693" i="1"/>
  <c r="J67" i="2"/>
  <c r="B583" i="1"/>
  <c r="G484" i="1"/>
  <c r="G439" i="1"/>
  <c r="B502" i="1"/>
  <c r="B378" i="1"/>
  <c r="G436" i="1"/>
  <c r="G673" i="1"/>
  <c r="H81" i="2"/>
  <c r="G437" i="1"/>
  <c r="G164" i="1"/>
  <c r="G41" i="2"/>
  <c r="G670" i="1"/>
  <c r="G541" i="1"/>
  <c r="G179" i="1"/>
  <c r="G450" i="1"/>
  <c r="B549" i="1"/>
  <c r="E13" i="2"/>
  <c r="B560" i="1"/>
  <c r="G238" i="1"/>
  <c r="G57" i="2"/>
  <c r="B189" i="1"/>
  <c r="B558" i="1"/>
  <c r="G226" i="1"/>
  <c r="G282" i="1"/>
  <c r="G597" i="1"/>
  <c r="B349" i="1"/>
  <c r="B70" i="1"/>
  <c r="J55" i="2"/>
  <c r="G700" i="1"/>
  <c r="G377" i="1"/>
  <c r="G331" i="1"/>
  <c r="B746" i="1"/>
  <c r="G745" i="1"/>
  <c r="B112" i="1"/>
  <c r="B140" i="1"/>
  <c r="B602" i="1"/>
  <c r="G328" i="1"/>
  <c r="G396" i="1"/>
  <c r="J40" i="2"/>
  <c r="B660" i="1"/>
  <c r="G655" i="1"/>
  <c r="G140" i="1"/>
  <c r="G474" i="1"/>
  <c r="G596" i="1"/>
  <c r="G285" i="1"/>
  <c r="G312" i="1"/>
  <c r="G173" i="1"/>
  <c r="G711" i="1"/>
  <c r="B210" i="1"/>
  <c r="B410" i="1"/>
  <c r="B818" i="1"/>
  <c r="B285" i="1"/>
  <c r="B160" i="1"/>
  <c r="B587" i="1"/>
  <c r="B684" i="1"/>
  <c r="B814" i="1"/>
  <c r="G794" i="1"/>
  <c r="G543" i="1"/>
  <c r="B657" i="1"/>
  <c r="B678" i="1"/>
  <c r="G468" i="1"/>
  <c r="G628" i="1"/>
  <c r="G500" i="1"/>
  <c r="G650" i="1"/>
  <c r="B15" i="1"/>
  <c r="J68" i="2"/>
  <c r="G601" i="1"/>
  <c r="B674" i="1"/>
  <c r="B307" i="1"/>
  <c r="B557" i="1"/>
  <c r="G706" i="1"/>
  <c r="B695" i="1"/>
  <c r="B357" i="1"/>
  <c r="B541" i="1"/>
  <c r="B653" i="1"/>
  <c r="B626" i="1"/>
  <c r="G271" i="1"/>
  <c r="B276" i="1"/>
  <c r="B688" i="1"/>
  <c r="G613" i="1"/>
  <c r="G691" i="1"/>
  <c r="G578" i="1"/>
  <c r="G522" i="1"/>
  <c r="J44" i="2"/>
  <c r="F5" i="2"/>
  <c r="G404" i="1"/>
  <c r="H69" i="2"/>
  <c r="B438" i="1"/>
  <c r="B405" i="1"/>
  <c r="G664" i="1"/>
  <c r="G544" i="1"/>
  <c r="G483" i="1"/>
  <c r="J51" i="2"/>
  <c r="G278" i="1"/>
  <c r="B186" i="1"/>
  <c r="G99" i="1"/>
  <c r="B776" i="1"/>
  <c r="B736" i="1"/>
  <c r="B399" i="1"/>
  <c r="B369" i="1"/>
  <c r="G72" i="2"/>
  <c r="G36" i="1"/>
  <c r="G586" i="1"/>
  <c r="G723" i="1"/>
  <c r="B671" i="1"/>
  <c r="G260" i="1"/>
  <c r="G734" i="1"/>
  <c r="F50" i="2"/>
  <c r="G118" i="1"/>
  <c r="B142" i="1"/>
  <c r="H5" i="2"/>
  <c r="B441" i="1"/>
  <c r="G743" i="1"/>
  <c r="B8" i="1"/>
  <c r="B336" i="1"/>
  <c r="J70" i="2"/>
  <c r="B767" i="1"/>
  <c r="G738" i="1"/>
  <c r="G241" i="1"/>
  <c r="B187" i="1"/>
  <c r="G720" i="1"/>
  <c r="E91" i="2"/>
  <c r="G218" i="1"/>
  <c r="B358" i="1"/>
  <c r="B665" i="1"/>
  <c r="B218" i="1"/>
  <c r="G672" i="1"/>
  <c r="B734" i="1"/>
  <c r="J39" i="2"/>
  <c r="B803" i="1"/>
  <c r="B804" i="1"/>
  <c r="B568" i="1"/>
  <c r="B81" i="2"/>
  <c r="B460" i="1"/>
  <c r="B696" i="1"/>
  <c r="G422" i="1"/>
  <c r="B394" i="1"/>
  <c r="B345" i="1"/>
  <c r="B526" i="1"/>
  <c r="G423" i="1"/>
  <c r="B524" i="1"/>
  <c r="G520" i="1"/>
  <c r="B12" i="1"/>
  <c r="G741" i="1"/>
  <c r="G239" i="1"/>
  <c r="B238" i="1"/>
  <c r="E68" i="2"/>
  <c r="G38" i="2"/>
  <c r="G234" i="1"/>
  <c r="G537" i="1"/>
  <c r="B666" i="1"/>
  <c r="B780" i="1"/>
  <c r="B714" i="1"/>
  <c r="B622" i="1"/>
  <c r="G427" i="1"/>
  <c r="G689" i="1"/>
  <c r="G394" i="1"/>
  <c r="B466" i="1"/>
  <c r="B516" i="1"/>
  <c r="G567" i="1"/>
  <c r="G334" i="1"/>
  <c r="B706" i="1"/>
  <c r="B789" i="1"/>
  <c r="G284" i="1"/>
  <c r="B747" i="1"/>
  <c r="G127" i="1"/>
  <c r="G438" i="1"/>
  <c r="G605" i="1"/>
  <c r="G588" i="1"/>
  <c r="B614" i="1"/>
  <c r="B192" i="1"/>
  <c r="B518" i="1"/>
  <c r="B244" i="1"/>
  <c r="G381" i="1"/>
  <c r="B494" i="1"/>
  <c r="G554" i="1"/>
  <c r="B611" i="1"/>
  <c r="G729" i="1"/>
  <c r="B448" i="1"/>
  <c r="B760" i="1"/>
  <c r="G767" i="1"/>
  <c r="G294" i="1"/>
  <c r="G462" i="1"/>
  <c r="G388" i="1"/>
  <c r="G604" i="1"/>
  <c r="B808" i="1"/>
  <c r="B585" i="1"/>
  <c r="G684" i="1"/>
  <c r="G640" i="1"/>
  <c r="G47" i="2"/>
  <c r="B300" i="1"/>
  <c r="B290" i="1"/>
  <c r="B156" i="1"/>
  <c r="B796" i="1"/>
  <c r="G620" i="1"/>
  <c r="B758" i="1"/>
  <c r="B699" i="1"/>
  <c r="B216" i="1"/>
  <c r="G777" i="1"/>
  <c r="B623" i="1"/>
  <c r="B741" i="1"/>
  <c r="B761" i="1"/>
  <c r="B543" i="1"/>
  <c r="G256" i="1"/>
  <c r="J56" i="2"/>
  <c r="G199" i="1"/>
  <c r="B651" i="1"/>
  <c r="G30" i="1"/>
  <c r="E71" i="2"/>
  <c r="G718" i="1"/>
  <c r="G240" i="1"/>
  <c r="G129" i="1"/>
  <c r="G290" i="1"/>
  <c r="B240" i="1"/>
  <c r="G101" i="1"/>
  <c r="G266" i="1"/>
  <c r="G399" i="1"/>
  <c r="B228" i="1"/>
  <c r="G340" i="1"/>
  <c r="B403" i="1"/>
  <c r="B805" i="1"/>
  <c r="B576" i="1"/>
  <c r="H87" i="2"/>
  <c r="B523" i="1"/>
  <c r="G343" i="1"/>
  <c r="B770" i="1"/>
  <c r="B686" i="1"/>
  <c r="G686" i="1"/>
  <c r="B270" i="1"/>
  <c r="G100" i="1"/>
  <c r="B740" i="1"/>
  <c r="G495" i="1"/>
  <c r="G642" i="1"/>
  <c r="B591" i="1"/>
  <c r="B284" i="1"/>
  <c r="G458" i="1"/>
  <c r="G460" i="1"/>
  <c r="G206" i="1"/>
  <c r="G722" i="1"/>
  <c r="B246" i="1"/>
  <c r="B230" i="1"/>
  <c r="B243" i="1"/>
  <c r="B365" i="1"/>
  <c r="G335" i="1"/>
  <c r="G681" i="1"/>
  <c r="G34" i="2"/>
  <c r="B748" i="1"/>
  <c r="G223" i="1"/>
  <c r="B454" i="1"/>
  <c r="B720" i="1"/>
  <c r="G454" i="1"/>
  <c r="G182" i="1"/>
  <c r="B375" i="1"/>
  <c r="G781" i="1"/>
  <c r="G137" i="1"/>
  <c r="G510" i="1"/>
  <c r="B283" i="1"/>
  <c r="B426" i="1"/>
  <c r="J59" i="2"/>
  <c r="B273" i="1"/>
  <c r="B36" i="1"/>
  <c r="G790" i="1"/>
  <c r="G418" i="1"/>
  <c r="F45" i="2"/>
  <c r="G102" i="1"/>
  <c r="H91" i="2"/>
  <c r="E97" i="2"/>
  <c r="G168" i="1"/>
  <c r="G463" i="1"/>
  <c r="G302" i="1"/>
  <c r="B102" i="1"/>
  <c r="B352" i="1"/>
  <c r="B739" i="1"/>
  <c r="B510" i="1"/>
  <c r="G770" i="1"/>
  <c r="B419" i="1"/>
  <c r="G366" i="1"/>
  <c r="B411" i="1"/>
  <c r="G494" i="1"/>
  <c r="G549" i="1"/>
  <c r="B455" i="1"/>
  <c r="G800" i="1"/>
  <c r="B610" i="1"/>
  <c r="G550" i="1"/>
  <c r="G659" i="1"/>
  <c r="B735" i="1"/>
  <c r="B552" i="1"/>
  <c r="B641" i="1"/>
  <c r="J61" i="2"/>
  <c r="G426" i="1"/>
  <c r="G512" i="1"/>
  <c r="G704" i="1"/>
  <c r="B329" i="1"/>
  <c r="B593" i="1"/>
  <c r="B788" i="1"/>
  <c r="B281" i="1"/>
  <c r="B463" i="1"/>
  <c r="G499" i="1"/>
  <c r="G6" i="1"/>
  <c r="B509" i="1"/>
  <c r="G816" i="1"/>
  <c r="G555" i="1"/>
  <c r="B766" i="1"/>
  <c r="J62" i="2"/>
  <c r="B475" i="1"/>
  <c r="G467" i="1"/>
  <c r="B570" i="1"/>
  <c r="G666" i="1"/>
  <c r="B716" i="1"/>
  <c r="G612" i="1"/>
  <c r="B722" i="1"/>
  <c r="B564" i="1"/>
  <c r="B478" i="1"/>
  <c r="B298" i="1"/>
  <c r="G192" i="1"/>
  <c r="B667" i="1"/>
  <c r="B663" i="1"/>
  <c r="J66" i="2"/>
  <c r="G750" i="1"/>
  <c r="B775" i="1"/>
  <c r="G808" i="1"/>
  <c r="B313" i="1"/>
  <c r="G688" i="1"/>
  <c r="B582" i="1"/>
  <c r="B613" i="1"/>
  <c r="G498" i="1"/>
  <c r="G690" i="1"/>
  <c r="G665" i="1"/>
  <c r="B679" i="1"/>
  <c r="B514" i="1"/>
  <c r="B777" i="1"/>
  <c r="B223" i="1"/>
  <c r="G187" i="1"/>
  <c r="G591" i="1"/>
  <c r="B436" i="1"/>
  <c r="B242" i="1"/>
  <c r="B409" i="1"/>
  <c r="B719" i="1"/>
  <c r="B404" i="1"/>
  <c r="B236" i="1"/>
  <c r="B816" i="1"/>
  <c r="G295" i="1"/>
  <c r="B453" i="1"/>
  <c r="B480" i="1"/>
  <c r="G351" i="1"/>
  <c r="G26" i="2"/>
  <c r="E90" i="2"/>
  <c r="G390" i="1"/>
  <c r="G572" i="1"/>
  <c r="G811" i="1"/>
  <c r="G687" i="1"/>
  <c r="B652" i="1"/>
  <c r="G386" i="1"/>
  <c r="B474" i="1"/>
  <c r="B108" i="1"/>
  <c r="B469" i="1"/>
  <c r="G190" i="1"/>
  <c r="G732" i="1"/>
  <c r="G64" i="1"/>
  <c r="G667" i="1"/>
  <c r="G307" i="1"/>
  <c r="B321" i="1"/>
  <c r="B162" i="1"/>
  <c r="G243" i="1"/>
  <c r="G358" i="1"/>
  <c r="E28" i="2"/>
  <c r="B168" i="1"/>
  <c r="B221" i="1"/>
  <c r="G806" i="1"/>
  <c r="B750" i="1"/>
  <c r="G401" i="1"/>
  <c r="G325" i="1"/>
  <c r="B354" i="1"/>
  <c r="G521" i="1"/>
  <c r="J65" i="2"/>
  <c r="G39" i="1"/>
  <c r="B584" i="1"/>
  <c r="G258" i="1"/>
  <c r="G557" i="1"/>
  <c r="G419" i="1"/>
  <c r="B586" i="1"/>
  <c r="G105" i="1"/>
  <c r="B520" i="1"/>
  <c r="B813" i="1"/>
  <c r="G762" i="1"/>
  <c r="G514" i="1"/>
  <c r="G200" i="1"/>
  <c r="G293" i="1"/>
  <c r="B782" i="1"/>
  <c r="G472" i="1"/>
  <c r="G518" i="1"/>
  <c r="G653" i="1"/>
  <c r="B517" i="1"/>
  <c r="G374" i="1"/>
  <c r="B483" i="1"/>
  <c r="B702" i="1"/>
  <c r="G534" i="1"/>
  <c r="G368" i="1"/>
  <c r="B540" i="1"/>
  <c r="B214" i="1"/>
  <c r="B185" i="1"/>
  <c r="G82" i="2"/>
  <c r="G48" i="1"/>
  <c r="G384" i="1"/>
  <c r="G280" i="1"/>
  <c r="G264" i="1"/>
  <c r="J46" i="2"/>
  <c r="B574" i="1"/>
  <c r="B594" i="1"/>
  <c r="B601" i="1"/>
  <c r="B433" i="1"/>
  <c r="G751" i="1"/>
  <c r="G345" i="1"/>
  <c r="G497" i="1"/>
  <c r="B391" i="1"/>
  <c r="G695" i="1"/>
  <c r="G184" i="1"/>
  <c r="G221" i="1"/>
  <c r="G477" i="1"/>
  <c r="G708" i="1"/>
  <c r="B64" i="1"/>
  <c r="B434" i="1"/>
  <c r="G255" i="1"/>
  <c r="G170" i="1"/>
  <c r="B377" i="1"/>
  <c r="B312" i="1"/>
  <c r="B553" i="1"/>
  <c r="B484" i="1"/>
  <c r="B619" i="1"/>
  <c r="B504" i="1"/>
  <c r="L6" i="4"/>
  <c r="G10" i="4"/>
  <c r="L5" i="4"/>
  <c r="C12" i="4"/>
  <c r="G15" i="4"/>
  <c r="L10" i="4"/>
  <c r="G12" i="4"/>
  <c r="M10" i="4"/>
  <c r="I12" i="4"/>
  <c r="G8" i="4"/>
  <c r="G11" i="4"/>
  <c r="M12" i="4"/>
  <c r="I7" i="4"/>
  <c r="C10" i="4"/>
  <c r="H12" i="4" a="1"/>
  <c r="F12" i="4" a="1"/>
  <c r="E12" i="4" a="1"/>
  <c r="E10" i="4" a="1"/>
  <c r="F10" i="4" a="1"/>
  <c r="I6" i="4" l="1"/>
  <c r="M3" i="4"/>
  <c r="L13" i="4"/>
  <c r="C15" i="4"/>
  <c r="I5" i="4"/>
  <c r="M15" i="4"/>
  <c r="C4" i="4"/>
  <c r="G3" i="4"/>
  <c r="M14" i="4"/>
  <c r="G5" i="4"/>
  <c r="G9" i="4"/>
  <c r="G14" i="4"/>
  <c r="L3" i="4"/>
  <c r="C9" i="4"/>
  <c r="I13" i="4"/>
  <c r="G13" i="4"/>
  <c r="L14" i="4"/>
  <c r="G7" i="4"/>
  <c r="C6" i="4"/>
  <c r="C8" i="4"/>
  <c r="I10" i="4"/>
  <c r="M11" i="4"/>
  <c r="L4" i="4"/>
  <c r="L11" i="4"/>
  <c r="C7" i="4"/>
  <c r="M8" i="4"/>
  <c r="C13" i="4"/>
  <c r="CI20" i="6" s="1" a="1"/>
  <c r="CI20" i="6" s="1"/>
  <c r="C11" i="4"/>
  <c r="BS20" i="6" s="1" a="1"/>
  <c r="BS20" i="6" s="1"/>
  <c r="M9" i="4"/>
  <c r="I11" i="4"/>
  <c r="C5" i="4"/>
  <c r="I3" i="4"/>
  <c r="I15" i="4"/>
  <c r="L9" i="4"/>
  <c r="I9" i="4"/>
  <c r="C3" i="4"/>
  <c r="M4" i="4"/>
  <c r="L15" i="4"/>
  <c r="M13" i="4"/>
  <c r="I4" i="4"/>
  <c r="M7" i="4"/>
  <c r="L8" i="4"/>
  <c r="G6" i="4"/>
  <c r="M5" i="4"/>
  <c r="I8" i="4"/>
  <c r="C14" i="4"/>
  <c r="CQ20" i="6" s="1" a="1"/>
  <c r="CQ20" i="6" s="1"/>
  <c r="G4" i="4"/>
  <c r="M6" i="4"/>
  <c r="F10" i="4"/>
  <c r="E10" i="4"/>
  <c r="E12" i="4"/>
  <c r="F12" i="4"/>
  <c r="H12" i="4"/>
  <c r="BK20" i="6" a="1"/>
  <c r="BK20" i="6" s="1"/>
  <c r="AM20" i="6" a="1"/>
  <c r="AM20" i="6" s="1"/>
  <c r="CY20" i="6" a="1"/>
  <c r="CY20" i="6" s="1"/>
  <c r="CA20" i="6" a="1"/>
  <c r="CA20" i="6" s="1"/>
  <c r="O20" i="6" a="1"/>
  <c r="O20" i="6" s="1"/>
  <c r="E7" i="4" a="1"/>
  <c r="F7" i="4" a="1"/>
  <c r="H7" i="4" a="1"/>
  <c r="F6" i="4" a="1"/>
  <c r="H6" i="4" a="1"/>
  <c r="E13" i="4" a="1"/>
  <c r="H13" i="4" a="1"/>
  <c r="F13" i="4" a="1"/>
  <c r="F15" i="4" a="1"/>
  <c r="H15" i="4" a="1"/>
  <c r="E15" i="4" a="1"/>
  <c r="E8" i="4" a="1"/>
  <c r="F8" i="4" a="1"/>
  <c r="H8" i="4" a="1"/>
  <c r="E11" i="4" a="1"/>
  <c r="H11" i="4" a="1"/>
  <c r="F11" i="4" a="1"/>
  <c r="F14" i="4" a="1"/>
  <c r="E14" i="4" a="1"/>
  <c r="H14" i="4" a="1"/>
  <c r="F9" i="4" a="1"/>
  <c r="H9" i="4" a="1"/>
  <c r="E9" i="4" a="1"/>
  <c r="H4" i="4" a="1"/>
  <c r="F4" i="4" a="1"/>
  <c r="E5" i="4" a="1"/>
  <c r="F5" i="4" a="1"/>
  <c r="AL20" i="6" a="1"/>
  <c r="H3" i="4" a="1"/>
  <c r="F3" i="4" a="1"/>
  <c r="AL23" i="6" a="1"/>
  <c r="H5" i="4" a="1"/>
  <c r="E6" i="4" a="1"/>
  <c r="E3" i="4" a="1"/>
  <c r="E4" i="4" a="1"/>
  <c r="H10" i="4" a="1"/>
  <c r="F3" i="4" l="1"/>
  <c r="H3" i="4"/>
  <c r="F5" i="4"/>
  <c r="E5" i="4"/>
  <c r="F4" i="4"/>
  <c r="H4" i="4"/>
  <c r="E9" i="4"/>
  <c r="H9" i="4"/>
  <c r="F9" i="4"/>
  <c r="H14" i="4"/>
  <c r="E14" i="4"/>
  <c r="F14" i="4"/>
  <c r="F11" i="4"/>
  <c r="H11" i="4"/>
  <c r="E11" i="4"/>
  <c r="H8" i="4"/>
  <c r="F8" i="4"/>
  <c r="E8" i="4"/>
  <c r="E15" i="4"/>
  <c r="H15" i="4"/>
  <c r="F15" i="4"/>
  <c r="F13" i="4"/>
  <c r="H13" i="4"/>
  <c r="E13" i="4"/>
  <c r="H6" i="4"/>
  <c r="F6" i="4"/>
  <c r="H7" i="4"/>
  <c r="F7" i="4"/>
  <c r="E7" i="4"/>
  <c r="G20" i="6" a="1"/>
  <c r="G20" i="6" s="1"/>
  <c r="W20" i="6" a="1"/>
  <c r="W20" i="6" s="1"/>
  <c r="BC20" i="6" a="1"/>
  <c r="BC20" i="6" s="1"/>
  <c r="AU20" i="6" a="1"/>
  <c r="AU20" i="6" s="1"/>
  <c r="AE20" i="6" a="1"/>
  <c r="AE20" i="6" s="1"/>
  <c r="E3" i="4"/>
  <c r="E4" i="4"/>
  <c r="E6" i="4"/>
  <c r="H5" i="4"/>
  <c r="H10" i="4"/>
  <c r="AL23" i="6"/>
  <c r="AL20" i="6"/>
  <c r="AN26" i="6" a="1"/>
  <c r="AP24" i="6" a="1"/>
  <c r="AP26" i="6" a="1"/>
  <c r="AP25" i="6" a="1"/>
  <c r="AN24" i="6" a="1"/>
  <c r="AM24" i="6" a="1"/>
  <c r="AM25" i="6" a="1"/>
  <c r="AN25" i="6" a="1"/>
  <c r="AM26" i="6" a="1"/>
  <c r="BJ23" i="6" a="1"/>
  <c r="N20" i="6" a="1"/>
  <c r="CX23" i="6" a="1"/>
  <c r="CP23" i="6" a="1"/>
  <c r="P20" i="6" a="1"/>
  <c r="CH23" i="6" a="1"/>
  <c r="BT20" i="6" a="1"/>
  <c r="BJ20" i="6" a="1"/>
  <c r="CX20" i="6" a="1"/>
  <c r="BZ23" i="6" a="1"/>
  <c r="BL20" i="6" a="1"/>
  <c r="N23" i="6" a="1"/>
  <c r="CB20" i="6" a="1"/>
  <c r="BZ20" i="6" a="1"/>
  <c r="AN20" i="6" a="1"/>
  <c r="CH20" i="6" a="1"/>
  <c r="CR20" i="6" a="1"/>
  <c r="CJ20" i="6" a="1"/>
  <c r="BR23" i="6" a="1"/>
  <c r="BR20" i="6" a="1"/>
  <c r="CZ20" i="6" a="1"/>
  <c r="AP23" i="6" a="1"/>
  <c r="CP20" i="6" a="1"/>
  <c r="BJ20" i="6" l="1"/>
  <c r="BR20" i="6"/>
  <c r="BR23" i="6"/>
  <c r="CH20" i="6"/>
  <c r="BZ23" i="6"/>
  <c r="AN20" i="6"/>
  <c r="BT20" i="6"/>
  <c r="BZ20" i="6"/>
  <c r="CB20" i="6"/>
  <c r="CP23" i="6"/>
  <c r="CX23" i="6"/>
  <c r="CX20" i="6"/>
  <c r="CJ20" i="6"/>
  <c r="CR20" i="6"/>
  <c r="CP20" i="6"/>
  <c r="CZ20" i="6"/>
  <c r="BL20" i="6"/>
  <c r="BJ23" i="6"/>
  <c r="CH23" i="6"/>
  <c r="AM25" i="6"/>
  <c r="N20" i="6"/>
  <c r="AN25" i="6"/>
  <c r="P20" i="6"/>
  <c r="AP26" i="6"/>
  <c r="AP24" i="6"/>
  <c r="AN24" i="6"/>
  <c r="AP25" i="6"/>
  <c r="AN26" i="6"/>
  <c r="AM26" i="6"/>
  <c r="AM24" i="6"/>
  <c r="N23" i="6"/>
  <c r="AP23" i="6"/>
  <c r="CL51" i="6" a="1"/>
  <c r="CL49" i="6" a="1"/>
  <c r="CI43" i="6" a="1"/>
  <c r="CL68" i="6" a="1"/>
  <c r="CL55" i="6" a="1"/>
  <c r="CI41" i="6" a="1"/>
  <c r="CL33" i="6" a="1"/>
  <c r="BL25" i="6" a="1"/>
  <c r="CL42" i="6" a="1"/>
  <c r="CL64" i="6" a="1"/>
  <c r="CL38" i="6" a="1"/>
  <c r="CL53" i="6" a="1"/>
  <c r="CL48" i="6" a="1"/>
  <c r="CI25" i="6" a="1"/>
  <c r="CI67" i="6" a="1"/>
  <c r="BL26" i="6" a="1"/>
  <c r="CI50" i="6" a="1"/>
  <c r="CL24" i="6" a="1"/>
  <c r="BN24" i="6" a="1"/>
  <c r="P24" i="6" a="1"/>
  <c r="P27" i="6" a="1"/>
  <c r="O25" i="6" a="1"/>
  <c r="CL61" i="6" a="1"/>
  <c r="CI34" i="6" a="1"/>
  <c r="CL58" i="6" a="1"/>
  <c r="CJ34" i="6" a="1"/>
  <c r="CI45" i="6" a="1"/>
  <c r="CJ25" i="6" a="1"/>
  <c r="CL47" i="6" a="1"/>
  <c r="AO26" i="6" a="1"/>
  <c r="O26" i="6" a="1"/>
  <c r="P30" i="6" a="1"/>
  <c r="CL46" i="6" a="1"/>
  <c r="CI56" i="6" a="1"/>
  <c r="CL54" i="6" a="1"/>
  <c r="CI61" i="6" a="1"/>
  <c r="CL43" i="6" a="1"/>
  <c r="CJ41" i="6" a="1"/>
  <c r="CJ31" i="6" a="1"/>
  <c r="CI55" i="6" a="1"/>
  <c r="CI58" i="6" a="1"/>
  <c r="CL70" i="6" a="1"/>
  <c r="CI26" i="6" a="1"/>
  <c r="CJ47" i="6" a="1"/>
  <c r="CI40" i="6" a="1"/>
  <c r="CJ66" i="6" a="1"/>
  <c r="CL29" i="6" a="1"/>
  <c r="CI37" i="6" a="1"/>
  <c r="CJ38" i="6" a="1"/>
  <c r="CL52" i="6" a="1"/>
  <c r="CJ36" i="6" a="1"/>
  <c r="CJ44" i="6" a="1"/>
  <c r="CI65" i="6" a="1"/>
  <c r="CI46" i="6" a="1"/>
  <c r="CI60" i="6" a="1"/>
  <c r="CJ65" i="6" a="1"/>
  <c r="CL34" i="6" a="1"/>
  <c r="CI52" i="6" a="1"/>
  <c r="CI39" i="6" a="1"/>
  <c r="CL66" i="6" a="1"/>
  <c r="CL60" i="6" a="1"/>
  <c r="CL69" i="6" a="1"/>
  <c r="BK24" i="6" a="1"/>
  <c r="CJ67" i="6" a="1"/>
  <c r="O27" i="6" a="1"/>
  <c r="R28" i="6" a="1"/>
  <c r="P25" i="6" a="1"/>
  <c r="O30" i="6" a="1"/>
  <c r="R30" i="6" a="1"/>
  <c r="CL57" i="6" a="1"/>
  <c r="CJ59" i="6" a="1"/>
  <c r="CJ48" i="6" a="1"/>
  <c r="P26" i="6" a="1"/>
  <c r="CI24" i="6" a="1"/>
  <c r="CI28" i="6" a="1"/>
  <c r="CL40" i="6" a="1"/>
  <c r="CJ45" i="6" a="1"/>
  <c r="CJ46" i="6" a="1"/>
  <c r="R26" i="6" a="1"/>
  <c r="CJ54" i="6" a="1"/>
  <c r="CI38" i="6" a="1"/>
  <c r="CL32" i="6" a="1"/>
  <c r="BK25" i="6" a="1"/>
  <c r="CJ63" i="6" a="1"/>
  <c r="CL36" i="6" a="1"/>
  <c r="CL59" i="6" a="1"/>
  <c r="CJ64" i="6" a="1"/>
  <c r="CJ55" i="6" a="1"/>
  <c r="CL25" i="6" a="1"/>
  <c r="CI68" i="6" a="1"/>
  <c r="BN26" i="6" a="1"/>
  <c r="CI49" i="6" a="1"/>
  <c r="CJ35" i="6" a="1"/>
  <c r="CJ32" i="6" a="1"/>
  <c r="CJ60" i="6" a="1"/>
  <c r="CL62" i="6" a="1"/>
  <c r="CJ58" i="6" a="1"/>
  <c r="P29" i="6" a="1"/>
  <c r="AO24" i="6" a="1"/>
  <c r="O28" i="6" a="1"/>
  <c r="CJ68" i="6" a="1"/>
  <c r="CI27" i="6" a="1"/>
  <c r="P28" i="6" a="1"/>
  <c r="R27" i="6" a="1"/>
  <c r="CJ28" i="6" a="1"/>
  <c r="O29" i="6" a="1"/>
  <c r="CL63" i="6" a="1"/>
  <c r="CL39" i="6" a="1"/>
  <c r="CI63" i="6" a="1"/>
  <c r="CI57" i="6" a="1"/>
  <c r="CI69" i="6" a="1"/>
  <c r="CJ30" i="6" a="1"/>
  <c r="CJ52" i="6" a="1"/>
  <c r="CJ49" i="6" a="1"/>
  <c r="CJ42" i="6" a="1"/>
  <c r="CL35" i="6" a="1"/>
  <c r="CI36" i="6" a="1"/>
  <c r="CI44" i="6" a="1"/>
  <c r="CI70" i="6" a="1"/>
  <c r="CL41" i="6" a="1"/>
  <c r="CI53" i="6" a="1"/>
  <c r="CJ57" i="6" a="1"/>
  <c r="CJ33" i="6" a="1"/>
  <c r="CI42" i="6" a="1"/>
  <c r="AO25" i="6" a="1"/>
  <c r="CL28" i="6" a="1"/>
  <c r="CL30" i="6" a="1"/>
  <c r="CL37" i="6" a="1"/>
  <c r="CJ43" i="6" a="1"/>
  <c r="CL27" i="6" a="1"/>
  <c r="CJ29" i="6" a="1"/>
  <c r="BN25" i="6" a="1"/>
  <c r="CL56" i="6" a="1"/>
  <c r="CI29" i="6" a="1"/>
  <c r="BL24" i="6" a="1"/>
  <c r="CL65" i="6" a="1"/>
  <c r="CI35" i="6" a="1"/>
  <c r="CJ37" i="6" a="1"/>
  <c r="CJ62" i="6" a="1"/>
  <c r="CL50" i="6" a="1"/>
  <c r="CI66" i="6" a="1"/>
  <c r="CI47" i="6" a="1"/>
  <c r="CJ69" i="6" a="1"/>
  <c r="CJ27" i="6" a="1"/>
  <c r="CJ70" i="6" a="1"/>
  <c r="CI48" i="6" a="1"/>
  <c r="BK26" i="6" a="1"/>
  <c r="CI62" i="6" a="1"/>
  <c r="CI33" i="6" a="1"/>
  <c r="CI31" i="6" a="1"/>
  <c r="CI54" i="6" a="1"/>
  <c r="CJ26" i="6" a="1"/>
  <c r="CL44" i="6" a="1"/>
  <c r="CI32" i="6" a="1"/>
  <c r="CJ24" i="6" a="1"/>
  <c r="CI51" i="6" a="1"/>
  <c r="CL26" i="6" a="1"/>
  <c r="CJ40" i="6" a="1"/>
  <c r="CI59" i="6" a="1"/>
  <c r="CJ61" i="6" a="1"/>
  <c r="CJ39" i="6" a="1"/>
  <c r="CL31" i="6" a="1"/>
  <c r="CI64" i="6" a="1"/>
  <c r="CI30" i="6" a="1"/>
  <c r="CL45" i="6" a="1"/>
  <c r="R29" i="6" a="1"/>
  <c r="R25" i="6" a="1"/>
  <c r="R24" i="6" a="1"/>
  <c r="O24" i="6" a="1"/>
  <c r="CJ56" i="6" a="1"/>
  <c r="CJ50" i="6" a="1"/>
  <c r="CL67" i="6" a="1"/>
  <c r="CJ51" i="6" a="1"/>
  <c r="CJ53" i="6" a="1"/>
  <c r="BB20" i="6" a="1"/>
  <c r="H20" i="6" a="1"/>
  <c r="BD20" i="6" a="1"/>
  <c r="AF20" i="6" a="1"/>
  <c r="BB23" i="6" a="1"/>
  <c r="AD23" i="6" a="1"/>
  <c r="CR23" i="6" a="1"/>
  <c r="X20" i="6" a="1"/>
  <c r="AD20" i="6" a="1"/>
  <c r="CD23" i="6" a="1"/>
  <c r="CT23" i="6" a="1"/>
  <c r="CQ23" i="6" a="1"/>
  <c r="CA23" i="6" a="1"/>
  <c r="BT23" i="6" a="1"/>
  <c r="V20" i="6" a="1"/>
  <c r="AT23" i="6" a="1"/>
  <c r="DB23" i="6" a="1"/>
  <c r="AN23" i="6" a="1"/>
  <c r="AM23" i="6" a="1"/>
  <c r="V23" i="6" a="1"/>
  <c r="AV20" i="6" a="1"/>
  <c r="BS23" i="6" a="1"/>
  <c r="F20" i="6" a="1"/>
  <c r="AT20" i="6" a="1"/>
  <c r="BV23" i="6" a="1"/>
  <c r="F23" i="6" a="1"/>
  <c r="BC28" i="6" a="1"/>
  <c r="BC33" i="6" a="1"/>
  <c r="BF40" i="6" a="1"/>
  <c r="BC34" i="6" a="1"/>
  <c r="BC36" i="6" a="1"/>
  <c r="BD32" i="6" a="1"/>
  <c r="BF37" i="6" a="1"/>
  <c r="BC24" i="6" a="1"/>
  <c r="BF29" i="6" a="1"/>
  <c r="BF28" i="6" a="1"/>
  <c r="BC25" i="6" a="1"/>
  <c r="BC30" i="6" a="1"/>
  <c r="BD33" i="6" a="1"/>
  <c r="BF33" i="6" a="1"/>
  <c r="BC32" i="6" a="1"/>
  <c r="BC31" i="6" a="1"/>
  <c r="BC40" i="6" a="1"/>
  <c r="BC38" i="6" a="1"/>
  <c r="BD38" i="6" a="1"/>
  <c r="BF35" i="6" a="1"/>
  <c r="BC37" i="6" a="1"/>
  <c r="BF38" i="6" a="1"/>
  <c r="BF30" i="6" a="1"/>
  <c r="BD29" i="6" a="1"/>
  <c r="BF36" i="6" a="1"/>
  <c r="BC39" i="6" a="1"/>
  <c r="BC29" i="6" a="1"/>
  <c r="BD28" i="6" a="1"/>
  <c r="BF31" i="6" a="1"/>
  <c r="BD36" i="6" a="1"/>
  <c r="BC41" i="6" a="1"/>
  <c r="BD40" i="6" a="1"/>
  <c r="BC27" i="6" a="1"/>
  <c r="BF25" i="6" a="1"/>
  <c r="BD24" i="6" a="1"/>
  <c r="BF24" i="6" a="1"/>
  <c r="BF32" i="6" a="1"/>
  <c r="BF41" i="6" a="1"/>
  <c r="BD35" i="6" a="1"/>
  <c r="BD27" i="6" a="1"/>
  <c r="BC35" i="6" a="1"/>
  <c r="BF27" i="6" a="1"/>
  <c r="BF39" i="6" a="1"/>
  <c r="BF34" i="6" a="1"/>
  <c r="BD41" i="6" a="1"/>
  <c r="BD37" i="6" a="1"/>
  <c r="BC26" i="6" a="1"/>
  <c r="BD31" i="6" a="1"/>
  <c r="BD30" i="6" a="1"/>
  <c r="BD25" i="6" a="1"/>
  <c r="BF26" i="6" a="1"/>
  <c r="BD39" i="6" a="1"/>
  <c r="BD34" i="6" a="1"/>
  <c r="BD26" i="6" a="1"/>
  <c r="AH25" i="6" a="1"/>
  <c r="AF46" i="6" a="1"/>
  <c r="AF48" i="6" a="1"/>
  <c r="AF56" i="6" a="1"/>
  <c r="AH27" i="6" a="1"/>
  <c r="AE45" i="6" a="1"/>
  <c r="AE31" i="6" a="1"/>
  <c r="AE33" i="6" a="1"/>
  <c r="AE24" i="6" a="1"/>
  <c r="AF57" i="6" a="1"/>
  <c r="AE55" i="6" a="1"/>
  <c r="AF44" i="6" a="1"/>
  <c r="AE49" i="6" a="1"/>
  <c r="AF42" i="6" a="1"/>
  <c r="AH31" i="6" a="1"/>
  <c r="AH59" i="6" a="1"/>
  <c r="AF58" i="6" a="1"/>
  <c r="AF61" i="6" a="1"/>
  <c r="AE35" i="6" a="1"/>
  <c r="AE30" i="6" a="1"/>
  <c r="AH61" i="6" a="1"/>
  <c r="AE51" i="6" a="1"/>
  <c r="AH51" i="6" a="1"/>
  <c r="AF25" i="6" a="1"/>
  <c r="AE56" i="6" a="1"/>
  <c r="AH55" i="6" a="1"/>
  <c r="AF24" i="6" a="1"/>
  <c r="AF37" i="6" a="1"/>
  <c r="AE25" i="6" a="1"/>
  <c r="AE41" i="6" a="1"/>
  <c r="AF40" i="6" a="1"/>
  <c r="AH48" i="6" a="1"/>
  <c r="AE38" i="6" a="1"/>
  <c r="AH39" i="6" a="1"/>
  <c r="AF53" i="6" a="1"/>
  <c r="AH49" i="6" a="1"/>
  <c r="AE28" i="6" a="1"/>
  <c r="AE50" i="6" a="1"/>
  <c r="AF60" i="6" a="1"/>
  <c r="AF31" i="6" a="1"/>
  <c r="AE61" i="6" a="1"/>
  <c r="AF27" i="6" a="1"/>
  <c r="AH35" i="6" a="1"/>
  <c r="AF35" i="6" a="1"/>
  <c r="AE27" i="6" a="1"/>
  <c r="AF26" i="6" a="1"/>
  <c r="AH53" i="6" a="1"/>
  <c r="AH28" i="6" a="1"/>
  <c r="AH54" i="6" a="1"/>
  <c r="AE36" i="6" a="1"/>
  <c r="AH34" i="6" a="1"/>
  <c r="AF34" i="6" a="1"/>
  <c r="AH46" i="6" a="1"/>
  <c r="AE40" i="6" a="1"/>
  <c r="AF36" i="6" a="1"/>
  <c r="AE60" i="6" a="1"/>
  <c r="AH33" i="6" a="1"/>
  <c r="AE32" i="6" a="1"/>
  <c r="AE57" i="6" a="1"/>
  <c r="AH44" i="6" a="1"/>
  <c r="AE37" i="6" a="1"/>
  <c r="AH47" i="6" a="1"/>
  <c r="AH43" i="6" a="1"/>
  <c r="AF51" i="6" a="1"/>
  <c r="AE44" i="6" a="1"/>
  <c r="AH41" i="6" a="1"/>
  <c r="AH56" i="6" a="1"/>
  <c r="AH37" i="6" a="1"/>
  <c r="AH40" i="6" a="1"/>
  <c r="AF45" i="6" a="1"/>
  <c r="AH58" i="6" a="1"/>
  <c r="AH26" i="6" a="1"/>
  <c r="AE29" i="6" a="1"/>
  <c r="AE59" i="6" a="1"/>
  <c r="AF32" i="6" a="1"/>
  <c r="AE54" i="6" a="1"/>
  <c r="AE34" i="6" a="1"/>
  <c r="AE48" i="6" a="1"/>
  <c r="AE53" i="6" a="1"/>
  <c r="AH52" i="6" a="1"/>
  <c r="AF52" i="6" a="1"/>
  <c r="AF30" i="6" a="1"/>
  <c r="AF43" i="6" a="1"/>
  <c r="AF29" i="6" a="1"/>
  <c r="AF50" i="6" a="1"/>
  <c r="AE39" i="6" a="1"/>
  <c r="AE58" i="6" a="1"/>
  <c r="AH30" i="6" a="1"/>
  <c r="AF41" i="6" a="1"/>
  <c r="AH24" i="6" a="1"/>
  <c r="AH32" i="6" a="1"/>
  <c r="AH36" i="6" a="1"/>
  <c r="AE52" i="6" a="1"/>
  <c r="AF33" i="6" a="1"/>
  <c r="AH38" i="6" a="1"/>
  <c r="AH45" i="6" a="1"/>
  <c r="AF28" i="6" a="1"/>
  <c r="AF38" i="6" a="1"/>
  <c r="AH50" i="6" a="1"/>
  <c r="AF49" i="6" a="1"/>
  <c r="AH60" i="6" a="1"/>
  <c r="AE46" i="6" a="1"/>
  <c r="AE42" i="6" a="1"/>
  <c r="AF54" i="6" a="1"/>
  <c r="AF59" i="6" a="1"/>
  <c r="AE43" i="6" a="1"/>
  <c r="AE47" i="6" a="1"/>
  <c r="AF47" i="6" a="1"/>
  <c r="AF55" i="6" a="1"/>
  <c r="AF39" i="6" a="1"/>
  <c r="AE26" i="6" a="1"/>
  <c r="AH42" i="6" a="1"/>
  <c r="AH29" i="6" a="1"/>
  <c r="AH57" i="6" a="1"/>
  <c r="AV40" i="6" a="1"/>
  <c r="AX42" i="6" a="1"/>
  <c r="AV28" i="6" a="1"/>
  <c r="AX24" i="6" a="1"/>
  <c r="AU28" i="6" a="1"/>
  <c r="AX34" i="6" a="1"/>
  <c r="AU27" i="6" a="1"/>
  <c r="AV39" i="6" a="1"/>
  <c r="AV33" i="6" a="1"/>
  <c r="AV31" i="6" a="1"/>
  <c r="AU30" i="6" a="1"/>
  <c r="AU36" i="6" a="1"/>
  <c r="AU35" i="6" a="1"/>
  <c r="AX36" i="6" a="1"/>
  <c r="AX35" i="6" a="1"/>
  <c r="AU43" i="6" a="1"/>
  <c r="AX37" i="6" a="1"/>
  <c r="AX41" i="6" a="1"/>
  <c r="AV35" i="6" a="1"/>
  <c r="AV27" i="6" a="1"/>
  <c r="AV38" i="6" a="1"/>
  <c r="AV24" i="6" a="1"/>
  <c r="AX27" i="6" a="1"/>
  <c r="AU25" i="6" a="1"/>
  <c r="AU32" i="6" a="1"/>
  <c r="AV26" i="6" a="1"/>
  <c r="AV37" i="6" a="1"/>
  <c r="AV34" i="6" a="1"/>
  <c r="AU26" i="6" a="1"/>
  <c r="AX40" i="6" a="1"/>
  <c r="AX31" i="6" a="1"/>
  <c r="AV32" i="6" a="1"/>
  <c r="AU41" i="6" a="1"/>
  <c r="AU39" i="6" a="1"/>
  <c r="AX38" i="6" a="1"/>
  <c r="AU29" i="6" a="1"/>
  <c r="AX32" i="6" a="1"/>
  <c r="AV43" i="6" a="1"/>
  <c r="AU33" i="6" a="1"/>
  <c r="AX43" i="6" a="1"/>
  <c r="AV30" i="6" a="1"/>
  <c r="AX26" i="6" a="1"/>
  <c r="AX39" i="6" a="1"/>
  <c r="AU38" i="6" a="1"/>
  <c r="AX30" i="6" a="1"/>
  <c r="AX28" i="6" a="1"/>
  <c r="AV25" i="6" a="1"/>
  <c r="AV42" i="6" a="1"/>
  <c r="AX29" i="6" a="1"/>
  <c r="AX25" i="6" a="1"/>
  <c r="AV36" i="6" a="1"/>
  <c r="AU40" i="6" a="1"/>
  <c r="AU31" i="6" a="1"/>
  <c r="AX33" i="6" a="1"/>
  <c r="AU42" i="6" a="1"/>
  <c r="AU24" i="6" a="1"/>
  <c r="AV29" i="6" a="1"/>
  <c r="AU37" i="6" a="1"/>
  <c r="AU34" i="6" a="1"/>
  <c r="AV41" i="6" a="1"/>
  <c r="G32" i="6" a="1"/>
  <c r="G41" i="6" a="1"/>
  <c r="G24" i="6" a="1"/>
  <c r="G31" i="6" a="1"/>
  <c r="J50" i="6" a="1"/>
  <c r="H28" i="6" a="1"/>
  <c r="H46" i="6" a="1"/>
  <c r="H38" i="6" a="1"/>
  <c r="G30" i="6" a="1"/>
  <c r="G36" i="6" a="1"/>
  <c r="H29" i="6" a="1"/>
  <c r="J25" i="6" a="1"/>
  <c r="G29" i="6" a="1"/>
  <c r="G37" i="6" a="1"/>
  <c r="G45" i="6" a="1"/>
  <c r="H33" i="6" a="1"/>
  <c r="J46" i="6" a="1"/>
  <c r="H32" i="6" a="1"/>
  <c r="J39" i="6" a="1"/>
  <c r="J33" i="6" a="1"/>
  <c r="H42" i="6" a="1"/>
  <c r="G51" i="6" a="1"/>
  <c r="H49" i="6" a="1"/>
  <c r="J43" i="6" a="1"/>
  <c r="J29" i="6" a="1"/>
  <c r="J31" i="6" a="1"/>
  <c r="H25" i="6" a="1"/>
  <c r="H48" i="6" a="1"/>
  <c r="J28" i="6" a="1"/>
  <c r="H45" i="6" a="1"/>
  <c r="G25" i="6" a="1"/>
  <c r="J48" i="6" a="1"/>
  <c r="G48" i="6" a="1"/>
  <c r="H50" i="6" a="1"/>
  <c r="G38" i="6" a="1"/>
  <c r="G28" i="6" a="1"/>
  <c r="J38" i="6" a="1"/>
  <c r="J47" i="6" a="1"/>
  <c r="G46" i="6" a="1"/>
  <c r="H37" i="6" a="1"/>
  <c r="H26" i="6" a="1"/>
  <c r="J40" i="6" a="1"/>
  <c r="G42" i="6" a="1"/>
  <c r="J44" i="6" a="1"/>
  <c r="J45" i="6" a="1"/>
  <c r="J35" i="6" a="1"/>
  <c r="H39" i="6" a="1"/>
  <c r="G34" i="6" a="1"/>
  <c r="G49" i="6" a="1"/>
  <c r="J36" i="6" a="1"/>
  <c r="J41" i="6" a="1"/>
  <c r="H30" i="6" a="1"/>
  <c r="G40" i="6" a="1"/>
  <c r="H51" i="6" a="1"/>
  <c r="J51" i="6" a="1"/>
  <c r="G44" i="6" a="1"/>
  <c r="H27" i="6" a="1"/>
  <c r="H24" i="6" a="1"/>
  <c r="J32" i="6" a="1"/>
  <c r="H52" i="6" a="1"/>
  <c r="H34" i="6" a="1"/>
  <c r="H43" i="6" a="1"/>
  <c r="G33" i="6" a="1"/>
  <c r="G35" i="6" a="1"/>
  <c r="H31" i="6" a="1"/>
  <c r="J27" i="6" a="1"/>
  <c r="G43" i="6" a="1"/>
  <c r="G27" i="6" a="1"/>
  <c r="J37" i="6" a="1"/>
  <c r="G50" i="6" a="1"/>
  <c r="J52" i="6" a="1"/>
  <c r="J30" i="6" a="1"/>
  <c r="J42" i="6" a="1"/>
  <c r="H41" i="6" a="1"/>
  <c r="J34" i="6" a="1"/>
  <c r="G39" i="6" a="1"/>
  <c r="G26" i="6" a="1"/>
  <c r="H35" i="6" a="1"/>
  <c r="H47" i="6" a="1"/>
  <c r="H36" i="6" a="1"/>
  <c r="J24" i="6" a="1"/>
  <c r="G52" i="6" a="1"/>
  <c r="J26" i="6" a="1"/>
  <c r="H44" i="6" a="1"/>
  <c r="H40" i="6" a="1"/>
  <c r="G47" i="6" a="1"/>
  <c r="J49" i="6" a="1"/>
  <c r="J49" i="6" l="1"/>
  <c r="G47" i="6"/>
  <c r="H40" i="6"/>
  <c r="H44" i="6"/>
  <c r="J26" i="6"/>
  <c r="G52" i="6"/>
  <c r="J24" i="6"/>
  <c r="H36" i="6"/>
  <c r="H47" i="6"/>
  <c r="H35" i="6"/>
  <c r="G26" i="6"/>
  <c r="G39" i="6"/>
  <c r="J34" i="6"/>
  <c r="H41" i="6"/>
  <c r="J42" i="6"/>
  <c r="J30" i="6"/>
  <c r="J52" i="6"/>
  <c r="G50" i="6"/>
  <c r="J37" i="6"/>
  <c r="G27" i="6"/>
  <c r="G43" i="6"/>
  <c r="J27" i="6"/>
  <c r="H31" i="6"/>
  <c r="G35" i="6"/>
  <c r="G33" i="6"/>
  <c r="H43" i="6"/>
  <c r="H34" i="6"/>
  <c r="H52" i="6"/>
  <c r="J32" i="6"/>
  <c r="H24" i="6"/>
  <c r="H27" i="6"/>
  <c r="G44" i="6"/>
  <c r="J51" i="6"/>
  <c r="H51" i="6"/>
  <c r="G40" i="6"/>
  <c r="H30" i="6"/>
  <c r="J41" i="6"/>
  <c r="J36" i="6"/>
  <c r="G49" i="6"/>
  <c r="G34" i="6"/>
  <c r="H39" i="6"/>
  <c r="J35" i="6"/>
  <c r="J45" i="6"/>
  <c r="J44" i="6"/>
  <c r="G42" i="6"/>
  <c r="J40" i="6"/>
  <c r="H26" i="6"/>
  <c r="H37" i="6"/>
  <c r="G46" i="6"/>
  <c r="J47" i="6"/>
  <c r="J38" i="6"/>
  <c r="G28" i="6"/>
  <c r="G38" i="6"/>
  <c r="H50" i="6"/>
  <c r="G48" i="6"/>
  <c r="J48" i="6"/>
  <c r="G25" i="6"/>
  <c r="H45" i="6"/>
  <c r="J28" i="6"/>
  <c r="H48" i="6"/>
  <c r="H25" i="6"/>
  <c r="J31" i="6"/>
  <c r="J29" i="6"/>
  <c r="J43" i="6"/>
  <c r="H49" i="6"/>
  <c r="G51" i="6"/>
  <c r="H42" i="6"/>
  <c r="J33" i="6"/>
  <c r="J39" i="6"/>
  <c r="H32" i="6"/>
  <c r="J46" i="6"/>
  <c r="H33" i="6"/>
  <c r="G45" i="6"/>
  <c r="G37" i="6"/>
  <c r="G29" i="6"/>
  <c r="J25" i="6"/>
  <c r="H29" i="6"/>
  <c r="G36" i="6"/>
  <c r="G30" i="6"/>
  <c r="H38" i="6"/>
  <c r="H46" i="6"/>
  <c r="H28" i="6"/>
  <c r="J50" i="6"/>
  <c r="G31" i="6"/>
  <c r="G24" i="6"/>
  <c r="G41" i="6"/>
  <c r="G32" i="6"/>
  <c r="AV41" i="6"/>
  <c r="AU34" i="6"/>
  <c r="AU37" i="6"/>
  <c r="AV29" i="6"/>
  <c r="AU24" i="6"/>
  <c r="AU42" i="6"/>
  <c r="AX33" i="6"/>
  <c r="AU31" i="6"/>
  <c r="AU40" i="6"/>
  <c r="AV36" i="6"/>
  <c r="AX25" i="6"/>
  <c r="AX29" i="6"/>
  <c r="AV42" i="6"/>
  <c r="AV25" i="6"/>
  <c r="AX28" i="6"/>
  <c r="AX30" i="6"/>
  <c r="AU38" i="6"/>
  <c r="AX39" i="6"/>
  <c r="AX26" i="6"/>
  <c r="AV30" i="6"/>
  <c r="AX43" i="6"/>
  <c r="AU33" i="6"/>
  <c r="AV43" i="6"/>
  <c r="AX32" i="6"/>
  <c r="AU29" i="6"/>
  <c r="AX38" i="6"/>
  <c r="AU39" i="6"/>
  <c r="AU41" i="6"/>
  <c r="AV32" i="6"/>
  <c r="AX31" i="6"/>
  <c r="AX40" i="6"/>
  <c r="AU26" i="6"/>
  <c r="AV34" i="6"/>
  <c r="AV37" i="6"/>
  <c r="AV26" i="6"/>
  <c r="AU32" i="6"/>
  <c r="AU25" i="6"/>
  <c r="AX27" i="6"/>
  <c r="AV24" i="6"/>
  <c r="AV38" i="6"/>
  <c r="AV27" i="6"/>
  <c r="AV35" i="6"/>
  <c r="AX41" i="6"/>
  <c r="AX37" i="6"/>
  <c r="AU43" i="6"/>
  <c r="AX35" i="6"/>
  <c r="AX36" i="6"/>
  <c r="AU35" i="6"/>
  <c r="AU36" i="6"/>
  <c r="AU30" i="6"/>
  <c r="AV31" i="6"/>
  <c r="AV33" i="6"/>
  <c r="AV39" i="6"/>
  <c r="AU27" i="6"/>
  <c r="AX34" i="6"/>
  <c r="AU28" i="6"/>
  <c r="AX24" i="6"/>
  <c r="AV28" i="6"/>
  <c r="AX42" i="6"/>
  <c r="AV40" i="6"/>
  <c r="AH57" i="6"/>
  <c r="AH29" i="6"/>
  <c r="AH42" i="6"/>
  <c r="AE26" i="6"/>
  <c r="AF39" i="6"/>
  <c r="AF55" i="6"/>
  <c r="AF47" i="6"/>
  <c r="AE47" i="6"/>
  <c r="AE43" i="6"/>
  <c r="AF59" i="6"/>
  <c r="AF54" i="6"/>
  <c r="AE42" i="6"/>
  <c r="AE46" i="6"/>
  <c r="AH60" i="6"/>
  <c r="AF49" i="6"/>
  <c r="AH50" i="6"/>
  <c r="AF38" i="6"/>
  <c r="AF28" i="6"/>
  <c r="AH45" i="6"/>
  <c r="AH38" i="6"/>
  <c r="AF33" i="6"/>
  <c r="AE52" i="6"/>
  <c r="AH36" i="6"/>
  <c r="AH32" i="6"/>
  <c r="AH24" i="6"/>
  <c r="AF41" i="6"/>
  <c r="AH30" i="6"/>
  <c r="AE58" i="6"/>
  <c r="AE39" i="6"/>
  <c r="AF50" i="6"/>
  <c r="AF29" i="6"/>
  <c r="AF43" i="6"/>
  <c r="AF30" i="6"/>
  <c r="AF52" i="6"/>
  <c r="AH52" i="6"/>
  <c r="AE53" i="6"/>
  <c r="AE48" i="6"/>
  <c r="AE34" i="6"/>
  <c r="AE54" i="6"/>
  <c r="AF32" i="6"/>
  <c r="AE59" i="6"/>
  <c r="AE29" i="6"/>
  <c r="AH26" i="6"/>
  <c r="AH58" i="6"/>
  <c r="AF45" i="6"/>
  <c r="AH40" i="6"/>
  <c r="AH37" i="6"/>
  <c r="AH56" i="6"/>
  <c r="AH41" i="6"/>
  <c r="AE44" i="6"/>
  <c r="AF51" i="6"/>
  <c r="AH43" i="6"/>
  <c r="AH47" i="6"/>
  <c r="AE37" i="6"/>
  <c r="AH44" i="6"/>
  <c r="AE57" i="6"/>
  <c r="AE32" i="6"/>
  <c r="AH33" i="6"/>
  <c r="AE60" i="6"/>
  <c r="AF36" i="6"/>
  <c r="AE40" i="6"/>
  <c r="AH46" i="6"/>
  <c r="AF34" i="6"/>
  <c r="AH34" i="6"/>
  <c r="AE36" i="6"/>
  <c r="AH54" i="6"/>
  <c r="AH28" i="6"/>
  <c r="AH53" i="6"/>
  <c r="AF26" i="6"/>
  <c r="AE27" i="6"/>
  <c r="AF35" i="6"/>
  <c r="AH35" i="6"/>
  <c r="AF27" i="6"/>
  <c r="AE61" i="6"/>
  <c r="AF31" i="6"/>
  <c r="AF60" i="6"/>
  <c r="AE50" i="6"/>
  <c r="AE28" i="6"/>
  <c r="AH49" i="6"/>
  <c r="AF53" i="6"/>
  <c r="AH39" i="6"/>
  <c r="AE38" i="6"/>
  <c r="AH48" i="6"/>
  <c r="AF40" i="6"/>
  <c r="AE41" i="6"/>
  <c r="AE25" i="6"/>
  <c r="AF37" i="6"/>
  <c r="AF24" i="6"/>
  <c r="AH55" i="6"/>
  <c r="AE56" i="6"/>
  <c r="AF25" i="6"/>
  <c r="AH51" i="6"/>
  <c r="AE51" i="6"/>
  <c r="AH61" i="6"/>
  <c r="AE30" i="6"/>
  <c r="AE35" i="6"/>
  <c r="AF61" i="6"/>
  <c r="AF58" i="6"/>
  <c r="AH59" i="6"/>
  <c r="AH31" i="6"/>
  <c r="AF42" i="6"/>
  <c r="AE49" i="6"/>
  <c r="AF44" i="6"/>
  <c r="AE55" i="6"/>
  <c r="AF57" i="6"/>
  <c r="AE24" i="6"/>
  <c r="AE33" i="6"/>
  <c r="AE31" i="6"/>
  <c r="AE45" i="6"/>
  <c r="AH27" i="6"/>
  <c r="AF56" i="6"/>
  <c r="AF48" i="6"/>
  <c r="AF46" i="6"/>
  <c r="AH25" i="6"/>
  <c r="BD26" i="6"/>
  <c r="BD34" i="6"/>
  <c r="BD39" i="6"/>
  <c r="BF26" i="6"/>
  <c r="BD25" i="6"/>
  <c r="BD30" i="6"/>
  <c r="BD31" i="6"/>
  <c r="BC26" i="6"/>
  <c r="BD37" i="6"/>
  <c r="BD41" i="6"/>
  <c r="BF34" i="6"/>
  <c r="BF39" i="6"/>
  <c r="BF27" i="6"/>
  <c r="BC35" i="6"/>
  <c r="BD27" i="6"/>
  <c r="BD35" i="6"/>
  <c r="BF41" i="6"/>
  <c r="BF32" i="6"/>
  <c r="BF24" i="6"/>
  <c r="BD24" i="6"/>
  <c r="BF25" i="6"/>
  <c r="BC27" i="6"/>
  <c r="BD40" i="6"/>
  <c r="BC41" i="6"/>
  <c r="BD36" i="6"/>
  <c r="BF31" i="6"/>
  <c r="BD28" i="6"/>
  <c r="BC29" i="6"/>
  <c r="BC39" i="6"/>
  <c r="BF36" i="6"/>
  <c r="BD29" i="6"/>
  <c r="BF30" i="6"/>
  <c r="BF38" i="6"/>
  <c r="BC37" i="6"/>
  <c r="BF35" i="6"/>
  <c r="BD38" i="6"/>
  <c r="BC38" i="6"/>
  <c r="BC40" i="6"/>
  <c r="BC31" i="6"/>
  <c r="BC32" i="6"/>
  <c r="BF33" i="6"/>
  <c r="BD33" i="6"/>
  <c r="BC30" i="6"/>
  <c r="BC25" i="6"/>
  <c r="BF28" i="6"/>
  <c r="BF29" i="6"/>
  <c r="BC24" i="6"/>
  <c r="BF37" i="6"/>
  <c r="BD32" i="6"/>
  <c r="BC36" i="6"/>
  <c r="BC34" i="6"/>
  <c r="BF40" i="6"/>
  <c r="BC33" i="6"/>
  <c r="BC28" i="6"/>
  <c r="F23" i="6"/>
  <c r="AT20" i="6"/>
  <c r="F20" i="6"/>
  <c r="AV20" i="6"/>
  <c r="V23" i="6"/>
  <c r="AM23" i="6"/>
  <c r="AT23" i="6"/>
  <c r="V20" i="6"/>
  <c r="AD20" i="6"/>
  <c r="X20" i="6"/>
  <c r="AD23" i="6"/>
  <c r="BB23" i="6"/>
  <c r="AF20" i="6"/>
  <c r="BD20" i="6"/>
  <c r="H20" i="6"/>
  <c r="BB20" i="6"/>
  <c r="CJ67" i="6"/>
  <c r="CL47" i="6"/>
  <c r="BN24" i="6"/>
  <c r="CI48" i="6"/>
  <c r="CL45" i="6"/>
  <c r="CI27" i="6"/>
  <c r="CI42" i="6"/>
  <c r="CJ58" i="6"/>
  <c r="BK24" i="6"/>
  <c r="CJ25" i="6"/>
  <c r="CL24" i="6"/>
  <c r="CI40" i="6"/>
  <c r="CI30" i="6"/>
  <c r="CJ27" i="6"/>
  <c r="CJ33" i="6"/>
  <c r="CL62" i="6"/>
  <c r="CL69" i="6"/>
  <c r="CJ47" i="6"/>
  <c r="CI50" i="6"/>
  <c r="CJ53" i="6"/>
  <c r="CI64" i="6"/>
  <c r="CJ43" i="6"/>
  <c r="CJ57" i="6"/>
  <c r="CJ60" i="6"/>
  <c r="CL60" i="6"/>
  <c r="CI45" i="6"/>
  <c r="BL26" i="6"/>
  <c r="CI29" i="6"/>
  <c r="CL31" i="6"/>
  <c r="CJ48" i="6"/>
  <c r="CI53" i="6"/>
  <c r="CJ32" i="6"/>
  <c r="CL66" i="6"/>
  <c r="CJ34" i="6"/>
  <c r="CI67" i="6"/>
  <c r="CJ46" i="6"/>
  <c r="CJ39" i="6"/>
  <c r="CL37" i="6"/>
  <c r="CL41" i="6"/>
  <c r="CJ35" i="6"/>
  <c r="CI39" i="6"/>
  <c r="CI26" i="6"/>
  <c r="CI25" i="6"/>
  <c r="CJ28" i="6"/>
  <c r="CJ61" i="6"/>
  <c r="CJ68" i="6"/>
  <c r="CI70" i="6"/>
  <c r="CI49" i="6"/>
  <c r="CI52" i="6"/>
  <c r="CL58" i="6"/>
  <c r="CL48" i="6"/>
  <c r="CL56" i="6"/>
  <c r="CI59" i="6"/>
  <c r="CJ59" i="6"/>
  <c r="CI44" i="6"/>
  <c r="BN26" i="6"/>
  <c r="CL34" i="6"/>
  <c r="CL70" i="6"/>
  <c r="CL53" i="6"/>
  <c r="CJ45" i="6"/>
  <c r="CJ40" i="6"/>
  <c r="CJ69" i="6"/>
  <c r="CI36" i="6"/>
  <c r="CI68" i="6"/>
  <c r="CJ65" i="6"/>
  <c r="CI34" i="6"/>
  <c r="CL38" i="6"/>
  <c r="CL40" i="6"/>
  <c r="CL26" i="6"/>
  <c r="CL30" i="6"/>
  <c r="CL35" i="6"/>
  <c r="CL25" i="6"/>
  <c r="CI60" i="6"/>
  <c r="CL61" i="6"/>
  <c r="CL64" i="6"/>
  <c r="CJ70" i="6"/>
  <c r="CI51" i="6"/>
  <c r="CL57" i="6"/>
  <c r="CJ42" i="6"/>
  <c r="CJ55" i="6"/>
  <c r="CI46" i="6"/>
  <c r="CI58" i="6"/>
  <c r="CL42" i="6"/>
  <c r="BN25" i="6"/>
  <c r="CJ24" i="6"/>
  <c r="CL28" i="6"/>
  <c r="CJ49" i="6"/>
  <c r="CJ64" i="6"/>
  <c r="CI65" i="6"/>
  <c r="CI55" i="6"/>
  <c r="BL25" i="6"/>
  <c r="CI28" i="6"/>
  <c r="CI32" i="6"/>
  <c r="CI47" i="6"/>
  <c r="CJ52" i="6"/>
  <c r="CL59" i="6"/>
  <c r="CJ44" i="6"/>
  <c r="CJ31" i="6"/>
  <c r="CL33" i="6"/>
  <c r="CJ51" i="6"/>
  <c r="CL44" i="6"/>
  <c r="CI66" i="6"/>
  <c r="CJ30" i="6"/>
  <c r="CL36" i="6"/>
  <c r="CJ36" i="6"/>
  <c r="CJ41" i="6"/>
  <c r="CI41" i="6"/>
  <c r="CJ29" i="6"/>
  <c r="CJ26" i="6"/>
  <c r="CL50" i="6"/>
  <c r="CI69" i="6"/>
  <c r="CJ63" i="6"/>
  <c r="CL52" i="6"/>
  <c r="CL43" i="6"/>
  <c r="CL55" i="6"/>
  <c r="CL67" i="6"/>
  <c r="CI54" i="6"/>
  <c r="CJ62" i="6"/>
  <c r="CI57" i="6"/>
  <c r="BK25" i="6"/>
  <c r="CJ38" i="6"/>
  <c r="CI61" i="6"/>
  <c r="CL68" i="6"/>
  <c r="CL27" i="6"/>
  <c r="CI31" i="6"/>
  <c r="CJ37" i="6"/>
  <c r="CI63" i="6"/>
  <c r="CL32" i="6"/>
  <c r="CI37" i="6"/>
  <c r="CL54" i="6"/>
  <c r="CI43" i="6"/>
  <c r="CI24" i="6"/>
  <c r="CI33" i="6"/>
  <c r="CI35" i="6"/>
  <c r="CL39" i="6"/>
  <c r="CI38" i="6"/>
  <c r="CL29" i="6"/>
  <c r="CI56" i="6"/>
  <c r="CL49" i="6"/>
  <c r="CJ50" i="6"/>
  <c r="CI62" i="6"/>
  <c r="CL65" i="6"/>
  <c r="CL63" i="6"/>
  <c r="CJ54" i="6"/>
  <c r="CJ66" i="6"/>
  <c r="CL46" i="6"/>
  <c r="CL51" i="6"/>
  <c r="CJ56" i="6"/>
  <c r="BK26" i="6"/>
  <c r="BL24" i="6"/>
  <c r="BT23" i="6"/>
  <c r="BS23" i="6"/>
  <c r="BV23" i="6"/>
  <c r="DB23" i="6"/>
  <c r="CT23" i="6"/>
  <c r="CA23" i="6"/>
  <c r="CR23" i="6"/>
  <c r="CD23" i="6"/>
  <c r="CQ23" i="6"/>
  <c r="AN23" i="6"/>
  <c r="AO26" i="6"/>
  <c r="AO24" i="6"/>
  <c r="AO25" i="6"/>
  <c r="R25" i="6"/>
  <c r="P26" i="6"/>
  <c r="R30" i="6"/>
  <c r="R28" i="6"/>
  <c r="R24" i="6"/>
  <c r="R27" i="6"/>
  <c r="O25" i="6"/>
  <c r="O28" i="6"/>
  <c r="R26" i="6"/>
  <c r="O29" i="6"/>
  <c r="P28" i="6"/>
  <c r="P25" i="6"/>
  <c r="P29" i="6"/>
  <c r="O26" i="6"/>
  <c r="O27" i="6"/>
  <c r="R29" i="6"/>
  <c r="O24" i="6"/>
  <c r="P24" i="6"/>
  <c r="O30" i="6"/>
  <c r="P27" i="6"/>
  <c r="P30" i="6"/>
  <c r="AO20" i="6"/>
  <c r="J7" i="4" s="1" a="1"/>
  <c r="J7" i="4" s="1"/>
  <c r="I25" i="6" a="1"/>
  <c r="I29" i="6" a="1"/>
  <c r="AW25" i="6" a="1"/>
  <c r="AG59" i="6" a="1"/>
  <c r="AG28" i="6" a="1"/>
  <c r="AG41" i="6" a="1"/>
  <c r="AG52" i="6" a="1"/>
  <c r="AG58" i="6" a="1"/>
  <c r="BE35" i="6" a="1"/>
  <c r="I36" i="6" a="1"/>
  <c r="I37" i="6" a="1"/>
  <c r="I33" i="6" a="1"/>
  <c r="I38" i="6" a="1"/>
  <c r="AW41" i="6" a="1"/>
  <c r="AW34" i="6" a="1"/>
  <c r="AW27" i="6" a="1"/>
  <c r="AG39" i="6" a="1"/>
  <c r="AG33" i="6" a="1"/>
  <c r="AG45" i="6" a="1"/>
  <c r="AG26" i="6" a="1"/>
  <c r="AG42" i="6" a="1"/>
  <c r="BE39" i="6" a="1"/>
  <c r="BE28" i="6" a="1"/>
  <c r="I47" i="6" a="1"/>
  <c r="I39" i="6" a="1"/>
  <c r="I49" i="6" a="1"/>
  <c r="I46" i="6" a="1"/>
  <c r="AW36" i="6" a="1"/>
  <c r="AW37" i="6" a="1"/>
  <c r="AW35" i="6" a="1"/>
  <c r="AW28" i="6" a="1"/>
  <c r="AG55" i="6" a="1"/>
  <c r="AG50" i="6" a="1"/>
  <c r="BE24" i="6" a="1"/>
  <c r="BE38" i="6" a="1"/>
  <c r="I35" i="6" a="1"/>
  <c r="I43" i="6" a="1"/>
  <c r="I51" i="6" a="1"/>
  <c r="I45" i="6" a="1"/>
  <c r="I28" i="6" a="1"/>
  <c r="AW26" i="6" a="1"/>
  <c r="AW31" i="6" a="1"/>
  <c r="AG47" i="6" a="1"/>
  <c r="AG49" i="6" a="1"/>
  <c r="AG29" i="6" a="1"/>
  <c r="AG34" i="6" a="1"/>
  <c r="AG35" i="6" a="1"/>
  <c r="AG37" i="6" a="1"/>
  <c r="AG44" i="6" a="1"/>
  <c r="AG56" i="6" a="1"/>
  <c r="BE25" i="6" a="1"/>
  <c r="I40" i="6" a="1"/>
  <c r="I34" i="6" a="1"/>
  <c r="I42" i="6" a="1"/>
  <c r="AW29" i="6" a="1"/>
  <c r="AW30" i="6" a="1"/>
  <c r="AW33" i="6" a="1"/>
  <c r="AW40" i="6" a="1"/>
  <c r="AG43" i="6" a="1"/>
  <c r="AG32" i="6" a="1"/>
  <c r="AG53" i="6" a="1"/>
  <c r="AG24" i="6" a="1"/>
  <c r="AG48" i="6" a="1"/>
  <c r="BE30" i="6" a="1"/>
  <c r="I31" i="6" a="1"/>
  <c r="I27" i="6" a="1"/>
  <c r="I26" i="6" a="1"/>
  <c r="AW38" i="6" a="1"/>
  <c r="AG36" i="6" a="1"/>
  <c r="AG60" i="6" a="1"/>
  <c r="AG40" i="6" a="1"/>
  <c r="BE34" i="6" a="1"/>
  <c r="BE41" i="6" a="1"/>
  <c r="BE33" i="6" a="1"/>
  <c r="I44" i="6" a="1"/>
  <c r="I52" i="6" a="1"/>
  <c r="I30" i="6" a="1"/>
  <c r="I48" i="6" a="1"/>
  <c r="AW42" i="6" a="1"/>
  <c r="AW32" i="6" a="1"/>
  <c r="AW39" i="6" a="1"/>
  <c r="AG38" i="6" a="1"/>
  <c r="AG30" i="6" a="1"/>
  <c r="AG27" i="6" a="1"/>
  <c r="AG61" i="6" a="1"/>
  <c r="AG57" i="6" a="1"/>
  <c r="AG46" i="6" a="1"/>
  <c r="BE31" i="6" a="1"/>
  <c r="BE27" i="6" a="1"/>
  <c r="BE40" i="6" a="1"/>
  <c r="BE29" i="6" a="1"/>
  <c r="I41" i="6" a="1"/>
  <c r="I32" i="6" a="1"/>
  <c r="AW43" i="6" a="1"/>
  <c r="AW24" i="6" a="1"/>
  <c r="AG54" i="6" a="1"/>
  <c r="AG51" i="6" a="1"/>
  <c r="BE37" i="6" a="1"/>
  <c r="BE36" i="6" a="1"/>
  <c r="BE32" i="6" a="1"/>
  <c r="I24" i="6" a="1"/>
  <c r="I50" i="6" a="1"/>
  <c r="AG31" i="6" a="1"/>
  <c r="AG25" i="6" a="1"/>
  <c r="BE26" i="6" a="1"/>
  <c r="CK25" i="6" a="1"/>
  <c r="CK40" i="6" a="1"/>
  <c r="CK29" i="6" a="1"/>
  <c r="CK68" i="6" a="1"/>
  <c r="CK42" i="6" a="1"/>
  <c r="CK55" i="6" a="1"/>
  <c r="Q27" i="6" a="1"/>
  <c r="CK47" i="6" a="1"/>
  <c r="CK24" i="6" a="1"/>
  <c r="CK50" i="6" a="1"/>
  <c r="CK59" i="6" a="1"/>
  <c r="CK49" i="6" a="1"/>
  <c r="CK64" i="6" a="1"/>
  <c r="Q30" i="6" a="1"/>
  <c r="CK48" i="6" a="1"/>
  <c r="CK67" i="6" a="1"/>
  <c r="CK34" i="6" a="1"/>
  <c r="CK53" i="6" a="1"/>
  <c r="CK56" i="6" a="1"/>
  <c r="CK69" i="6" a="1"/>
  <c r="CK52" i="6" a="1"/>
  <c r="CK63" i="6" a="1"/>
  <c r="Q24" i="6" a="1"/>
  <c r="CK30" i="6" a="1"/>
  <c r="CK54" i="6" a="1"/>
  <c r="BM26" i="6" a="1"/>
  <c r="CK27" i="6" a="1"/>
  <c r="BM24" i="6" a="1"/>
  <c r="Q26" i="6" a="1"/>
  <c r="CK39" i="6" a="1"/>
  <c r="CK65" i="6" a="1"/>
  <c r="CK31" i="6" a="1"/>
  <c r="CK46" i="6" a="1"/>
  <c r="CK61" i="6" a="1"/>
  <c r="CK62" i="6" a="1"/>
  <c r="CK57" i="6" a="1"/>
  <c r="CK44" i="6" a="1"/>
  <c r="CK41" i="6" a="1"/>
  <c r="CK28" i="6" a="1"/>
  <c r="CK26" i="6" a="1"/>
  <c r="CK37" i="6" a="1"/>
  <c r="CK58" i="6" a="1"/>
  <c r="Q25" i="6" a="1"/>
  <c r="CK45" i="6" a="1"/>
  <c r="CK60" i="6" a="1"/>
  <c r="Q28" i="6" a="1"/>
  <c r="CK66" i="6" a="1"/>
  <c r="CK35" i="6" a="1"/>
  <c r="CK36" i="6" a="1"/>
  <c r="CK38" i="6" a="1"/>
  <c r="BM25" i="6" a="1"/>
  <c r="CK70" i="6" a="1"/>
  <c r="CK43" i="6" a="1"/>
  <c r="CK33" i="6" a="1"/>
  <c r="CK32" i="6" a="1"/>
  <c r="CK51" i="6" a="1"/>
  <c r="Q29" i="6" a="1"/>
  <c r="CB23" i="6" a="1"/>
  <c r="CY23" i="6" a="1"/>
  <c r="CZ23" i="6" a="1"/>
  <c r="AO23" i="6" a="1"/>
  <c r="BK23" i="6" a="1"/>
  <c r="BN23" i="6" a="1"/>
  <c r="CI23" i="6" a="1"/>
  <c r="R23" i="6" a="1"/>
  <c r="CS23" i="6" a="1"/>
  <c r="O23" i="6" a="1"/>
  <c r="CL23" i="6" a="1"/>
  <c r="P23" i="6" a="1"/>
  <c r="BU23" i="6" a="1"/>
  <c r="CJ23" i="6" a="1"/>
  <c r="BL23" i="6" a="1"/>
  <c r="BE26" i="6" l="1"/>
  <c r="AG25" i="6"/>
  <c r="AG31" i="6"/>
  <c r="I50" i="6"/>
  <c r="I24" i="6"/>
  <c r="BE32" i="6"/>
  <c r="BE36" i="6"/>
  <c r="BE37" i="6"/>
  <c r="AG51" i="6"/>
  <c r="AG54" i="6"/>
  <c r="AW24" i="6"/>
  <c r="AW43" i="6"/>
  <c r="I32" i="6"/>
  <c r="I41" i="6"/>
  <c r="BE29" i="6"/>
  <c r="BE40" i="6"/>
  <c r="BE27" i="6"/>
  <c r="BE31" i="6"/>
  <c r="AG46" i="6"/>
  <c r="AG57" i="6"/>
  <c r="AG61" i="6"/>
  <c r="AG27" i="6"/>
  <c r="AG30" i="6"/>
  <c r="AG38" i="6"/>
  <c r="AW39" i="6"/>
  <c r="AW32" i="6"/>
  <c r="AW42" i="6"/>
  <c r="I48" i="6"/>
  <c r="I30" i="6"/>
  <c r="I52" i="6"/>
  <c r="I44" i="6"/>
  <c r="BE33" i="6"/>
  <c r="BE41" i="6"/>
  <c r="BE34" i="6"/>
  <c r="AG40" i="6"/>
  <c r="AG60" i="6"/>
  <c r="AG36" i="6"/>
  <c r="AW38" i="6"/>
  <c r="I26" i="6"/>
  <c r="I27" i="6"/>
  <c r="I31" i="6"/>
  <c r="BE30" i="6"/>
  <c r="AG48" i="6"/>
  <c r="AG24" i="6"/>
  <c r="AG53" i="6"/>
  <c r="AG32" i="6"/>
  <c r="AG43" i="6"/>
  <c r="AW40" i="6"/>
  <c r="AW33" i="6"/>
  <c r="AW30" i="6"/>
  <c r="AW29" i="6"/>
  <c r="I42" i="6"/>
  <c r="I34" i="6"/>
  <c r="I40" i="6"/>
  <c r="BE25" i="6"/>
  <c r="AG56" i="6"/>
  <c r="AG44" i="6"/>
  <c r="AG37" i="6"/>
  <c r="AG35" i="6"/>
  <c r="AG34" i="6"/>
  <c r="AG29" i="6"/>
  <c r="AG49" i="6"/>
  <c r="AG47" i="6"/>
  <c r="AW31" i="6"/>
  <c r="AW26" i="6"/>
  <c r="I28" i="6"/>
  <c r="I45" i="6"/>
  <c r="I51" i="6"/>
  <c r="I43" i="6"/>
  <c r="I35" i="6"/>
  <c r="BE38" i="6"/>
  <c r="BE24" i="6"/>
  <c r="AG50" i="6"/>
  <c r="AG55" i="6"/>
  <c r="AW28" i="6"/>
  <c r="AW35" i="6"/>
  <c r="AW37" i="6"/>
  <c r="AW36" i="6"/>
  <c r="I46" i="6"/>
  <c r="I49" i="6"/>
  <c r="I39" i="6"/>
  <c r="I47" i="6"/>
  <c r="BE28" i="6"/>
  <c r="BE39" i="6"/>
  <c r="AG42" i="6"/>
  <c r="AG26" i="6"/>
  <c r="AG45" i="6"/>
  <c r="AG33" i="6"/>
  <c r="AG39" i="6"/>
  <c r="AW27" i="6"/>
  <c r="AW34" i="6"/>
  <c r="AW41" i="6"/>
  <c r="I38" i="6"/>
  <c r="I33" i="6"/>
  <c r="I37" i="6"/>
  <c r="I36" i="6"/>
  <c r="BE35" i="6"/>
  <c r="AG58" i="6"/>
  <c r="AG52" i="6"/>
  <c r="AG41" i="6"/>
  <c r="AG28" i="6"/>
  <c r="AG59" i="6"/>
  <c r="AW25" i="6"/>
  <c r="I29" i="6"/>
  <c r="I25" i="6"/>
  <c r="CZ23" i="6"/>
  <c r="CY23" i="6"/>
  <c r="DC20" i="6" s="1" a="1"/>
  <c r="DC20" i="6" s="1"/>
  <c r="K15" i="4" s="1" a="1"/>
  <c r="K15" i="4" s="1"/>
  <c r="CB23" i="6"/>
  <c r="CK54" i="6"/>
  <c r="CK63" i="6"/>
  <c r="CK64" i="6"/>
  <c r="CK55" i="6"/>
  <c r="CK35" i="6"/>
  <c r="CK32" i="6"/>
  <c r="CK60" i="6"/>
  <c r="CK58" i="6"/>
  <c r="CK30" i="6"/>
  <c r="CK52" i="6"/>
  <c r="CK49" i="6"/>
  <c r="CK42" i="6"/>
  <c r="CK57" i="6"/>
  <c r="CK33" i="6"/>
  <c r="BM24" i="6"/>
  <c r="CK37" i="6"/>
  <c r="CK62" i="6"/>
  <c r="CK69" i="6"/>
  <c r="CK59" i="6"/>
  <c r="CK68" i="6"/>
  <c r="CK48" i="6"/>
  <c r="CK43" i="6"/>
  <c r="CK27" i="6"/>
  <c r="CK26" i="6"/>
  <c r="CK61" i="6"/>
  <c r="CK56" i="6"/>
  <c r="CK50" i="6"/>
  <c r="CK29" i="6"/>
  <c r="CK51" i="6"/>
  <c r="CK70" i="6"/>
  <c r="CK45" i="6"/>
  <c r="CK28" i="6"/>
  <c r="CK46" i="6"/>
  <c r="CK53" i="6"/>
  <c r="CK24" i="6"/>
  <c r="CK40" i="6"/>
  <c r="CK39" i="6"/>
  <c r="BM25" i="6"/>
  <c r="BM26" i="6"/>
  <c r="CK41" i="6"/>
  <c r="CK31" i="6"/>
  <c r="CK34" i="6"/>
  <c r="CK47" i="6"/>
  <c r="CK25" i="6"/>
  <c r="CK66" i="6"/>
  <c r="CK38" i="6"/>
  <c r="CK36" i="6"/>
  <c r="CK44" i="6"/>
  <c r="CK65" i="6"/>
  <c r="CK67" i="6"/>
  <c r="BL23" i="6"/>
  <c r="BN23" i="6"/>
  <c r="CL23" i="6"/>
  <c r="CS23" i="6"/>
  <c r="BK23" i="6"/>
  <c r="CI23" i="6"/>
  <c r="CJ23" i="6"/>
  <c r="BU23" i="6"/>
  <c r="BW20" i="6" a="1"/>
  <c r="BW20" i="6" s="1"/>
  <c r="K11" i="4" s="1" a="1"/>
  <c r="K11" i="4" s="1"/>
  <c r="BU20" i="6"/>
  <c r="J11" i="4" s="1" a="1"/>
  <c r="J11" i="4" s="1"/>
  <c r="CU20" i="6" a="1"/>
  <c r="CU20" i="6" s="1"/>
  <c r="K14" i="4" s="1" a="1"/>
  <c r="K14" i="4" s="1"/>
  <c r="CS20" i="6"/>
  <c r="J14" i="4" s="1" a="1"/>
  <c r="J14" i="4" s="1"/>
  <c r="CE20" i="6" a="1"/>
  <c r="CE20" i="6" s="1"/>
  <c r="K12" i="4" s="1" a="1"/>
  <c r="K12" i="4" s="1"/>
  <c r="CC20" i="6"/>
  <c r="J12" i="4" s="1" a="1"/>
  <c r="J12" i="4" s="1"/>
  <c r="AO23" i="6"/>
  <c r="AQ20" i="6" s="1" a="1"/>
  <c r="AQ20" i="6" s="1"/>
  <c r="K7" i="4" s="1" a="1"/>
  <c r="K7" i="4" s="1"/>
  <c r="Q27" i="6"/>
  <c r="Q26" i="6"/>
  <c r="Q29" i="6"/>
  <c r="Q24" i="6"/>
  <c r="Q25" i="6"/>
  <c r="Q28" i="6"/>
  <c r="Q30" i="6"/>
  <c r="R23" i="6"/>
  <c r="O23" i="6"/>
  <c r="P23" i="6"/>
  <c r="DA23" i="6" a="1"/>
  <c r="AH23" i="6" a="1"/>
  <c r="BM23" i="6" a="1"/>
  <c r="Q23" i="6" a="1"/>
  <c r="Z23" i="6" a="1"/>
  <c r="G23" i="6" a="1"/>
  <c r="CC23" i="6" a="1"/>
  <c r="W23" i="6" a="1"/>
  <c r="J23" i="6" a="1"/>
  <c r="AV23" i="6" a="1"/>
  <c r="BC23" i="6" a="1"/>
  <c r="H23" i="6" a="1"/>
  <c r="AX23" i="6" a="1"/>
  <c r="BD23" i="6" a="1"/>
  <c r="AU23" i="6" a="1"/>
  <c r="BF23" i="6" a="1"/>
  <c r="CK23" i="6" a="1"/>
  <c r="AE23" i="6" a="1"/>
  <c r="X23" i="6" a="1"/>
  <c r="AF23" i="6" a="1"/>
  <c r="DA20" i="6" l="1"/>
  <c r="J15" i="4" s="1" a="1"/>
  <c r="J15" i="4" s="1"/>
  <c r="AF23" i="6"/>
  <c r="X23" i="6"/>
  <c r="AE23" i="6"/>
  <c r="AI20" i="6" s="1" a="1"/>
  <c r="AI20" i="6" s="1"/>
  <c r="K6" i="4" s="1" a="1"/>
  <c r="K6" i="4" s="1"/>
  <c r="BF23" i="6"/>
  <c r="BE20" i="6" s="1"/>
  <c r="J9" i="4" s="1" a="1"/>
  <c r="J9" i="4" s="1"/>
  <c r="AU23" i="6"/>
  <c r="BD23" i="6"/>
  <c r="AX23" i="6"/>
  <c r="H23" i="6"/>
  <c r="BC23" i="6"/>
  <c r="BG20" i="6" s="1" a="1"/>
  <c r="BG20" i="6" s="1"/>
  <c r="K9" i="4" s="1" a="1"/>
  <c r="K9" i="4" s="1"/>
  <c r="AV23" i="6"/>
  <c r="J23" i="6"/>
  <c r="I20" i="6" s="1"/>
  <c r="J3" i="4" s="1" a="1"/>
  <c r="J3" i="4" s="1"/>
  <c r="W23" i="6"/>
  <c r="CC23" i="6"/>
  <c r="G23" i="6"/>
  <c r="Z23" i="6"/>
  <c r="AH23" i="6"/>
  <c r="AG20" i="6" s="1"/>
  <c r="J6" i="4" s="1" a="1"/>
  <c r="J6" i="4" s="1"/>
  <c r="DA23" i="6"/>
  <c r="CK23" i="6"/>
  <c r="BM23" i="6"/>
  <c r="CM20" i="6" a="1"/>
  <c r="CM20" i="6" s="1"/>
  <c r="K13" i="4" s="1" a="1"/>
  <c r="K13" i="4" s="1"/>
  <c r="CK20" i="6"/>
  <c r="J13" i="4" s="1" a="1"/>
  <c r="J13" i="4" s="1"/>
  <c r="BO20" i="6" a="1"/>
  <c r="BO20" i="6" s="1"/>
  <c r="K10" i="4" s="1" a="1"/>
  <c r="K10" i="4" s="1"/>
  <c r="BM20" i="6"/>
  <c r="J10" i="4" s="1" a="1"/>
  <c r="J10" i="4" s="1"/>
  <c r="Q23" i="6"/>
  <c r="S20" i="6" a="1"/>
  <c r="S20" i="6" s="1"/>
  <c r="K4" i="4" s="1" a="1"/>
  <c r="K4" i="4" s="1"/>
  <c r="Q20" i="6"/>
  <c r="J4" i="4" s="1" a="1"/>
  <c r="J4" i="4" s="1"/>
  <c r="AG23" i="6" a="1"/>
  <c r="Y23" i="6" a="1"/>
  <c r="AW23" i="6" a="1"/>
  <c r="BE23" i="6" a="1"/>
  <c r="I23" i="6" a="1"/>
  <c r="I23" i="6" l="1"/>
  <c r="K20" i="6" s="1" a="1"/>
  <c r="K20" i="6" s="1"/>
  <c r="K3" i="4" s="1" a="1"/>
  <c r="K3" i="4" s="1"/>
  <c r="BE23" i="6"/>
  <c r="AW23" i="6"/>
  <c r="Y23" i="6"/>
  <c r="AG23" i="6"/>
  <c r="AW20" i="6"/>
  <c r="J8" i="4" s="1" a="1"/>
  <c r="J8" i="4" s="1"/>
  <c r="AY20" i="6" a="1"/>
  <c r="AY20" i="6" s="1"/>
  <c r="K8" i="4" s="1" a="1"/>
  <c r="K8" i="4" s="1"/>
  <c r="AA20" i="6" a="1"/>
  <c r="AA20" i="6" s="1"/>
  <c r="K5" i="4" s="1" a="1"/>
  <c r="K5" i="4" s="1"/>
  <c r="Y20" i="6"/>
  <c r="J5" i="4" s="1" a="1"/>
  <c r="J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tc={A2E469D0-69E9-4F17-92DC-D656906DEFDB}</author>
    <author>tc={AFBC23A0-5A28-456E-A41C-D9A7D716A78E}</author>
    <author>tc={705D814A-C089-4651-A54F-4BB63510FD62}</author>
    <author>tc={BB6CE289-02EA-4723-96A3-AC870206435F}</author>
  </authors>
  <commentList>
    <comment ref="B14" authorId="0"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22" authorId="1"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65" authorId="2"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598"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<sst xmlns="http://schemas.openxmlformats.org/spreadsheetml/2006/main" count="7318" uniqueCount="4315">
  <si>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</si>
  <si>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</si>
  <si>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</si>
  <si>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</si>
  <si>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</si>
  <si>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</si>
  <si>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</si>
  <si>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</si>
  <si>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</si>
  <si>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</si>
  <si>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</si>
  <si>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</si>
  <si>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</si>
  <si>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</si>
  <si>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</si>
  <si>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</si>
  <si>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</si>
  <si>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</si>
  <si>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</si>
  <si>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</si>
  <si>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</si>
  <si>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</si>
  <si>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</si>
  <si>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</si>
  <si>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</si>
  <si>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</si>
  <si>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</si>
  <si>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</si>
  <si>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</si>
  <si>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</si>
  <si>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</si>
  <si>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</si>
  <si>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</si>
  <si>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</si>
  <si>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</si>
  <si>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</si>
  <si>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</si>
  <si>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</si>
  <si>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</si>
  <si>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</si>
  <si>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</si>
  <si>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</si>
  <si>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</si>
  <si>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</si>
  <si>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</si>
  <si>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</si>
  <si>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</si>
  <si>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</si>
  <si>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</si>
  <si>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</si>
  <si>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</si>
  <si>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</si>
  <si>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</si>
  <si>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</si>
  <si>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</si>
  <si>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</si>
  <si>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</si>
  <si>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</si>
  <si>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</si>
  <si>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</si>
  <si>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</si>
  <si>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</si>
  <si>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</si>
  <si>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</si>
  <si>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</si>
  <si>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</si>
  <si>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</si>
  <si>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</si>
  <si>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</si>
  <si>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</si>
  <si>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</si>
  <si>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</si>
  <si>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</si>
  <si>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</si>
  <si>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</si>
  <si>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</si>
  <si>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</si>
  <si>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</si>
  <si>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</si>
  <si>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</si>
  <si>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</si>
  <si>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</si>
  <si>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</si>
  <si>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</si>
  <si>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</si>
  <si>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</si>
  <si>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</si>
  <si>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</si>
  <si>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</si>
  <si>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</si>
  <si>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</si>
  <si>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</si>
  <si>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</si>
  <si>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</si>
  <si>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</si>
  <si>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</si>
  <si>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</si>
  <si>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</si>
  <si>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</si>
  <si>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</si>
  <si>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</si>
  <si>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</si>
  <si>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</si>
  <si>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</si>
  <si>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</si>
  <si>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</si>
  <si>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</si>
  <si>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</si>
  <si>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</si>
  <si>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</si>
  <si>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</si>
  <si>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</si>
  <si>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</si>
  <si>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</si>
  <si>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</si>
  <si>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</si>
  <si>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</si>
  <si>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</si>
  <si>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</si>
  <si>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</si>
  <si>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</si>
  <si>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</si>
  <si>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</si>
  <si>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</si>
  <si>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</si>
  <si>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</si>
  <si>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</si>
  <si>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</si>
  <si>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</si>
  <si>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</si>
  <si>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</si>
  <si>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</si>
  <si>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</si>
  <si>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</si>
  <si>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</si>
  <si>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</si>
  <si>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</si>
  <si>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</si>
  <si>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</si>
  <si>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</si>
  <si>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</si>
  <si>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</si>
  <si>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</si>
  <si>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</si>
  <si>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</si>
  <si>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</si>
  <si>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</si>
  <si>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</si>
  <si>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</si>
  <si>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</si>
  <si>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</si>
  <si>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</si>
  <si>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</si>
  <si>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</si>
  <si>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</si>
  <si>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</si>
  <si>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</si>
  <si>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</si>
  <si>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</si>
  <si>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</si>
  <si>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</si>
  <si>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</si>
  <si>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</si>
  <si>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</si>
  <si>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</si>
  <si>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</si>
  <si>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</si>
  <si>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</si>
  <si>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</si>
  <si>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</si>
  <si>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</si>
  <si>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</si>
  <si>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</si>
  <si>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</si>
  <si>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</si>
  <si>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</si>
  <si>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</si>
  <si>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</si>
  <si>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</si>
  <si>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</si>
  <si>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</si>
  <si>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</si>
  <si>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</si>
  <si>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</si>
  <si>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</si>
  <si>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</si>
  <si>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</si>
  <si>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</si>
  <si>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</si>
  <si>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</si>
  <si>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</si>
  <si>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</si>
  <si>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</si>
  <si>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</si>
  <si>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</si>
  <si>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</si>
  <si>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</si>
  <si>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</si>
  <si>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</si>
  <si>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</si>
  <si>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</si>
  <si>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</si>
  <si>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</si>
  <si>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</si>
  <si>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</si>
  <si>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</si>
  <si>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</si>
  <si>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</si>
  <si>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</si>
  <si>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</si>
  <si>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</si>
  <si>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</si>
  <si>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</si>
  <si>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</si>
  <si>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</si>
  <si>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</si>
  <si>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</si>
  <si>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</si>
  <si>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</si>
  <si>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</si>
  <si>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</si>
  <si>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</si>
  <si>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</si>
  <si>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</si>
  <si>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</si>
  <si>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</si>
  <si>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</si>
  <si>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</si>
  <si>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</si>
  <si>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</si>
  <si>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</si>
  <si>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</si>
  <si>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</si>
  <si>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</si>
  <si>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</si>
  <si>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</si>
  <si>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</si>
  <si>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</si>
  <si>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</si>
  <si>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</si>
  <si>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</si>
  <si>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</si>
  <si>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</si>
  <si>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</si>
  <si>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</si>
  <si>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</si>
  <si>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</si>
  <si>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</si>
  <si>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</si>
  <si>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</si>
  <si>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</si>
  <si>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</si>
  <si>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</si>
  <si>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</si>
  <si>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</si>
  <si>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</si>
  <si>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</si>
  <si>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</si>
  <si>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</si>
  <si>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</si>
  <si>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</si>
  <si>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</si>
  <si>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</si>
  <si>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</si>
  <si>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</si>
  <si>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</si>
  <si>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</si>
  <si>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</si>
  <si>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</si>
  <si>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</si>
  <si>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</si>
  <si>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</si>
  <si>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</si>
  <si>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</si>
  <si>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</si>
  <si>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</si>
  <si>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</si>
  <si>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</si>
  <si>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</si>
  <si>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</si>
  <si>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</si>
  <si>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</si>
  <si>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</si>
  <si>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</si>
  <si>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</si>
  <si>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178323-22</t>
  </si>
  <si>
    <t>40424-23</t>
  </si>
  <si>
    <t>11242-00</t>
  </si>
  <si>
    <t>54692-29</t>
  </si>
  <si>
    <t>revenue</t>
  </si>
  <si>
    <t>ebitda</t>
  </si>
  <si>
    <t>10483-75</t>
  </si>
  <si>
    <t>434450-35</t>
  </si>
  <si>
    <t>142711-66</t>
  </si>
  <si>
    <t>10574-74</t>
  </si>
  <si>
    <t>10831-42</t>
  </si>
  <si>
    <t>11534-32</t>
  </si>
  <si>
    <t>59619-34</t>
  </si>
  <si>
    <t>12229-93</t>
  </si>
  <si>
    <t>13186-81</t>
  </si>
  <si>
    <t>228381-22</t>
  </si>
  <si>
    <t>233816-50</t>
  </si>
  <si>
    <t>229563-91</t>
  </si>
  <si>
    <t>466441-30</t>
  </si>
  <si>
    <t>63240-22</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</si>
  <si>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</si>
  <si>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</si>
  <si>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</si>
  <si>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</si>
  <si>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</si>
  <si>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</si>
  <si>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</si>
  <si>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</si>
  <si>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</si>
  <si>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</si>
  <si>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</si>
  <si>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</si>
  <si>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</si>
  <si>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</si>
  <si>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</si>
  <si>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</si>
  <si>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</si>
  <si>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</si>
  <si>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</si>
  <si>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</si>
  <si>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</si>
  <si>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</si>
  <si>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</si>
  <si>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</si>
  <si>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</si>
  <si>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</si>
  <si>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</si>
  <si>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</si>
  <si>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</si>
  <si>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</si>
  <si>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</si>
  <si>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</si>
  <si>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</si>
  <si>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</si>
  <si>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</si>
  <si>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</si>
  <si>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</si>
  <si>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</si>
  <si>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</si>
  <si>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</si>
  <si>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</si>
  <si>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</si>
  <si>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</si>
  <si>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</si>
  <si>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</si>
  <si>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</si>
  <si>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</si>
  <si>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</si>
  <si>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</si>
  <si>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</si>
  <si>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</si>
  <si>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</si>
  <si>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</si>
  <si>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</si>
  <si>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</si>
  <si>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</si>
  <si>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</si>
  <si>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</si>
  <si>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</si>
  <si>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</si>
  <si>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</si>
  <si>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</si>
  <si>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</si>
  <si>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</si>
  <si>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</si>
  <si>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</si>
  <si>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</si>
  <si>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</si>
  <si>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</si>
  <si>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</si>
  <si>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</si>
  <si>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</si>
  <si>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</si>
  <si>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</si>
  <si>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</si>
  <si>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</si>
  <si>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</si>
  <si>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</si>
  <si>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</si>
  <si>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</si>
  <si>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</si>
  <si>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</si>
  <si>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</si>
  <si>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</si>
  <si>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</si>
  <si>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</si>
  <si>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</si>
  <si>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</si>
  <si>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</si>
  <si>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</si>
  <si>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</si>
  <si>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</si>
  <si>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</si>
  <si>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</si>
  <si>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</si>
  <si>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</si>
  <si>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</si>
  <si>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</si>
  <si>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</si>
  <si>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</si>
  <si>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</si>
  <si>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</si>
  <si>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</si>
  <si>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</si>
  <si>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</si>
  <si>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</si>
  <si>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</si>
  <si>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</si>
  <si>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</si>
  <si>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</si>
  <si>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</si>
  <si>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</si>
  <si>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</si>
  <si>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</si>
  <si>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</si>
  <si>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</si>
  <si>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</si>
  <si>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</si>
  <si>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</si>
  <si>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</si>
  <si>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</si>
  <si>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</si>
  <si>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</si>
  <si>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</si>
  <si>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</si>
  <si>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</si>
  <si>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</si>
  <si>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</si>
  <si>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</si>
  <si>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</si>
  <si>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</si>
  <si>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</si>
  <si>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</si>
  <si>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</si>
  <si>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</si>
  <si>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</si>
  <si>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</si>
  <si>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</si>
  <si>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</si>
  <si>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</si>
  <si>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</si>
  <si>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</si>
  <si>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</si>
  <si>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</si>
  <si>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</si>
  <si>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</si>
  <si>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</si>
  <si>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</si>
  <si>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</si>
  <si>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</si>
  <si>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</si>
  <si>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</si>
  <si>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</si>
  <si>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</si>
  <si>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</si>
  <si>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</si>
  <si>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</si>
  <si>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</si>
  <si>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</si>
  <si>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</si>
  <si>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</si>
  <si>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</si>
  <si>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</si>
  <si>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</si>
  <si>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</si>
  <si>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</si>
  <si>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</si>
  <si>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</si>
  <si>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</si>
  <si>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</si>
  <si>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</si>
  <si>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</si>
  <si>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</si>
  <si>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</si>
  <si>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</si>
  <si>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</si>
  <si>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</si>
  <si>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</si>
  <si>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</si>
  <si>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</si>
  <si>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</si>
  <si>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</si>
  <si>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</si>
  <si>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</si>
  <si>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</si>
  <si>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</si>
  <si>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</si>
  <si>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</si>
  <si>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</si>
  <si>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</si>
  <si>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</si>
  <si>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</si>
  <si>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</si>
  <si>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</si>
  <si>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</si>
  <si>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</si>
  <si>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</si>
  <si>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</si>
  <si>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</si>
  <si>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</si>
  <si>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</si>
  <si>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</si>
  <si>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</si>
  <si>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</si>
  <si>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</si>
  <si>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</si>
  <si>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</si>
  <si>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</si>
  <si>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</si>
  <si>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</si>
  <si>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</si>
  <si>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</si>
  <si>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</si>
  <si>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</si>
  <si>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</si>
  <si>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</si>
  <si>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</si>
  <si>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</si>
  <si>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</si>
  <si>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</si>
  <si>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</si>
  <si>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</si>
  <si>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</si>
  <si>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</si>
  <si>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</si>
  <si>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</si>
  <si>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</si>
  <si>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</si>
  <si>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</si>
  <si>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</si>
  <si>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</si>
  <si>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</si>
  <si>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</si>
  <si>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</si>
  <si>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</si>
  <si>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</si>
  <si>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</si>
  <si>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</si>
  <si>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</si>
  <si>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</si>
  <si>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</si>
  <si>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</si>
  <si>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</si>
  <si>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</si>
  <si>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</si>
  <si>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</si>
  <si>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</si>
  <si>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</si>
  <si>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</si>
  <si>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</si>
  <si>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</si>
  <si>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</si>
  <si>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</si>
  <si>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</si>
  <si>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</si>
  <si>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</si>
  <si>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</si>
  <si>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</si>
  <si>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</si>
  <si>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</si>
  <si>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</si>
  <si>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</si>
  <si>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</si>
  <si>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</si>
  <si>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</si>
  <si>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</si>
  <si>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</si>
  <si>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</si>
  <si>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</si>
  <si>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</si>
  <si>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</si>
  <si>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</si>
  <si>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</si>
  <si>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</si>
  <si>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</si>
  <si>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</si>
  <si>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</si>
  <si>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</si>
  <si>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</si>
  <si>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</si>
  <si>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</si>
  <si>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</si>
  <si>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</si>
  <si>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</si>
  <si>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</si>
  <si>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</si>
  <si>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</si>
  <si>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</si>
  <si>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</si>
  <si>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</si>
  <si>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</si>
  <si>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</si>
  <si>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</si>
  <si>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</si>
  <si>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</si>
  <si>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</si>
  <si>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</si>
  <si>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</si>
  <si>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</si>
  <si>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</si>
  <si>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</si>
  <si>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</si>
  <si>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</si>
  <si>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</si>
  <si>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</si>
  <si>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</si>
  <si>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</si>
  <si>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</si>
  <si>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</si>
  <si>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</si>
  <si>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</si>
  <si>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</si>
  <si>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</si>
  <si>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</si>
  <si>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</si>
  <si>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</si>
  <si>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</si>
  <si>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</si>
  <si>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</si>
  <si>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</si>
  <si>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</si>
  <si>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</si>
  <si>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</si>
  <si>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</si>
  <si>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</si>
  <si>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</si>
  <si>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</si>
  <si>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</si>
  <si>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</si>
  <si>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</si>
  <si>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</si>
  <si>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</si>
  <si>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</si>
  <si>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</si>
  <si>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</si>
  <si>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</si>
  <si>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</si>
  <si>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</si>
  <si>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</si>
  <si>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</si>
  <si>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</si>
  <si>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</si>
  <si>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</si>
  <si>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</si>
  <si>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</si>
  <si>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</si>
  <si>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</si>
  <si>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</si>
  <si>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</si>
  <si>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</si>
  <si>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</si>
  <si>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</si>
  <si>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</si>
  <si>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</si>
  <si>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</si>
  <si>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</si>
  <si>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</si>
  <si>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</si>
  <si>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</si>
  <si>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</si>
  <si>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</si>
  <si>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</si>
  <si>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</si>
  <si>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</si>
  <si>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</si>
  <si>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</si>
  <si>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</si>
  <si>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</si>
  <si>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</si>
  <si>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</si>
  <si>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</si>
  <si>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</si>
  <si>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</si>
  <si>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</si>
  <si>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</si>
  <si>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</si>
  <si>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</si>
  <si>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</si>
  <si>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</si>
  <si>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</si>
  <si>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</si>
  <si>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</si>
  <si>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</si>
  <si>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</si>
  <si>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</si>
  <si>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</si>
  <si>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</si>
  <si>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</si>
  <si>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</si>
  <si>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</si>
  <si>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</si>
  <si>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</si>
  <si>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</si>
  <si>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</si>
  <si>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</si>
  <si>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</si>
  <si>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</si>
  <si>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</si>
  <si>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</si>
  <si>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</si>
  <si>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</si>
  <si>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</si>
  <si>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</si>
  <si>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</si>
  <si>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</si>
  <si>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</si>
  <si>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</si>
  <si>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</si>
  <si>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</si>
  <si>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</si>
  <si>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</si>
  <si>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</si>
  <si>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</si>
  <si>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</si>
  <si>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</si>
  <si>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</si>
  <si>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</si>
  <si>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</si>
  <si>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</si>
  <si>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</si>
  <si>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</si>
  <si>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</si>
  <si>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</si>
  <si>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</si>
  <si>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</si>
  <si>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</si>
  <si>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</si>
  <si>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</si>
  <si>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</si>
  <si>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</si>
  <si>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</si>
  <si>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</si>
  <si>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</si>
  <si>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</si>
  <si>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</si>
  <si>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</si>
  <si>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</si>
  <si>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</si>
  <si>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</si>
  <si>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</si>
  <si>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</si>
  <si>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</si>
  <si>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</si>
  <si>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</si>
  <si>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</si>
  <si>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</si>
  <si>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</si>
  <si>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</si>
  <si>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</si>
  <si>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</si>
  <si>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</si>
  <si>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</si>
  <si>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</si>
  <si>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</si>
  <si>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</si>
  <si>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</si>
  <si>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</si>
  <si>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</si>
  <si>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</si>
  <si>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</si>
  <si>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</si>
  <si>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</si>
  <si>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</si>
  <si>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</si>
  <si>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</si>
  <si>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</si>
  <si>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</si>
  <si>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</si>
  <si>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</si>
  <si>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</si>
  <si>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</si>
  <si>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</si>
  <si>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</si>
  <si>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</si>
  <si>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</si>
  <si>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</si>
  <si>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</si>
  <si>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</si>
  <si>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</si>
  <si>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</si>
  <si>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</si>
  <si>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</si>
  <si>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</si>
  <si>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</si>
  <si>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</si>
  <si>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</si>
  <si>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</si>
  <si>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</si>
  <si>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</si>
  <si>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</si>
  <si>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</si>
  <si>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</si>
  <si>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</si>
  <si>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</si>
  <si>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</si>
  <si>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</si>
  <si>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</si>
  <si>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</si>
  <si>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</si>
  <si>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</si>
  <si>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</si>
  <si>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</si>
  <si>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</si>
  <si>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</si>
  <si>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</si>
  <si>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</si>
  <si>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</si>
  <si>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</si>
  <si>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</si>
  <si>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</si>
  <si>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</si>
  <si>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</si>
  <si>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</si>
  <si>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</si>
  <si>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</si>
  <si>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</si>
  <si>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</si>
  <si>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</si>
  <si>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</si>
  <si>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</si>
  <si>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</si>
  <si>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</si>
  <si>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</si>
  <si>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</si>
  <si>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</si>
  <si>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</si>
  <si>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</si>
  <si>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</si>
  <si>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</si>
  <si>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</si>
  <si>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</si>
  <si>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</si>
  <si>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</si>
  <si>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</si>
  <si>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</si>
  <si>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</si>
  <si>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</si>
  <si>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</si>
  <si>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</si>
  <si>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</si>
  <si>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</si>
  <si>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</si>
  <si>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</si>
  <si>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</si>
  <si>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</si>
  <si>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</si>
  <si>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</si>
  <si>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</si>
  <si>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</si>
  <si>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</si>
  <si>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</si>
  <si>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</si>
  <si>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</si>
  <si>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</si>
  <si>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</si>
  <si>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</si>
  <si>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</si>
  <si>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</si>
  <si>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</si>
  <si>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</si>
  <si>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</si>
  <si>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</si>
  <si>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</si>
  <si>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</si>
  <si>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</si>
  <si>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</si>
  <si>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</si>
  <si>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</si>
  <si>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</si>
  <si>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</si>
  <si>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</si>
  <si>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</si>
  <si>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</si>
  <si>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</si>
  <si>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</si>
  <si>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</si>
  <si>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</si>
  <si>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</si>
  <si>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</si>
  <si>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</si>
  <si>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</si>
  <si>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</si>
  <si>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</si>
  <si>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</si>
  <si>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</si>
  <si>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</si>
  <si>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</si>
  <si>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</si>
  <si>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</si>
  <si>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</si>
  <si>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</si>
  <si>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</si>
  <si>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</si>
  <si>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</si>
  <si>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</si>
  <si>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</si>
  <si>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</si>
  <si>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</si>
  <si>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</si>
  <si>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</si>
  <si>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</si>
  <si>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</si>
  <si>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</si>
  <si>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</si>
  <si>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</si>
  <si>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</si>
  <si>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</si>
  <si>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</si>
  <si>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</si>
  <si>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</si>
  <si>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</si>
  <si>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</si>
  <si>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</si>
  <si>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</si>
  <si>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</si>
  <si>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</si>
  <si>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</si>
  <si>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</si>
  <si>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</si>
  <si>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</si>
  <si>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</si>
  <si>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</si>
  <si>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</si>
  <si>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</si>
  <si>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</si>
  <si>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</si>
  <si>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</si>
  <si>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</si>
  <si>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</si>
  <si>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</si>
  <si>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</si>
  <si>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</si>
  <si>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</si>
  <si>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</si>
  <si>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</si>
  <si>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</si>
  <si>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</si>
  <si>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</si>
  <si>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</si>
  <si>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</si>
  <si>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</si>
  <si>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</si>
  <si>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</si>
  <si>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</si>
  <si>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</si>
  <si>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</si>
  <si>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</si>
  <si>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</si>
  <si>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</si>
  <si>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</si>
  <si>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</si>
  <si>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</si>
  <si>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</si>
  <si>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</si>
  <si>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</si>
  <si>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</si>
  <si>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</si>
  <si>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</si>
  <si>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</si>
  <si>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</si>
  <si>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</si>
  <si>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</si>
  <si>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</si>
  <si>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</si>
  <si>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</si>
  <si>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</si>
  <si>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</si>
  <si>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</si>
  <si>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</si>
  <si>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</si>
  <si>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</si>
  <si>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</si>
  <si>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</si>
  <si>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</si>
  <si>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</si>
  <si>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</si>
  <si>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</si>
  <si>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</si>
  <si>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</si>
  <si>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</si>
  <si>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</si>
  <si>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</si>
  <si>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</si>
  <si>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</si>
  <si>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</si>
  <si>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</si>
  <si>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</si>
  <si>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</si>
  <si>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</si>
  <si>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</si>
  <si>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</si>
  <si>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</si>
  <si>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</si>
  <si>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</si>
  <si>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</si>
  <si>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</si>
  <si>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</si>
  <si>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</si>
  <si>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</si>
  <si>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</si>
  <si>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</si>
  <si>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</si>
  <si>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</si>
  <si>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</si>
  <si>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</si>
  <si>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</si>
  <si>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</si>
  <si>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</si>
  <si>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</si>
  <si>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</si>
  <si>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</si>
  <si>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</si>
  <si>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</si>
  <si>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</si>
  <si>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</si>
  <si>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</si>
  <si>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</si>
  <si>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</si>
  <si>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</si>
  <si>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</si>
  <si>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</si>
  <si>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</si>
  <si>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</si>
  <si>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</si>
  <si>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</si>
  <si>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</si>
  <si>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</si>
  <si>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</si>
  <si>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</si>
  <si>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</si>
  <si>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</si>
  <si>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</si>
  <si>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</si>
  <si>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</si>
  <si>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</si>
  <si>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</si>
  <si>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</si>
  <si>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</si>
  <si>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</si>
  <si>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</si>
  <si>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</si>
  <si>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</si>
  <si>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</si>
  <si>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</si>
  <si>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</si>
  <si>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</si>
  <si>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</si>
  <si>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</si>
  <si>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</si>
  <si>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</si>
  <si>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</si>
  <si>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</si>
  <si>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</si>
  <si>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</si>
  <si>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</si>
  <si>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</si>
  <si>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</si>
  <si>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</si>
  <si>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</si>
  <si>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</si>
  <si>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</si>
  <si>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</si>
  <si>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</si>
  <si>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</si>
  <si>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</si>
  <si>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</si>
  <si>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</si>
  <si>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</si>
  <si>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</si>
  <si>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</si>
  <si>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</si>
  <si>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</si>
  <si>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</si>
  <si>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</si>
  <si>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</si>
  <si>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</si>
  <si>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</si>
  <si>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</si>
  <si>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</si>
  <si>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</si>
  <si>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</si>
  <si>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</si>
  <si>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</si>
  <si>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</si>
  <si>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</si>
  <si>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</si>
  <si>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</si>
  <si>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</si>
  <si>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</si>
  <si>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</si>
  <si>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</si>
  <si>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</si>
  <si>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</si>
  <si>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</si>
  <si>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</si>
  <si>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</si>
  <si>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</si>
  <si>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</si>
  <si>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</si>
  <si>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</si>
  <si>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</si>
  <si>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</si>
  <si>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</si>
  <si>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</si>
  <si>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</si>
  <si>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</si>
  <si>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</si>
  <si>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</si>
  <si>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</si>
  <si>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</si>
  <si>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</si>
  <si>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</si>
  <si>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</si>
  <si>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</si>
  <si>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</si>
  <si>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</si>
  <si>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</si>
  <si>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</si>
  <si>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</si>
  <si>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</si>
  <si>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</si>
  <si>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</si>
  <si>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</si>
  <si>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</si>
  <si>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</si>
  <si>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</si>
  <si>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</si>
  <si>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</si>
  <si>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</si>
  <si>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</si>
  <si>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</si>
  <si>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</si>
  <si>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</si>
  <si>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</si>
  <si>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</si>
  <si>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</si>
  <si>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</si>
  <si>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</si>
  <si>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</si>
  <si>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</si>
  <si>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</si>
  <si>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</si>
  <si>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</si>
  <si>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</si>
  <si>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</si>
  <si>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</si>
  <si>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</si>
  <si>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</si>
  <si>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</si>
  <si>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</si>
  <si>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</si>
  <si>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</si>
  <si>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</si>
  <si>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</si>
  <si>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</si>
  <si>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</si>
  <si>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</si>
  <si>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</si>
  <si>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</si>
  <si>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</si>
  <si>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</si>
  <si>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</si>
  <si>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</si>
  <si>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</si>
  <si>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</si>
  <si>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</si>
  <si>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</si>
  <si>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</si>
  <si>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</si>
  <si>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</si>
  <si>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</si>
  <si>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</si>
  <si>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</si>
  <si>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</si>
  <si>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</si>
  <si>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</si>
  <si>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</si>
  <si>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</si>
  <si>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</si>
  <si>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</si>
  <si>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</si>
  <si>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</si>
  <si>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</si>
  <si>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</si>
  <si>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</si>
  <si>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</si>
  <si>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</si>
  <si>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</si>
  <si>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</si>
  <si>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</si>
  <si>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</si>
  <si>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</si>
  <si>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</si>
  <si>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</si>
  <si>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</si>
  <si>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</si>
  <si>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</si>
  <si>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</si>
  <si>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</si>
  <si>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</si>
  <si>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</si>
  <si>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</si>
  <si>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</si>
  <si>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</si>
  <si>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</si>
  <si>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</si>
  <si>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</si>
  <si>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</si>
  <si>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</si>
  <si>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</si>
  <si>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</si>
  <si>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</si>
  <si>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</si>
  <si>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</si>
  <si>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</si>
  <si>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</si>
  <si>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</si>
  <si>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</si>
  <si>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</si>
  <si>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</si>
  <si>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</si>
  <si>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</si>
  <si>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</si>
  <si>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</si>
  <si>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</si>
  <si>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</si>
  <si>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</si>
  <si>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</si>
  <si>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</si>
  <si>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</si>
  <si>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</si>
  <si>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</si>
  <si>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</si>
  <si>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</si>
  <si>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</si>
  <si>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</si>
  <si>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</si>
  <si>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</si>
  <si>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</si>
  <si>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</si>
  <si>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</si>
  <si>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</si>
  <si>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</si>
  <si>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</si>
  <si>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</si>
  <si>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</si>
  <si>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</si>
  <si>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</si>
  <si>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</si>
  <si>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</si>
  <si>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</si>
  <si>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</si>
  <si>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</si>
  <si>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</si>
  <si>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</si>
  <si>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</si>
  <si>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</si>
  <si>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</si>
  <si>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</si>
  <si>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</si>
  <si>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</si>
  <si>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</si>
  <si>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</si>
  <si>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</si>
  <si>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</si>
  <si>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</si>
  <si>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</si>
  <si>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</si>
  <si>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</si>
  <si>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</si>
  <si>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</si>
  <si>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</si>
  <si>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</si>
  <si>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</si>
  <si>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</si>
  <si>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</si>
  <si>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</si>
  <si>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</si>
  <si>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</si>
  <si>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</si>
  <si>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</si>
  <si>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</si>
  <si>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</si>
  <si>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</si>
  <si>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</si>
  <si>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</si>
  <si>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</si>
  <si>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</si>
  <si>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</si>
  <si>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</si>
  <si>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</si>
  <si>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</si>
  <si>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</si>
  <si>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</si>
  <si>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</si>
  <si>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</si>
  <si>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</si>
  <si>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</si>
  <si>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</si>
  <si>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</si>
  <si>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</si>
  <si>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</si>
  <si>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</si>
  <si>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</si>
  <si>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</si>
  <si>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</si>
  <si>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</si>
  <si>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</si>
  <si>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</si>
  <si>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</si>
  <si>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</si>
  <si>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</si>
  <si>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</si>
  <si>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</si>
  <si>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</si>
  <si>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</si>
  <si>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</si>
  <si>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</si>
  <si>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</si>
  <si>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</si>
  <si>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</si>
  <si>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</si>
  <si>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</si>
  <si>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</si>
  <si>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</si>
  <si>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</si>
  <si>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</si>
  <si>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</si>
  <si>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</si>
  <si>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</si>
  <si>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</si>
  <si>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</si>
  <si>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</si>
  <si>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</si>
  <si>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</si>
  <si>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</si>
  <si>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</si>
  <si>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</si>
  <si>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</si>
  <si>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</si>
  <si>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</si>
  <si>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</si>
  <si>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</si>
  <si>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</si>
  <si>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</si>
  <si>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</si>
  <si>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</si>
  <si>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</si>
  <si>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</si>
  <si>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</si>
  <si>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</si>
  <si>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</si>
  <si>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</si>
  <si>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</si>
  <si>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</si>
  <si>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</si>
  <si>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</si>
  <si>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</si>
  <si>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</si>
  <si>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</si>
  <si>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</si>
  <si>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</si>
  <si>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</si>
  <si>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</si>
  <si>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</si>
  <si>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</si>
  <si>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</si>
  <si>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</si>
  <si>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</si>
  <si>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</si>
  <si>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</si>
  <si>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</si>
  <si>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</si>
  <si>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</si>
  <si>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</si>
  <si>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</si>
  <si>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</si>
  <si>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</si>
  <si>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</si>
  <si>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</si>
  <si>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</si>
  <si>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</si>
  <si>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</si>
  <si>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</si>
  <si>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</si>
  <si>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</si>
  <si>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</si>
  <si>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</si>
  <si>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</si>
  <si>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</si>
  <si>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</si>
  <si>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</si>
  <si>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</si>
  <si>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</si>
  <si>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</si>
  <si>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</si>
  <si>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</si>
  <si>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</si>
  <si>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</si>
  <si>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</si>
  <si>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</si>
  <si>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</si>
  <si>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</si>
  <si>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</si>
  <si>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</si>
  <si>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</si>
  <si>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</si>
  <si>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</si>
  <si>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</si>
  <si>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</si>
  <si>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</si>
  <si>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</si>
  <si>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</si>
  <si>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</si>
  <si>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</si>
  <si>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</si>
  <si>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</si>
  <si>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</si>
  <si>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</si>
  <si>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</si>
  <si>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</si>
  <si>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</si>
  <si>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</si>
  <si>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</si>
  <si>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</si>
  <si>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</si>
  <si>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</si>
  <si>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</si>
  <si>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</si>
  <si>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</si>
  <si>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</si>
  <si>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</si>
  <si>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</si>
  <si>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</si>
  <si>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</si>
  <si>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</si>
  <si>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</si>
  <si>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</si>
  <si>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</si>
  <si>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</si>
  <si>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</si>
  <si>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</si>
  <si>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</si>
  <si>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</si>
  <si>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</si>
  <si>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</si>
  <si>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</si>
  <si>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</si>
  <si>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</si>
  <si>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</si>
  <si>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</si>
  <si>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</si>
  <si>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</si>
  <si>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</si>
  <si>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</si>
  <si>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</si>
  <si>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</si>
  <si>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</si>
  <si>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</si>
  <si>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</si>
  <si>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</si>
  <si>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</si>
  <si>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</si>
  <si>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</si>
  <si>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</si>
  <si>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</si>
  <si>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</si>
  <si>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</si>
  <si>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</si>
  <si>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</si>
  <si>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</si>
  <si>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</si>
  <si>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</si>
  <si>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</si>
  <si>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</si>
  <si>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</si>
  <si>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</si>
  <si>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</si>
  <si>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</si>
  <si>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</si>
  <si>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</si>
  <si>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</si>
  <si>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</si>
  <si>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</si>
  <si>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</si>
  <si>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</si>
  <si>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</si>
  <si>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</si>
  <si>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</si>
  <si>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</si>
  <si>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</si>
  <si>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</si>
  <si>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</si>
  <si>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</si>
  <si>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</si>
  <si>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</si>
  <si>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</si>
  <si>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</si>
  <si>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</si>
  <si>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</si>
  <si>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</si>
  <si>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</si>
  <si>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</si>
  <si>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</si>
  <si>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</si>
  <si>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</si>
  <si>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</si>
  <si>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</si>
  <si>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</si>
  <si>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</si>
  <si>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</si>
  <si>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</si>
  <si>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</si>
  <si>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</si>
  <si>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</si>
  <si>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</si>
  <si>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</si>
  <si>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</si>
  <si>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</si>
  <si>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</si>
  <si>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</si>
  <si>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</si>
  <si>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</si>
  <si>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</si>
  <si>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</si>
  <si>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</si>
  <si>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</si>
  <si>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</si>
  <si>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</si>
  <si>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</si>
  <si>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</si>
  <si>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</si>
  <si>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</si>
  <si>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</si>
  <si>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</si>
  <si>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</si>
  <si>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</si>
  <si>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</si>
  <si>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</si>
  <si>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</si>
  <si>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</si>
  <si>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</si>
  <si>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</si>
  <si>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</si>
  <si>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</si>
  <si>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</si>
  <si>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</si>
  <si>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</si>
  <si>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</si>
  <si>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</si>
  <si>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</si>
  <si>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</si>
  <si>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</si>
  <si>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</si>
  <si>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</si>
  <si>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</si>
  <si>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</si>
  <si>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</si>
  <si>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</si>
  <si>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</si>
  <si>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</si>
  <si>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</si>
  <si>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</si>
  <si>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</si>
  <si>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</si>
  <si>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</si>
  <si>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</si>
  <si>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</si>
  <si>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</si>
  <si>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</si>
  <si>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</si>
  <si>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</si>
  <si>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</si>
  <si>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</si>
  <si>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</si>
  <si>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</si>
  <si>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</si>
  <si>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</si>
  <si>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</si>
  <si>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</si>
  <si>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</si>
  <si>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</si>
  <si>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</si>
  <si>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</si>
  <si>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</si>
  <si>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</si>
  <si>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</si>
  <si>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</si>
  <si>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</si>
  <si>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</si>
  <si>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</si>
  <si>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</si>
  <si>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</si>
  <si>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</si>
  <si>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</si>
  <si>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</si>
  <si>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</si>
  <si>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</si>
  <si>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</si>
  <si>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</si>
  <si>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</si>
  <si>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</si>
  <si>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</si>
  <si>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</si>
  <si>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</si>
  <si>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</si>
  <si>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</si>
  <si>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</si>
  <si>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</si>
  <si>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</si>
  <si>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</si>
  <si>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</si>
  <si>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</si>
  <si>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</si>
  <si>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</si>
  <si>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</si>
  <si>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</si>
  <si>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</si>
  <si>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</si>
  <si>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</si>
  <si>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</si>
  <si>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</si>
  <si>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</si>
  <si>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</si>
  <si>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</si>
  <si>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</si>
  <si>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</si>
  <si>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</si>
  <si>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</si>
  <si>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</si>
  <si>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</si>
  <si>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</si>
  <si>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</si>
  <si>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</si>
  <si>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</si>
  <si>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</si>
  <si>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</si>
  <si>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</si>
  <si>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</si>
  <si>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</si>
  <si>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</si>
  <si>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</si>
  <si>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</si>
  <si>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</si>
  <si>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</si>
  <si>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</si>
  <si>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</si>
  <si>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</si>
  <si>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</si>
  <si>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</si>
  <si>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</si>
  <si>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</si>
  <si>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</si>
  <si>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</si>
  <si>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</si>
  <si>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</si>
  <si>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</si>
  <si>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</si>
  <si>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</si>
  <si>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</si>
  <si>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</si>
  <si>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</si>
  <si>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</si>
  <si>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</si>
  <si>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</si>
  <si>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</si>
  <si>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</si>
  <si>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</si>
  <si>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</si>
  <si>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</si>
  <si>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</si>
  <si>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</si>
  <si>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</si>
  <si>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</si>
  <si>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</si>
  <si>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</si>
  <si>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</si>
  <si>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</si>
  <si>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</si>
  <si>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</si>
  <si>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</si>
  <si>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</si>
  <si>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</si>
  <si>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</si>
  <si>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</si>
  <si>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</si>
  <si>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</si>
  <si>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</si>
  <si>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</si>
  <si>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</si>
  <si>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</si>
  <si>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</si>
  <si>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</si>
  <si>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</si>
  <si>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</si>
  <si>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</si>
  <si>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</si>
  <si>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</si>
  <si>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</si>
  <si>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</si>
  <si>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</si>
  <si>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</si>
  <si>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</si>
  <si>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</si>
  <si>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</si>
  <si>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</si>
  <si>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</si>
  <si>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</si>
  <si>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</si>
  <si>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</si>
  <si>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</si>
  <si>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</si>
  <si>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</si>
  <si>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</si>
  <si>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</si>
  <si>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</si>
  <si>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</si>
  <si>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</si>
  <si>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</si>
  <si>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</si>
  <si>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</si>
  <si>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</si>
  <si>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</si>
  <si>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</si>
  <si>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</si>
  <si>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</si>
  <si>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</si>
  <si>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</si>
  <si>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</si>
  <si>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</si>
  <si>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</si>
  <si>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</si>
  <si>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</si>
  <si>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</si>
  <si>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</si>
  <si>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</si>
  <si>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</si>
  <si>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</si>
  <si>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</si>
  <si>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</si>
  <si>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</si>
  <si>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</si>
  <si>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</si>
  <si>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</si>
  <si>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</si>
  <si>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</si>
  <si>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</si>
  <si>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</si>
  <si>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</si>
  <si>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</si>
  <si>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</si>
  <si>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</si>
  <si>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</si>
  <si>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</si>
  <si>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</si>
  <si>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</si>
  <si>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</si>
  <si>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</si>
  <si>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</si>
  <si>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</si>
  <si>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</si>
  <si>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</si>
  <si>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</si>
  <si>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</si>
  <si>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</si>
  <si>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</si>
  <si>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</si>
  <si>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</si>
  <si>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</si>
  <si>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</si>
  <si>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</si>
  <si>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</si>
  <si>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</si>
  <si>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</si>
  <si>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</si>
  <si>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</si>
  <si>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</si>
  <si>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</si>
  <si>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</si>
  <si>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</si>
  <si>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</si>
  <si>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</si>
  <si>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</si>
  <si>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</si>
  <si>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</si>
  <si>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</si>
  <si>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</si>
  <si>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</si>
  <si>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</si>
  <si>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</si>
  <si>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</si>
  <si>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</si>
  <si>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</si>
  <si>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</si>
  <si>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</si>
  <si>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</si>
  <si>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</si>
  <si>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</si>
  <si>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</si>
  <si>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</si>
  <si>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</si>
  <si>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</si>
  <si>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</si>
  <si>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</si>
  <si>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</si>
  <si>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</si>
  <si>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</si>
  <si>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</si>
  <si>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</si>
  <si>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</si>
  <si>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</si>
  <si>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</si>
  <si>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</si>
  <si>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</si>
  <si>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</si>
  <si>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</si>
  <si>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</si>
  <si>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</si>
  <si>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</si>
  <si>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</si>
  <si>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</si>
  <si>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</si>
  <si>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</si>
  <si>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</si>
  <si>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</si>
  <si>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</si>
  <si>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</si>
  <si>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</si>
  <si>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</si>
  <si>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</si>
  <si>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</si>
  <si>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</si>
  <si>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</si>
  <si>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</si>
  <si>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</si>
  <si>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</si>
  <si>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</si>
  <si>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</si>
  <si>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</si>
  <si>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</si>
  <si>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</si>
  <si>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</si>
  <si>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</si>
  <si>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</si>
  <si>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</si>
  <si>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{"Financials":{"D|^11474-47Assets Under ManagementUSD":{"id":10658,"description":null,"headerValues":[{"simpleDate":null,"value":"","description":null}],"financialValues":[],"customValues":[],"error":null},"D|^597428-29Assets Under ManagementUSD":{"id":10659,"description":null,"headerValues":[{"simpleDate":null,"value":"","description":null}],"financialValues":[],"customValues":[],"error":null},"D|^542826-46Assets Under ManagementUSD":{"id":10668,"description":null,"headerValues":[{"simpleDate":null,"value":"","description":null}],"financialValues":[],"customValues":[],"error":null},"D|^454670-29Assets Under ManagementUSD":{"id":10670,"description":null,"headerValues":[{"simpleDate":null,"value":"","description":null}],"financialValues":[],"customValues":[],"error":null},"D|^491660-29Assets Under ManagementUSD":{"id":10673,"description":null,"headerValues":[{"simpleDate":null,"value":"","description":null}],"financialValues":[],"customValues":[],"error":null},"D|^268073-29Assets Under ManagementUSD":{"id":10676,"description":null,"headerValues":[{"simpleDate":null,"value":"","description":null}],"financialValues":[],"customValues":[],"error":null},"D|^53413-57Assets Under ManagementUSD":{"id":10679,"description":null,"headerValues":[{"simpleDate":null,"value":"","description":null}],"financialValues":[],"customValues":[],"error":null},"D|^228077-02Assets Under ManagementUSD":{"id":10680,"description":null,"headerValues":[{"simpleDate":null,"value":"","description":null}],"financialValues":[],"customValues":[],"error":null},"D|^51311-53Assets Under ManagementUSD":{"id":10682,"description":null,"headerValues":[{"simpleDate":null,"value":"","description":null}],"financialValues":[],"customValues":[],"error":null},"D|^226519-30Assets Under ManagementUSD":{"id":10684,"description":null,"headerValues":[{"simpleDate":null,"value":"","description":null}],"financialValues":[],"customValues":[],"error":null},"D|^564977-53Assets Under ManagementUSD":{"id":10691,"description":null,"headerValues":[{"simpleDate":null,"value":"","description":null}],"financialValues":[],"customValues":[],"error":null},"D|^491266-72Assets Under ManagementUSD":{"id":10695,"description":null,"headerValues":[{"simpleDate":null,"value":"","description":null}],"financialValues":[],"customValues":[],"error":null},"D|^14147-11Assets Under ManagementUSD":{"id":10700,"description":null,"headerValues":[{"simpleDate":null,"value":"","description":null}],"financialValues":[],"customValues":[],"error":null},"D|^553626-28Assets Under ManagementUSD":{"id":10701,"description":null,"headerValues":[{"simpleDate":null,"value":"","description":null}],"financialValues":[],"customValues":[],"error":null},"D|^484809-49Assets Under ManagementUSD":{"id":10703,"description":null,"headerValues":[{"simpleDate":null,"value":"","description":null}],"financialValues":[],"customValues":[],"error":null},"D|^497253-61Assets Under ManagementUSD":{"id":10705,"description":null,"headerValues":[{"simpleDate":null,"value":"","description":null}],"financialValues":[],"customValues":[],"error":null},"D|^490967-20Assets Under ManagementUSD":{"id":10707,"description":null,"headerValues":[{"simpleDate":null,"value":"","description":null}],"financialValues":[],"customValues":[],"error":null},"D|^62633-35Assets Under ManagementUSD":{"id":10716,"description":null,"headerValues":[{"simpleDate":null,"value":"","description":null}],"financialValues":[],"customValues":[],"error":null},"D|^464183-20Assets Under ManagementUSD":{"id":10719,"description":null,"headerValues":[{"simpleDate":null,"value":"","description":null}],"financialValues":[],"customValues":[],"error":null},"D|^510424-93Assets Under ManagementUSD":{"id":10721,"description":null,"headerValues":[{"simpleDate":null,"value":"","description":null}],"financialValues":[],"customValues":[],"error":null},"D|^498220-75Assets Under ManagementUSD":{"id":10724,"description":null,"headerValues":[{"simpleDate":null,"value":"","description":null}],"financialValues":[],"customValues":[],"error":null},"D|^522165-79Assets Under ManagementUSD":{"id":10729,"description":null,"headerValues":[{"simpleDate":null,"value":"","description":null}],"financialValues":[],"customValues":[],"error":null},"D|^491266-72Geographic PreferencesUSD":{"id":10639,"description":null,"headerValues":[{"simpleDate":null,"value":"","description":null}],"financialValues":[],"customValues":[],"error":null},"D|^522165-79Geographic PreferencesUSD":{"id":10648,"description":null,"headerValues":[{"simpleDate":null,"value":"","description":null}],"financialValues":[],"customValues":[],"error":null},"D|^510424-93Geographic PreferencesUSD":{"id":10649,"description":null,"headerValues":[{"simpleDate":null,"value":"","description":null}],"financialValues":[],"customValues":[],"error":null},"D|^564977-53Geographic PreferencesUSD":{"id":10651,"description":null,"headerValues":[{"simpleDate":null,"value":"","description":null}],"financialValues":[],"customValues":[],"error":null},"D|^454670-29Geographic PreferencesUSD":{"id":10655,"description":null,"headerValues":[{"simpleDate":null,"value":"","description":null}],"financialValues":[],"customValues":[],"error":null},"D|^10409-95Geographic PreferencesUSD":{"id":10642,"description":null,"headerValues":[{"simpleDate":null,"value":"PBXLP_LimitReachedError","description":null}],"financialValues":[],"customValues":[],"error":null},"D|^452765-80Geographic PreferencesUSD":{"id":10645,"description":null,"headerValues":[{"simpleDate":null,"value":"PBXLP_LimitReachedError","description":null}],"financialValues":[],"customValues":[],"error":null},"D|^114057-19Geographic PreferencesUSD":{"id":10647,"description":null,"headerValues":[{"simpleDate":null,"value":"PBXLP_LimitReachedError","description":null}],"financialValues":[],"customValues":[],"error":null},"D|^52332-76Geographic PreferencesUSD":{"id":10650,"description":null,"headerValues":[{"simpleDate":null,"value":"PBXLP_LimitReachedError","description":null}],"financialValues":[],"customValues":[],"error":null},"D|^10198-36Geographic PreferencesUSD":{"id":10652,"description":null,"headerValues":[{"simpleDate":null,"value":"PBXLP_LimitReachedError","description":null}],"financialValues":[],"customValues":[],"error":null},"D|^268420-33Geographic PreferencesUSD":{"id":10654,"description":null,"headerValues":[{"simpleDate":null,"value":"PBXLP_LimitReachedError","description":null}],"financialValues":[],"customValues":[],"error":null},"D|^10925-65Geographic PreferencesUSD":{"id":10657,"description":null,"headerValues":[{"simpleDate":null,"value":"PBXLP_LimitReachedError","description":null}],"financialValues":[],"customValues":[],"error":null},"D|^10015-12Assets Under ManagementUSD":{"id":10660,"description":null,"headerValues":[{"simpleDate":null,"value":"PBXLP_LimitReachedError","description":null}],"financialValues":[],"customValues":[],"error":null},"D|^11124-64Assets Under ManagementUSD":{"id":10661,"description":null,"headerValues":[{"simpleDate":null,"value":"PBXLP_LimitReachedError","description":null}],"financialValues":[],"customValues":[],"error":null},"D|^52290-91Assets Under ManagementUSD":{"id":10662,"description":null,"headerValues":[{"simpleDate":null,"value":"PBXLP_LimitReachedError","description":null}],"financialValues":[],"customValues":[],"error":null},"D|^150732-01Assets Under ManagementUSD":{"id":10663,"description":null,"headerValues":[{"simpleDate":null,"value":"PBXLP_LimitReachedError","description":null}],"financialValues":[],"customValues":[],"error":null},"D|^493770-16Assets Under ManagementUSD":{"id":10664,"description":null,"headerValues":[{"simpleDate":null,"value":"PBXLP_LimitReachedError","description":null}],"financialValues":[],"customValues":[],"error":null},"D|^268420-33Assets Under ManagementUSD":{"id":10665,"description":null,"headerValues":[{"simpleDate":null,"value":"PBXLP_LimitReachedError","description":null}],"financialValues":[],"customValues":[],"error":null},"D|^64968-22Assets Under ManagementUSD":{"id":10666,"description":null,"headerValues":[{"simpleDate":null,"value":"PBXLP_LimitReachedError","description":null}],"financialValues":[],"customValues":[],"error":null},"D|^11185-21Assets Under ManagementUSD":{"id":10667,"description":null,"headerValues":[{"simpleDate":null,"value":"PBXLP_LimitReachedError","description":null}],"financialValues":[],"customValues":[],"error":null},"D|^65871-01Assets Under ManagementUSD":{"id":10669,"description":null,"headerValues":[{"simpleDate":null,"value":"PBXLP_LimitReachedError","description":null}],"financialValues":[],"customValues":[],"error":null},"D|^10097-56Assets Under ManagementUSD":{"id":10671,"description":null,"headerValues":[{"simpleDate":null,"value":"PBXLP_LimitReachedError","description":null}],"financialValues":[],"customValues":[],"error":null},"D|^10925-65Assets Under ManagementUSD":{"id":10672,"description":null,"headerValues":[{"simpleDate":null,"value":"PBXLP_LimitReachedError","description":null}],"financialValues":[],"customValues":[],"error":null},"D|^338571-73Assets Under ManagementUSD":{"id":10674,"description":null,"headerValues":[{"simpleDate":null,"value":"PBXLP_LimitReachedError","description":null}],"financialValues":[],"customValues":[],"error":null},"D|^42132-25Assets Under ManagementUSD":{"id":10675,"description":null,"headerValues":[{"simpleDate":null,"value":"PBXLP_LimitReachedError","description":null}],"financialValues":[],"customValues":[],"error":null},"D|^622804-42Assets Under ManagementUSD":{"id":10677,"description":null,"headerValues":[{"simpleDate":null,"value":"PBXLP_LimitReachedError","description":null}],"financialValues":[],"customValues":[],"error":null},"D|^10849-06Assets Under ManagementUSD":{"id":10678,"description":null,"headerValues":[{"simpleDate":null,"value":"PBXLP_LimitReachedError","description":null}],"financialValues":[],"customValues":[],"error":null},"D|^170483-77Assets Under ManagementUSD":{"id":10681,"description":null,"headerValues":[{"simpleDate":null,"value":"PBXLP_LimitReachedError","description":null}],"financialValues":[],"customValues":[],"error":null},"D|^10409-95Assets Under ManagementUSD":{"id":10683,"description":null,"headerValues":[{"simpleDate":null,"value":"PBXLP_LimitReachedError","description":null}],"financialValues":[],"customValues":[],"error":null},"D|^173287-36Assets Under ManagementUSD":{"id":10685,"description":null,"headerValues":[{"simpleDate":null,"value":"PBXLP_LimitReachedError","description":null}],"financialValues":[],"customValues":[],"error":null},"D|^61720-30Assets Under ManagementUSD":{"id":10686,"description":null,"headerValues":[{"simpleDate":null,"value":"PBXLP_LimitReachedError","description":null}],"financialValues":[],"customValues":[],"error":null},"D|^11404-00Assets Under ManagementUSD":{"id":10687,"description":null,"headerValues":[{"simpleDate":null,"value":"PBXLP_LimitReachedError","description":null}],"financialValues":[],"customValues":[],"error":null},"D|^182433-16Assets Under ManagementUSD":{"id":10688,"description":null,"headerValues":[{"simpleDate":null,"value":"PBXLP_LimitReachedError","description":null}],"financialValues":[],"customValues":[],"error":null},"D|^114057-19Assets Under ManagementUSD":{"id":10689,"description":null,"headerValues":[{"simpleDate":null,"value":"PBXLP_LimitReachedError","description":null}],"financialValues":[],"customValues":[],"error":null},"D|^124664-68Assets Under ManagementUSD":{"id":10690,"description":null,"headerValues":[{"simpleDate":null,"value":"PBXLP_LimitReachedError","description":null}],"financialValues":[],"customValues":[],"error":null},"D|^399475-00Assets Under ManagementUSD":{"id":10692,"description":null,"headerValues":[{"simpleDate":null,"value":"PBXLP_LimitReachedError","description":null}],"financialValues":[],"customValues":[],"error":null},"D|^10198-36Assets Under ManagementUSD":{"id":10693,"description":null,"headerValues":[{"simpleDate":null,"value":"PBXLP_LimitReachedError","description":null}],"financialValues":[],"customValues":[],"error":null},"D|^187808-23Assets Under ManagementUSD":{"id":10694,"description":null,"headerValues":[{"simpleDate":null,"value":"PBXLP_LimitReachedError","description":null}],"financialValues":[],"customValues":[],"error":null},"D|^42338-08Assets Under ManagementUSD":{"id":10696,"description":null,"headerValues":[{"simpleDate":null,"value":"PBXLP_LimitReachedError","description":null}],"financialValues":[],"customValues":[],"error":null},"D|^11714-68Assets Under ManagementUSD":{"id":10697,"description":null,"headerValues":[{"simpleDate":null,"value":"PBXLP_LimitReachedError","description":null}],"financialValues":[],"customValues":[],"error":null},"D|^14157-91Assets Under ManagementUSD":{"id":10698,"description":null,"headerValues":[{"simpleDate":null,"value":"PBXLP_LimitReachedError","description":null}],"financialValues":[],"customValues":[],"error":null},"D|^481215-16Assets Under ManagementUSD":{"id":10699,"description":null,"headerValues":[{"simpleDate":null,"value":"PBXLP_LimitReachedError","description":null}],"financialValues":[],"customValues":[],"error":null},"D|^467848-90Assets Under ManagementUSD":{"id":10702,"description":null,"headerValues":[{"simpleDate":null,"value":"PBXLP_LimitReachedError","description":null}],"financialValues":[],"customValues":[],"error":null},"D|^435832-30Assets Under ManagementUSD":{"id":10704,"description":null,"headerValues":[{"simpleDate":null,"value":"PBXLP_LimitReachedError","description":null}],"financialValues":[],"customValues":[],"error":null},"D|^222483-16Assets Under ManagementUSD":{"id":10706,"description":null,"headerValues":[{"simpleDate":null,"value":"PBXLP_LimitReachedError","description":null}],"financialValues":[],"customValues":[],"error":null},"D|^57834-82Assets Under ManagementUSD":{"id":10708,"description":null,"headerValues":[{"simpleDate":null,"value":"PBXLP_LimitReachedError","description":null}],"financialValues":[],"customValues":[],"error":null},"D|^442473-94Assets Under ManagementUSD":{"id":10709,"description":null,"headerValues":[{"simpleDate":null,"value":"PBXLP_LimitReachedError","description":null}],"financialValues":[],"customValues":[],"error":null},"D|^52332-76Assets Under ManagementUSD":{"id":10710,"description":null,"headerValues":[{"simpleDate":null,"value":"PBXLP_LimitReachedError","description":null}],"financialValues":[],"customValues":[],"error":null},"D|^110526-40Assets Under ManagementUSD":{"id":10711,"description":null,"headerValues":[{"simpleDate":null,"value":"PBXLP_LimitReachedError","description":null}],"financialValues":[],"customValues":[],"error":null},"D|^182494-72Assets Under ManagementUSD":{"id":10712,"description":null,"headerValues":[{"simpleDate":null,"value":"PBXLP_LimitReachedError","description":null}],"financialValues":[],"customValues":[],"error":null},"D|^55361-98Assets Under ManagementUSD":{"id":10713,"description":null,"headerValues":[{"simpleDate":null,"value":"PBXLP_LimitReachedError","description":null}],"financialValues":[],"customValues":[],"error":null},"D|^10048-15Assets Under ManagementUSD":{"id":10714,"description":null,"headerValues":[{"simpleDate":null,"value":"PBXLP_LimitReachedError","description":null}],"financialValues":[],"customValues":[],"error":null},"D|^10066-15Assets Under ManagementUSD":{"id":10715,"description":null,"headerValues":[{"simpleDate":null,"value":"PBXLP_LimitReachedError","description":null}],"financialValues":[],"customValues":[],"error":null},"D|^10120-60Assets Under ManagementUSD":{"id":10717,"description":null,"headerValues":[{"simpleDate":null,"value":"PBXLP_LimitReachedError","description":null}],"financialValues":[],"customValues":[],"error":null},"D|^52902-10Assets Under ManagementUSD":{"id":10720,"description":null,"headerValues":[{"simpleDate":null,"value":"PBXLP_LimitReachedError","description":null}],"financialValues":[],"customValues":[],"error":null},"D|^56176-84Assets Under ManagementUSD":{"id":10723,"description":null,"headerValues":[{"simpleDate":null,"value":"PBXLP_LimitReachedError","description":null}],"financialValues":[],"customValues":[],"error":null},"D|^50934-61Assets Under ManagementUSD":{"id":10725,"description":null,"headerValues":[{"simpleDate":null,"value":"PBXLP_LimitReachedError","description":null}],"financialValues":[],"customValues":[],"error":null},"D|^25043-41Assets Under ManagementUSD":{"id":10726,"description":null,"headerValues":[{"simpleDate":null,"value":"PBXLP_LimitReachedError","description":null}],"financialValues":[],"customValues":[],"error":null},"D|^503991-01Assets Under ManagementUSD":{"id":10727,"description":null,"headerValues":[{"simpleDate":null,"value":"PBXLP_LimitReachedError","description":null}],"financialValues":[],"customValues":[],"error":null},"D|^170909-47Assets Under ManagementUSD":{"id":10728,"description":null,"headerValues":[{"simpleDate":null,"value":"PBXLP_LimitReachedError","description":null}],"financialValues":[],"customValues":[],"error":null},"D|^82766-89Assets Under ManagementUSD":{"id":10732,"description":null,"headerValues":[{"simpleDate":null,"value":"PBXLP_LimitReachedError","description":null}],"financialValues":[],"customValues":[],"error":null},"D|^484711-48Assets Under ManagementUSD":{"id":10735,"description":null,"headerValues":[{"simpleDate":null,"value":"PBXLP_LimitReachedError","description":null}],"financialValues":[],"customValues":[],"error":null},"D|^452765-80Assets Under ManagementUSD":{"id":10736,"description":null,"headerValues":[{"simpleDate":null,"value":"PBXLP_LimitReachedError","description":null}],"financialValues":[],"customValues":[],"error":null},"D|^268272-37Assets Under ManagementUSD":{"id":10738,"description":null,"headerValues":[{"simpleDate":null,"value":"PBXLP_LimitReachedError","description":null}],"financialValues":[],"customValues":[],"error":null},"D|^53841-43Assets Under ManagementUSD":{"id":10754,"description":null,"headerValues":[{"simpleDate":null,"value":"","description":null}],"financialValues":[],"customValues":[],"error":null},"D|^466622-65Assets Under ManagementUSD":{"id":10742,"description":null,"headerValues":[{"simpleDate":null,"value":"","description":null}],"financialValues":[],"customValues":[],"error":null},"D|^528171-76Assets Under ManagementUSD":{"id":10744,"description":null,"headerValues":[{"simpleDate":null,"value":"","description":null}],"financialValues":[],"customValues":[],"error":null},"D|^53667-37Assets Under ManagementUSD":{"id":10741,"description":null,"headerValues":[{"simpleDate":null,"value":"PBXLP_LimitReachedError","description":null}],"financialValues":[],"customValues":[],"error":null},"D|^63015-40Assets Under ManagementUSD":{"id":10743,"description":null,"headerValues":[{"simpleDate":null,"value":"PBXLP_LimitReachedError","description":null}],"financialValues":[],"customValues":[],"error":null},"D|^52162-93Assets Under ManagementUSD":{"id":10762,"description":null,"headerValues":[{"simpleDate":null,"value":"PBXLP_LimitReachedError","description":null}],"financialValues":[],"customValues":[],"error":null},"D|^12483-55Assets Under ManagementUSD":{"id":10767,"description":null,"headerValues":[{"simpleDate":null,"value":"PBXLP_LimitReachedError","description":null}],"financialValues":[],"customValues":[],"error":null},"D|^227913-13Assets Under ManagementUSD":{"id":10771,"description":null,"headerValues":[{"simpleDate":null,"value":"PBXLP_LimitReachedError","description":null}],"financialValues":[],"customValues":[],"error":null},"D|^54855-64Assets Under ManagementUSD":{"id":10772,"description":null,"headerValues":[{"simpleDate":null,"value":"PBXLP_LimitReachedError","description":null}],"financialValues":[],"customValues":[],"error":null},"D|^122139-73Assets Under ManagementUSD":{"id":10776,"description":null,"headerValues":[{"simpleDate":null,"value":"PBXLP_LimitReachedError","description":null}],"financialValues":[],"customValues":[],"error":null},"D|^62633-35Geographic PreferencesUSD":{"id":10631,"description":null,"headerValues":[{"simpleDate":null,"value":"","description":null}],"financialValues":[],"customValues":[],"error":null},"D|^553626-28Geographic PreferencesUSD":{"id":10634,"description":null,"headerValues":[{"simpleDate":null,"value":"","description":null}],"financialValues":[],"customValues":[],"error":null},"D|^51311-53Geographic PreferencesUSD":{"id":10603,"description":null,"headerValues":[{"simpleDate":null,"value":"","description":null}],"financialValues":[],"customValues":[],"error":null},"D|^435832-30Geographic PreferencesUSD":{"id":10610,"description":null,"headerValues":[{"simpleDate":null,"value":"","description":null}],"financialValues":[],"customValues":[],"error":null},"D|^622804-42Geographic PreferencesUSD":{"id":10612,"description":null,"headerValues":[{"simpleDate":null,"value":"","description":null}],"financialValues":[],"customValues":[],"error":null},"D|^597428-29Geographic PreferencesUSD":{"id":10621,"description":null,"headerValues":[{"simpleDate":null,"value":"","description":null}],"financialValues":[],"customValues":[],"error":null},"D|^52290-91Geographic PreferencesUSD":{"id":10586,"description":null,"headerValues":[{"simpleDate":null,"value":"PBXLP_LimitReachedError","description":null}],"financialValues":[],"customValues":[],"error":null},"D|^226519-30Geographic PreferencesUSD":{"id":10589,"description":null,"headerValues":[{"simpleDate":null,"value":"PBXLP_LimitReachedError","description":null}],"financialValues":[],"customValues":[],"error":null},"D|^110526-40Geographic PreferencesUSD":{"id":10596,"description":null,"headerValues":[{"simpleDate":null,"value":"PBXLP_LimitReachedError","description":null}],"financialValues":[],"customValues":[],"error":null},"D|^53667-37Geographic PreferencesUSD":{"id":10602,"description":null,"headerValues":[{"simpleDate":null,"value":"PBXLP_LimitReachedError","description":null}],"financialValues":[],"customValues":[],"error":null},"D|^491660-29Geographic PreferencesUSD":{"id":10608,"description":null,"headerValues":[{"simpleDate":null,"value":"PBXLP_LimitReachedError","description":null}],"financialValues":[],"customValues":[],"error":null},"D|^10048-15Geographic PreferencesUSD":{"id":10614,"description":null,"headerValues":[{"simpleDate":null,"value":"PBXLP_LimitReachedError","description":null}],"financialValues":[],"customValues":[],"error":null},"D|^61720-30Geographic PreferencesUSD":{"id":10619,"description":null,"headerValues":[{"simpleDate":null,"value":"PBXLP_LimitReachedError","description":null}],"financialValues":[],"customValues":[],"error":null},"D|^464183-20Geographic PreferencesUSD":{"id":10625,"description":null,"headerValues":[{"simpleDate":null,"value":"PBXLP_LimitReachedError","description":null}],"financialValues":[],"customValues":[],"error":null},"D|^54855-64Geographic PreferencesUSD":{"id":10626,"description":null,"headerValues":[{"simpleDate":null,"value":"PBXLP_LimitReachedError","description":null}],"financialValues":[],"customValues":[],"error":null},"D|^484711-48Geographic PreferencesUSD":{"id":10629,"description":null,"headerValues":[{"simpleDate":null,"value":"PBXLP_LimitReachedError","description":null}],"financialValues":[],"customValues":[],"error":null},"D|^64968-22Geographic PreferencesUSD":{"id":10630,"description":null,"headerValues":[{"simpleDate":null,"value":"PBXLP_LimitReachedError","description":null}],"financialValues":[],"customValues":[],"error":null},"D|^170483-77Geographic PreferencesUSD":{"id":10632,"description":null,"headerValues":[{"simpleDate":null,"value":"PBXLP_LimitReachedError","description":null}],"financialValues":[],"customValues":[],"error":null},"D|^467848-90Geographic PreferencesUSD":{"id":10633,"description":null,"headerValues":[{"simpleDate":null,"value":"PBXLP_LimitReachedError","description":null}],"financialValues":[],"customValues":[],"error":null},"D|^63015-40Geographic PreferencesUSD":{"id":10636,"description":null,"headerValues":[{"simpleDate":null,"value":"PBXLP_LimitReachedError","description":null}],"financialValues":[],"customValues":[],"error":null},"D|^65871-01Dry PowderUSD":{"id":11538,"description":null,"headerValues":[{"simpleDate":null,"value":"","description":null}],"financialValues":[],"customValues":[],"error":null},"D|^122139-73HQ CountryUSD":{"id":11498,"description":null,"headerValues":[{"simpleDate":null,"value":"PBXLP_LimitReachedError","description":null}],"financialValues":[],"customValues":[],"error":null},"D|^170909-47WebsiteUSD":{"id":11502,"description":null,"headerValues":[{"simpleDate":null,"value":"PBXLP_LimitReachedError","description":null}],"financialValues":[],"customValues":[],"error":null},"D|^490967-20WebsiteUSD":{"id":11515,"description":null,"headerValues":[{"simpleDate":null,"value":"PBXLP_LimitReachedError","description":null}],"financialValues":[],"customValues":[],"error":null},"D|^122139-73Dry PowderUSD":{"id":11535,"description":null,"headerValues":[{"simpleDate":null,"value":"PBXLP_LimitReachedError","description":null}],"financialValues":[],"customValues":[],"error":null},"D|^51311-53WebsiteUSD":{"r":[["www.xpi.com.br"]],"a":["Financials!F47"]},"D|^466622-65WebsiteUSD":{"r":[["www.ri.g2d-investments.com"]],"a":["Financials!F15"]},"D|^10066-15WebsiteUSD":{"r":[["www.kkr.com"]],"a":["Financials!F73"]},"D|^63015-40WebsiteUSD":{"r":[["www.treecorpinvest.com"]],"a":["Financials!F42"]},"D|^522165-79HQ CountryUSD":{"id":12035,"description":null,"headerValues":[{"simpleDate":null,"value":"","description":null}],"financialValues":[],"customValues":[],"error":null},"D|^52290-91HQ CountryUSD":{"r":[["Brazil"]],"a":["Financials!E44"]},"D|^10409-95HQ CountryUSD":{"r":[["Canada"]],"a":["Financials!E53"]},"D|^10048-15HQ CountryUSD":{"r":[["United States"]],"a":["Financials!E41"]},"D|^55361-98HQ CountryUSD":{"r":[["Brazil"]],"a":["Financials!E27"]},"D|^25043-41WebsiteUSD":{"id":11959,"description":null,"headerValues":[{"simpleDate":null,"value":"PBXLP_LimitReachedError","description":null}],"financialValues":[],"customValues":[],"error":null},"D|^64968-22HQ CountryUSD":{"id":11961,"description":null,"headerValues":[{"simpleDate":null,"value":"PBXLP_LimitReachedError","description":null}],"financialValues":[],"customValues":[],"error":null},"D|^498220-75NameUSD":{"id":11962,"description":null,"headerValues":[{"simpleDate":null,"value":"PBXLP_LimitReachedError","description":null}],"financialValues":[],"customValues":[],"error":null},"D|^182494-72HQ CountryUSD":{"id":11963,"description":null,"headerValues":[{"simpleDate":null,"value":"PBXLP_LimitReachedError","description":null}],"financialValues":[],"customValues":[],"error":null},"D|^597428-29WebsiteUSD":{"id":11964,"description":null,"headerValues":[{"simpleDate":null,"value":"PBXLP_LimitReachedError","description":null}],"financialValues":[],"customValues":[],"error":null},"D|^510424-93NameUSD":{"id":11965,"description":null,"headerValues":[{"simpleDate":null,"value":"PBXLP_LimitReachedError","description":null}],"financialValues":[],"customValues":[],"error":null},"D|^52902-10NameUSD":{"id":11966,"description":null,"headerValues":[{"simpleDate":null,"value":"PBXLP_LimitReachedError","description":null}],"financialValues":[],"customValues":[],"error":null},"D|^564977-53WebsiteUSD":{"id":11967,"description":null,"headerValues":[{"simpleDate":null,"value":"PBXLP_LimitReachedError","description":null}],"financialValues":[],"customValues":[],"error":null},"D|^542826-46HQ CountryUSD":{"id":11968,"description":null,"headerValues":[{"simpleDate":null,"value":"PBXLP_LimitReachedError","description":null}],"financialValues":[],"customValues":[],"error":null},"D|^503991-01WebsiteUSD":{"id":11969,"description":null,"headerValues":[{"simpleDate":null,"value":"PBXLP_LimitReachedError","description":null}],"financialValues":[],"customValues":[],"error":null},"D|^464183-20HQ CountryUSD":{"id":11970,"description":null,"headerValues":[{"simpleDate":null,"value":"PBXLP_LimitReachedError","description":null}],"financialValues":[],"customValues":[],"error":null},"D|^226519-30WebsiteUSD":{"id":11971,"description":null,"headerValues":[{"simpleDate":null,"value":"PBXLP_LimitReachedError","description":null}],"financialValues":[],"customValues":[],"error":null},"D|^56176-84HQ CountryUSD":{"id":11972,"description":null,"headerValues":[{"simpleDate":null,"value":"PBXLP_LimitReachedError","description":null}],"financialValues":[],"customValues":[],"error":null},"D|^53667-37WebsiteUSD":{"id":11973,"description":null,"headerValues":[{"simpleDate":null,"value":"PBXLP_LimitReachedError","description":null}],"financialValues":[],"customValues":[],"error":null},"D|^52332-76WebsiteUSD":{"id":11974,"description":null,"headerValues":[{"simpleDate":null,"value":"PBXLP_LimitReachedError","description":null}],"financialValues":[],"customValues":[],"error":null},"D|^481215-16HQ CountryUSD":{"id":11975,"description":null,"headerValues":[{"simpleDate":null,"value":"PBXLP_LimitReachedError","description":null}],"financialValues":[],"customValues":[],"error":null},"D|^56176-84WebsiteUSD":{"id":11976,"description":null,"headerValues":[{"simpleDate":null,"value":"PBXLP_LimitReachedError","description":null}],"financialValues":[],"customValues":[],"error":null},"D|^11185-21HQ CountryUSD":{"id":11977,"description":null,"headerValues":[{"simpleDate":null,"value":"PBXLP_LimitReachedError","description":null}],"financialValues":[],"customValues":[],"error":null},"D|^442473-94HQ CountryUSD":{"id":11978,"description":null,"headerValues":[{"simpleDate":null,"value":"PBXLP_LimitReachedError","description":null}],"financialValues":[],"customValues":[],"error":null},"D|^52162-93WebsiteUSD":{"id":11980,"description":null,"headerValues":[{"simpleDate":null,"value":"PBXLP_LimitReachedError","description":null}],"financialValues":[],"customValues":[],"error":null},"D|^435832-30WebsiteUSD":{"id":11981,"description":null,"headerValues":[{"simpleDate":null,"value":"PBXLP_LimitReachedError","description":null}],"financialValues":[],"customValues":[],"error":null},"D|^170483-77WebsiteUSD":{"id":11982,"description":null,"headerValues":[{"simpleDate":null,"value":"PBXLP_LimitReachedError","description":null}],"financialValues":[],"customValues":[],"error":null},"D|^53841-43HQ CountryUSD":{"id":11983,"description":null,"headerValues":[{"simpleDate":null,"value":"PBXLP_LimitReachedError","description":null}],"financialValues":[],"customValues":[],"error":null},"D|^124664-68HQ CountryUSD":{"id":11984,"description":null,"headerValues":[{"simpleDate":null,"value":"PBXLP_LimitReachedError","description":null}],"financialValues":[],"customValues":[],"error":null},"D|^10120-60WebsiteUSD":{"id":11985,"description":null,"headerValues":[{"simpleDate":null,"value":"PBXLP_LimitReachedError","description":null}],"financialValues":[],"customValues":[],"error":null},"D|^114057-19HQ CountryUSD":{"id":11986,"description":null,"headerValues":[{"simpleDate":null,"value":"PBXLP_LimitReachedError","description":null}],"financialValues":[],"customValues":[],"error":null},"D|^484809-49HQ CountryUSD":{"id":11987,"description":null,"headerValues":[{"simpleDate":null,"value":"PBXLP_LimitReachedError","description":null}],"financialValues":[],"customValues":[],"error":null},"D|^173287-36HQ CountryUSD":{"id":11988,"description":null,"headerValues":[{"simpleDate":null,"value":"PBXLP_LimitReachedError","description":null}],"financialValues":[],"customValues":[],"error":null},"D|^452765-80WebsiteUSD":{"id":11989,"description":null,"headerValues":[{"simpleDate":null,"value":"PBXLP_LimitReachedError","description":null}],"financialValues":[],"customValues":[],"error":null},"D|^467848-90HQ CountryUSD":{"id":11990,"description":null,"headerValues":[{"simpleDate":null,"value":"PBXLP_LimitReachedError","description":null}],"financialValues":[],"customValues":[],"error":null},"D|^522165-79NameUSD":{"id":11991,"description":null,"headerValues":[{"simpleDate":null,"value":"PBXLP_LimitReachedError","description":null}],"financialValues":[],"customValues":[],"error":null},"D|^399475-00WebsiteUSD":{"id":11992,"description":null,"headerValues":[{"simpleDate":null,"value":"PBXLP_LimitReachedError","description":null}],"financialValues":[],"customValues":[],"error":null},"D|^187808-23WebsiteUSD":{"id":11994,"description":null,"headerValues":[{"simpleDate":null,"value":"PBXLP_LimitReachedError","description":null}],"financialValues":[],"customValues":[],"error":null},"D|^454670-29HQ CountryUSD":{"id":11995,"description":null,"headerValues":[{"simpleDate":null,"value":"PBXLP_LimitReachedError","description":null}],"financialValues":[],"customValues":[],"error":null},"D|^268420-33HQ CountryUSD":{"id":11996,"description"</t>
  </si>
  <si>
    <t>:null,"headerValues":[{"simpleDate":null,"value":"PBXLP_LimitReachedError","description":null}],"financialValues":[],"customValues":[],"error":null},"D|^338571-73HQ CountryUSD":{"id":11997,"description":null,"headerValues":[{"simpleDate":null,"value":"PBXLP_LimitReachedError","description":null}],"financialValues":[],"customValues":[],"error":null},"D|^491266-72HQ CountryUSD":{"id":11998,"description":null,"headerValues":[{"simpleDate":null,"value":"PBXLP_LimitReachedError","description":null}],"financialValues":[],"customValues":[],"error":null},"D|^10097-56WebsiteUSD":{"id":11999,"description":null,"headerValues":[{"simpleDate":null,"value":"PBXLP_LimitReachedError","description":null}],"financialValues":[],"customValues":[],"error":null},"D|^11185-21WebsiteUSD":{"id":12000,"description":null,"headerValues":[{"simpleDate":null,"value":"PBXLP_LimitReachedError","description":null}],"financialValues":[],"customValues":[],"error":null},"D|^52332-76NameUSD":{"id":12001,"description":null,"headerValues":[{"simpleDate":null,"value":"PBXLP_LimitReachedError","description":null}],"financialValues":[],"customValues":[],"error":null},"D|^14147-11WebsiteUSD":{"id":12002,"description":null,"headerValues":[{"simpleDate":null,"value":"PBXLP_LimitReachedError","description":null}],"financialValues":[],"customValues":[],"error":null},"D|^268272-37WebsiteUSD":{"id":12003,"description":null,"headerValues":[{"simpleDate":null,"value":"PBXLP_LimitReachedError","description":null}],"financialValues":[],"customValues":[],"error":null},"D|^338571-73WebsiteUSD":{"id":12004,"description":null,"headerValues":[{"simpleDate":null,"value":"PBXLP_LimitReachedError","description":null}],"financialValues":[],"customValues":[],"error":null},"D|^54855-64HQ CountryUSD":{"id":12005,"description":null,"headerValues":[{"simpleDate":null,"value":"PBXLP_LimitReachedError","description":null}],"financialValues":[],"customValues":[],"error":null},"D|^228077-02HQ CountryUSD":{"id":12007,"description":null,"headerValues":[{"simpleDate":null,"value":"PBXLP_LimitReachedError","description":null}],"financialValues":[],"customValues":[],"error":null},"D|^227913-13WebsiteUSD":{"id":12009,"description":null,"headerValues":[{"simpleDate":null,"value":"PBXLP_LimitReachedError","description":null}],"financialValues":[],"customValues":[],"error":null},"D|^222483-16WebsiteUSD":{"id":12010,"description":null,"headerValues":[{"simpleDate":null,"value":"PBXLP_LimitReachedError","description":null}],"financialValues":[],"customValues":[],"error":null},"D|^10849-06WebsiteUSD":{"id":12012,"description":null,"headerValues":[{"simpleDate":null,"value":"PBXLP_LimitReachedError","description":null}],"financialValues":[],"customValues":[],"error":null},"D|^11124-64WebsiteUSD":{"id":12013,"description":null,"headerValues":[{"simpleDate":null,"value":"PBXLP_LimitReachedError","description":null}],"financialValues":[],"customValues":[],"error":null},"D|^268073-29WebsiteUSD":{"id":12014,"description":null,"headerValues":[{"simpleDate":null,"value":"PBXLP_LimitReachedError","description":null}],"financialValues":[],"customValues":[],"error":null},"D|^182433-16WebsiteUSD":{"id":12015,"description":null,"headerValues":[{"simpleDate":null,"value":"PBXLP_LimitReachedError","description":null}],"financialValues":[],"customValues":[],"error":null},"D|^481215-16WebsiteUSD":{"id":12016,"description":null,"headerValues":[{"simpleDate":null,"value":"PBXLP_LimitReachedError","description":null}],"financialValues":[],"customValues":[],"error":null},"D|^491660-29NameUSD":{"id":12018,"description":null,"headerValues":[{"simpleDate":null,"value":"PBXLP_LimitReachedError","description":null}],"financialValues":[],"customValues":[],"error":null},"D|^82766-89NameUSD":{"id":12019,"description":null,"headerValues":[{"simpleDate":null,"value":"PBXLP_LimitReachedError","description":null}],"financialValues":[],"customValues":[],"error":null},"D|^399475-00HQ CountryUSD":{"id":12020,"description":null,"headerValues":[{"simpleDate":null,"value":"PBXLP_LimitReachedError","description":null}],"financialValues":[],"customValues":[],"error":null},"D|^64968-22NameUSD":{"id":12022,"description":null,"headerValues":[{"simpleDate":null,"value":"PBXLP_LimitReachedError","description":null}],"financialValues":[],"customValues":[],"error":null},"D|^170483-77NameUSD":{"id":12023,"description":null,"headerValues":[{"simpleDate":null,"value":"PBXLP_LimitReachedError","description":null}],"financialValues":[],"customValues":[],"error":null},"D|^622804-42WebsiteUSD":{"id":12024,"description":null,"headerValues":[{"simpleDate":null,"value":"PBXLP_LimitReachedError","description":null}],"financialValues":[],"customValues":[],"error":null},"D|^497253-61HQ CountryUSD":{"id":12025,"description":null,"headerValues":[{"simpleDate":null,"value":"PBXLP_LimitReachedError","description":null}],"financialValues":[],"customValues":[],"error":null},"D|^491266-72WebsiteUSD":{"id":12026,"description":null,"headerValues":[{"simpleDate":null,"value":"PBXLP_LimitReachedError","description":null}],"financialValues":[],"customValues":[],"error":null},"D|^11714-68WebsiteUSD":{"id":12027,"description":null,"headerValues":[{"simpleDate":null,"value":"PBXLP_LimitReachedError","description":null}],"financialValues":[],"customValues":[],"error":null},"D|^10198-36HQ CountryUSD":{"id":12028,"description":null,"headerValues":[{"simpleDate":null,"value":"PBXLP_LimitReachedError","description":null}],"financialValues":[],"customValues":[],"error":null},"D|^622804-42HQ CountryUSD":{"id":12029,"description":null,"headerValues":[{"simpleDate":null,"value":"PBXLP_LimitReachedError","description":null}],"financialValues":[],"customValues":[],"error":null},"D|^10849-06NameUSD":{"id":12030,"description":null,"headerValues":[{"simpleDate":null,"value":"PBXLP_LimitReachedError","description":null}],"financialValues":[],"customValues":[],"error":null},"D|^10198-36WebsiteUSD":{"id":12031,"description":null,"headerValues":[{"simpleDate":null,"value":"PBXLP_LimitReachedError","description":null}],"financialValues":[],"customValues":[],"error":null},"D|^53667-37HQ CountryUSD":{"id":12032,"description":null,"headerValues":[{"simpleDate":null,"value":"PBXLP_LimitReachedError","description":null}],"financialValues":[],"customValues":[],"error":null},"D|^11124-64HQ CountryUSD":{"id":12033,"description":null,"headerValues":[{"simpleDate":null,"value":"PBXLP_LimitReachedError","description":null}],"financialValues":[],"customValues":[],"error":null},"D|^11714-68HQ CountryUSD":{"id":12034,"description":null,"headerValues":[{"simpleDate":null,"value":"PBXLP_LimitReachedError","description":null}],"financialValues":[],"customValues":[],"error":null},"D|^497253-61WebsiteUSD":{"id":12036,"description":null,"headerValues":[{"simpleDate":null,"value":"PBXLP_LimitReachedError","description":null}],"financialValues":[],"customValues":[],"error":null},"D|^435832-30NameUSD":{"id":12037,"description":null,"headerValues":[{"simpleDate":null,"value":"PBXLP_LimitReachedError","description":null}],"financialValues":[],"customValues":[],"error":null},"D|^490967-20NameUSD":{"id":12038,"description":null,"headerValues":[{"simpleDate":null,"value":"PBXLP_LimitReachedError","description":null}],"financialValues":[],"customValues":[],"error":null},"D|^182494-72WebsiteUSD":{"id":12039,"description":null,"headerValues":[{"simpleDate":null,"value":"PBXLP_LimitReachedError","description":null}],"financialValues":[],"customValues":[],"error":null},"D|^52290-91WebsiteUSD":{"r":[["www.vincipartners.com"]],"a":["Financials!F44"]},"D|^10066-15NameUSD":{"r":[["Kohlberg Kravis Roberts"]],"a":["Financials!B73"]},"D|^64968-22WebsiteUSD":{"id":12140,"description":null,"headerValues":[{"simpleDate":null,"value":"PBXLP_LimitReachedError","description":null}],"financialValues":[],"customValues":[],"error":null},"D|^528171-76WebsiteUSD":{"id":12141,"description":null,"headerValues":[{"simpleDate":null,"value":"PBXLP_LimitReachedError","description":null}],"financialValues":[],"customValues":[],"error":null},"D|^10849-06HQ CountryUSD":{"id":12142,"description":null,"headerValues":[{"simpleDate":null,"value":"PBXLP_LimitReachedError","description":null}],"financialValues":[],"customValues":[],"error":null},"D|^114057-19WebsiteUSD":{"id":12146,"description":null,"headerValues":[{"simpleDate":null,"value":"PBXLP_LimitReachedError","description":null}],"financialValues":[],"customValues":[],"error":null},"D|^124664-68WebsiteUSD":{"id":12147,"description":null,"headerValues":[{"simpleDate":null,"value":"PBXLP_LimitReachedError","description":null}],"financialValues":[],"customValues":[],"error":null},"D|^61720-30HQ CountryUSD":{"id":12150,"description":null,"headerValues":[{"simpleDate":null,"value":"PBXLP_LimitReachedError","description":null}],"financialValues":[],"customValues":[],"error":null},"D|^268272-37HQ CountryUSD":{"id":12153,"description":null,"headerValues":[{"simpleDate":null,"value":"PBXLP_LimitReachedError","description":null}],"financialValues":[],"customValues":[],"error":null},"D|^10925-65HQ CountryUSD":{"id":12156,"description":null,"headerValues":[{"simpleDate":null,"value":"PBXLP_LimitReachedError","description":null}],"financialValues":[],"customValues":[],"error":null},"D|^435832-30HQ CountryUSD":{"id":12157,"description":null,"headerValues":[{"simpleDate":null,"value":"PBXLP_LimitReachedError","description":null}],"financialValues":[],"customValues":[],"error":null},"D|^10120-60HQ CountryUSD":{"id":12160,"description":null,"headerValues":[{"simpleDate":null,"value":"PBXLP_LimitReachedError","description":null}],"financialValues":[],"customValues":[],"error":null},"D|^11404-00WebsiteUSD":{"id":12161,"description":null,"headerValues":[{"simpleDate":null,"value":"PBXLP_LimitReachedError","description":null}],"financialValues":[],"customValues":[],"error":null},"D|^227913-13HQ CountryUSD":{"id":12166,"description":null,"headerValues":[{"simpleDate":null,"value":"PBXLP_LimitReachedError","description":null}],"financialValues":[],"customValues":[],"error":null},"D|^53413-57NameUSD":{"id":12167,"description":null,"headerValues":[{"simpleDate":null,"value":"PBXLP_LimitReachedError","description":null}],"financialValues":[],"customValues":[],"error":null},"D|^150732-01HQ CountryUSD":{"id":12168,"description":null,"headerValues":[{"simpleDate":null,"value":"PBXLP_LimitReachedError","description":null}],"financialValues":[],"customValues":[],"error":null},"D|^187808-23HQ CountryUSD":{"id":12173,"description":null,"headerValues":[{"simpleDate":null,"value":"PBXLP_LimitReachedError","description":null}],"financialValues":[],"customValues":[],"error":null},"D|^484711-48NameUSD":{"id":12178,"description":null,"headerValues":[{"simpleDate":null,"value":"PBXLP_LimitReachedError","description":null}],"financialValues":[],"customValues":[],"error":null},"D|^110526-40HQ CountryUSD":{"id":12184,"description":null,"headerValues":[{"simpleDate":null,"value":"PBXLP_LimitReachedError","description":null}],"financialValues":[],"customValues":[],"error":null},"D|^484711-48HQ CountryUSD":{"id":12195,"description":null,"headerValues":[{"simpleDate":null,"value":"PBXLP_LimitReachedError","description":null}],"financialValues":[],"customValues":[],"error":null},"D|^493770-16Dry PowderUSD":{"id":11834,"description":null,"headerValues":[{"simpleDate":null,"value":"","description":null}],"financialValues":[],"customValues":[],"error":null},"D|^491660-29Dry PowderUSD":{"id":11839,"description":null,"headerValues":[{"simpleDate":null,"value":"","description":null}],"financialValues":[],"customValues":[],"error":null},"D|^435832-30Dry PowderUSD":{"id":11740,"description":null,"headerValues":[{"simpleDate":null,"value":"","description":null}],"financialValues":[],"customValues":[],"error":null},"D|^222483-16Dry PowderUSD":{"id":11742,"description":null,"headerValues":[{"simpleDate":null,"value":"","description":null}],"financialValues":[],"customValues":[],"error":null},"D|^522165-79Dry PowderUSD":{"id":11752,"description":null,"headerValues":[{"simpleDate":null,"value":"","description":null}],"financialValues":[],"customValues":[],"error":null},"D|^14147-11Dry PowderUSD":{"id":11762,"description":null,"headerValues":[{"simpleDate":null,"value":"","description":null}],"financialValues":[],"customValues":[],"error":null},"D|^442473-94Dry PowderUSD":{"id":11766,"description":null,"headerValues":[{"simpleDate":null,"value":"","description":null}],"financialValues":[],"customValues":[],"error":null},"D|^497253-61Dry PowderUSD":{"id":11768,"description":null,"headerValues":[{"simpleDate":null,"value":"","description":null}],"financialValues":[],"customValues":[],"error":null},"D|^63015-40Dry PowderUSD":{"id":11744,"description":null,"headerValues":[{"simpleDate":null,"value":"PBXLP_LimitReachedError","description":null}],"financialValues":[],"customValues":[],"error":null},"D|^493770-16HQ CountryUSD":{"id":11816,"description":null,"headerValues":[{"simpleDate":null,"value":"PBXLP_LimitReachedError","description":null}],"financialValues":[],"customValues":[],"error":null},"D|^52902-10WebsiteUSD":{"id":12124,"description":null,"headerValues":[{"simpleDate":null,"value":"PBXLP_LimitReachedError","description":null}],"financialValues":[],"customValues":[],"error":null},"D|^490967-20HQ CountryUSD":{"id":11829,"description":null,"headerValues":[{"simpleDate":null,"value":"PBXLP_LimitReachedError","description":null}],"financialValues":[],"customValues":[],"error":null},"D|^10015-12Dry PowderUSD":{"id":11838,"description":null,"headerValues":[{"simpleDate":null,"value":"PBXLP_LimitReachedError","description":null}],"financialValues":[],"customValues":[],"error":null},"D|^454670-29Dry PowderUSD":{"id":11539,"description":null,"headerValues":[{"simpleDate":null,"value":"","description":null}],"financialValues":[],"customValues":[],"error":null},"D|^182494-72Dry PowderUSD":{"id":11565,"description":null,"headerValues":[{"simpleDate":null,"value":"","description":null}],"financialValues":[],"customValues":[],"error":null},"D|^170909-47Dry PowderUSD":{"id":11577,"description":null,"headerValues":[{"simpleDate":null,"value":"","description":null}],"financialValues":[],"customValues":[],"error":null},"D|^57834-82Dry PowderUSD":{"id":11579,"description":null,"headerValues":[{"simpleDate":null,"value":"","description":null}],"financialValues":[],"customValues":[],"error":null},"D|^52332-76Dry PowderUSD":{"id":11593,"description":null,"headerValues":[{"simpleDate":null,"value":"","description":null}],"financialValues":[],"customValues":[],"error":null},"D|^42132-25Dry PowderUSD":{"id":11596,"description":null,"headerValues":[{"simpleDate":null,"value":"","description":null}],"financialValues":[],"customValues":[],"error":null},"D|^52902-10Dry PowderUSD":{"id":11598,"description":null,"headerValues":[{"simpleDate":null,"value":"","description":null}],"financialValues":[],"customValues":[],"error":null},"D|^338571-73Dry PowderUSD":{"id":11599,"description":null,"headerValues":[{"simpleDate":null,"value":"","description":null}],"financialValues":[],"customValues":[],"error":null},"D|^490967-20Dry PowderUSD":{"id":11605,"description":null,"headerValues":[{"simpleDate":null,"value":"","description":null}],"financialValues":[],"customValues":[],"error":null},"D|^564977-53Dry PowderUSD":{"id":11607,"description":null,"headerValues":[{"simpleDate":null,"value":"","description":null}],"financialValues":[],"customValues":[],"error":null},"D|^170483-77Dry PowderUSD":{"id":11613,"description":null,"headerValues":[{"simpleDate":null,"value":"","description":null}],"financialValues":[],"customValues":[],"error":null},"D|^481215-16Dry PowderUSD":{"id":11614,"description":null,"headerValues":[{"simpleDate":null,"value":"","description":null}],"financialValues":[],"customValues":[],"error":null},"D|^42338-08Dry PowderUSD":{"id":11622,"description":null,"headerValues":[{"simpleDate":null,"value":"","description":null}],"financialValues":[],"customValues":[],"error":null},"D|^498220-75Dry PowderUSD":{"id":11626,"description":null,"headerValues":[{"simpleDate":null,"value":"","description":null}],"financialValues":[],"customValues":[],"error":null},"D|^452765-80Dry PowderUSD":{"id":11628,"description":null,"headerValues":[{"simpleDate":null,"value":"","description":null}],"financialValues":[],"customValues":[],"error":null},"D|^227913-13Dry PowderUSD":{"id":11634,"description":null,"headerValues":[{"simpleDate":null,"value":"","description":null}],"financialValues":[],"customValues":[],"error":null},"D|^52902-10HQ CountryUSD":{"id":12132,"description":null,"headerValues":[{"simpleDate":null,"value":"PBXLP_LimitReachedError","description":null}],"financialValues":[],"customValues":[],"error":null},"D|^10048-15Dry PowderUSD":{"id":11557,"description":null,"headerValues":[{"simpleDate":null,"value":"PBXLP_LimitReachedError","description":null}],"financialValues":[],"customValues":[],"error":null},"D|^42132-25HQ CountryUSD":{"id":11568,"description":null,"headerValues":[{"simpleDate":null,"value":"PBXLP_LimitReachedError","description":null}],"financialValues":[],"customValues":[],"error":null},"D|^498220-75HQ CountryUSD":{"id":11581,"description":null,"headerValues":[{"simpleDate":null,"value":"PBXLP_LimitReachedError","description":null}],"financialValues":[],"customValues":[],"error":null},"D|^50934-61WebsiteUSD":{"id":11584,"description":null,"headerValues":[{"simpleDate":null,"value":"PBXLP_LimitReachedError","description":null}],"financialValues":[],"customValues":[],"error":null},"D|^25043-41Dry PowderUSD":{"id":11603,"description":null,"headerValues":[{"simpleDate":null,"value":"PBXLP_LimitReachedError","description":null}],"financialValues":[],"customValues":[],"error":null},"D|^50934-61HQ CountryUSD":{"id":11604,"description":null,"headerValues":[{"simpleDate":null,"value":"PBXLP_LimitReachedError","description":null}],"financialValues":[],"customValues":[],"error":null},"D|^57834-82WebsiteUSD":{"id":11606,"description":null,"headerValues":[{"simpleDate":null,"value":"PBXLP_LimitReachedError","description":null}],"financialValues":[],"customValues":[],"error":null},"D|^14157-91Dry PowderUSD":{"id":11610,"description":null,"headerValues":[{"simpleDate":null,"value":"PBXLP_LimitReachedError","description":null}],"financialValues":[],"customValues":[],"error":null},"D|^11185-21Dry PowderUSD":{"id":11612,"description":null,"headerValues":[{"simpleDate":null,"value":"PBXLP_LimitReachedError","description":null}],"financialValues":[],"customValues":[],"error":null},"D|^10409-95Dry PowderUSD":{"id":11617,"description":null,"headerValues":[{"simpleDate":null,"value":"PBXLP_LimitReachedError","description":null}],"financialValues":[],"customValues":[],"error":null},"D|^493770-16WebsiteUSD":{"id":11621,"description":null,"headerValues":[{"simpleDate":null,"value":"PBXLP_LimitReachedError","description":null}],"financialValues":[],"customValues":[],"error":null},"D|^10066-15Dry PowderUSD":{"id":11623,"description":null,"headerValues":[{"simpleDate":null,"value":"PBXLP_LimitReachedError","description":null}],"financialValues":[],"customValues":[],"error":null},"D|^498220-75WebsiteUSD":{"id":11625,"description":null,"headerValues":[{"simpleDate":null,"value":"PBXLP_LimitReachedError","description":null}],"financialValues":[],"customValues":[],"error":null},"D|^150732-01Dry PowderUSD":{"id":11633,"description":null,"headerValues":[{"simpleDate":null,"value":"PBXLP_LimitReachedError","description":null}],"financialValues":[],"customValues":[],"error":null},"D|^114057-19Dry PowderUSD":{"id":11637,"description":null,"headerValues":[{"simpleDate":null,"value":"PBXLP_LimitReachedError","description":null}],"financialValues":[],"customValues":[],"error":null},"D|^53667-37Dry PowderUSD":{"id":11638,"description":null,"headerValues":[{"simpleDate":null,"value":"PBXLP_LimitReachedError","description":null}],"financialValues":[],"customValues":[],"error":null},"D|^14157-91WebsiteUSD":{"r":[["www.patria.com"]],"a":["Financials!F33"]},"D|^522165-79WebsiteUSD":{"id":12059,"description":null,"headerValues":[{"simpleDate":null,"value":"","description":null}],"financialValues":[],"customValues":[],"error":null},"D|^10409-95WebsiteUSD":{"r":[["bn.brookfield.com"]],"a":["Financials!F53"]},"D|^10048-15WebsiteUSD":{"r":[["www.carlyle.com"]],"a":["Financials!F41"]},"D|^55361-98WebsiteUSD":{"r":[["www.kinea.com.br"]],"a":["Financials!F27"]},"D|^51311-53HQ CountryUSD":{"r":[["Brazil"]],"a":["Financials!E47"]},"D|^10066-15HQ CountryUSD":{"r":[["United States"]],"a":["Financials!E73"]},"D|^466622-65HQ CountryUSD":{"r":[["Bermuda"]],"a":["Financials!E15"]},"D|^14157-91HQ CountryUSD":{"r":[["Brazil"]],"a":["Financials!E33"]},"D|^63015-40HQ CountryUSD":{"r":[["Brazil"]],"a":["Financials!E42"]},"D|^25043-41HQ CountryUSD":{"id":12041,"description":null,"headerValues":[{"simpleDate":null,"value":"PBXLP_LimitReachedError","description":null}],"financialValues":[],"customValues":[],"error":null},"D|^491660-29WebsiteUSD":{"id":12042,"description":null,"headerValues":[{"simpleDate":null,"value":"PBXLP_LimitReachedError","description":null}],"financialValues":[],"customValues":[],"error":null},"D|^510424-93HQ CountryUSD":{"id":12043,"description":null,"headerValues":[{"simpleDate":null,"value":"PBXLP_LimitReachedError","description":null}],"financialValues":[],"customValues":[],"error":null},"D|^110526-40WebsiteUSD":{"id":12044,"description":null,"headerValues":[{"simpleDate":null,"value":"PBXLP_LimitReachedError","description":null}],"financialValues":[],"customValues":[],"error":null},"D|^503991-01HQ CountryUSD":{"id":12045,"description":null,"headerValues":[{"simpleDate":null,"value":"PBXLP_LimitReachedError","description":null}],"financialValues":[],"customValues":[],"error":null},"D|^10097-56HQ CountryUSD":{"id":12046,"description":null,"headerValues":[{"simpleDate":null,"value":"PBXLP_LimitReachedError","description":null}],"financialValues":[],"customValues":[],"error":null},"D|^50934-61NameUSD":{"id":12047,"description":null,"headerValues":[{"simpleDate":null,"value":"PBXLP_LimitReachedError","description":null}],"financialValues":[],"customValues":[],"error":null},"D|^187808-23NameUSD":{"id":12048,"description":null,"headerValues":[{"simpleDate":null,"value":"PBXLP_LimitReachedError","description":null}],"financialValues":[],"customValues":[],"error":null},"D|^622804-42NameUSD":{"id":12050,"description":null,"headerValues":[{"simpleDate":null,"value":"PBXLP_LimitReachedError","description":null}],"financialValues":[],"customValues":[],"error":null},"D|^12483-55WebsiteUSD":{"id":12051,"description":null,"headerValues":[{"simpleDate":null,"value":"PBXLP_LimitReachedError","description":null}],"financialValues":[],"customValues":[],"error":null},"D|^11474-47HQ CountryUSD":{"id":12052,"description":null,"headerValues":[{"simpleDate":null,"value":"PBXLP_LimitReachedError","description":null}],"financialValues":[],"customValues":[],"error":null},"D|^484711-48WebsiteUSD":{"id":12053,"description":null,"headerValues":[{"simpleDate":null,"value":"PBXLP_LimitReachedError","description":null}],"financialValues":[],"customValues":[],"error":null},"D|^268420-33WebsiteUSD":{"id":12054,"description":null,"headerValues":[{"simpleDate":null,"value":"PBXLP_LimitReachedError","description":null}],"financialValues":[],"customValues":[],"error":null},"D|^10925-65WebsiteUSD":{"id":12055,"description":null,"headerValues":[{"simpleDate":null,"value":"PBXLP_LimitReachedError","description":null}],"financialValues":[],"customValues":[],"error":null},"D|^553626-28NameUSD":{"id":12057,"description":null,"headerValues":[{"simpleDate":null,"value":"PBXLP_LimitReachedError","description":null}],"financialValues":[],"customValues":[],"error":null},"D|^10015-12HQ CountryUSD":{"id":12058,"description":null,"headerValues":[{"simpleDate":null,"value":"PBXLP_LimitReachedError","description":null}],"financialValues":[],"customValues":[],"error":null},"D|^454670-29WebsiteUSD":{"id":12060,"description":null,"headerValues":[{"simpleDate":null,"value":"PBXLP_LimitReachedError","description":null}],"financialValues":[],"customValues":[],"error":null},"D|^14147-11HQ CountryUSD":{"id":12061,"description":null,"headerValues":[{"simpleDate":null,"value":"PBXLP_LimitReachedError","description":null}],"financialValues":[],"customValues":[],"error":null},"D|^564977-53HQ CountryUSD":{"id":12062,"description":null,"headerValues":[{"simpleDate":null,"value":"PBXLP_LimitReachedError","description":null}],"financialValues":[],"customValues":[],"error":null},"D|^57834-82NameUSD":{"id":12063,"description":null,"headerValues":[{"simpleDate":null,"value":"PBXLP_LimitReachedError","description":null}],"financialValues":[],"customValues":[],"error":null},"D|^11474-47WebsiteUSD":{"id":12064,"description":null,"headerValues":[{"simpleDate":null,"value":"PBXLP_LimitReachedError","description":null}],"financialValues":[],"customValues":[],"error":null},"D|^182433-16HQ CountryUSD":{"id":12066,"description":null,"headerValues":[{"simpleDate":null,"value":"PBXLP_LimitReachedError","description":null}],"financialValues":[],"customValues":[],"error":null},"D|^222483-16HQ CountryUSD":{"id":12067,"description":null,"headerValues":[{"simpleDate":null,"value":"PBXLP_LimitReachedError","description":null}],"financialValues":[],"customValues":[],"error":null},"D|^484809-49WebsiteUSD":{"id":12068,"description":null,"headerValues":[{"simpleDate":null,"value":"PBXLP_LimitReachedError","description":null}],"financialValues":[],"customValues":[],"error":null},"D|^53413-57WebsiteUSD":{"id":12069,"description":null,"headerValues":[{"simpleDate":null,"value":"PBXLP_LimitReachedError","description":null}],"financialValues":[],"customValues":[],"error":null},"D|^52332-76HQ CountryUSD":{"id":12072,"description":null,"headerValues":[{"simpleDate":null,"value":"PBXLP_LimitReachedError","description":null}],"financialValues":[],"customValues":[],"error":null},"D|^452765-80HQ CountryUSD":{"id":12073,"description":null,"headerValues":[{"simpleDate":null,"value":"PBXLP_LimitReachedError","description":null}],"financialValues":[],"customValues":[],"error":null},"D|^597428-29HQ CountryUSD":{"id":12075,"description":null,"headerValues":[{"simpleDate":null,"value":"PBXLP_LimitReachedError","description":null}],"financialValues":[],"customValues":[],"error":null},"D|^467848-90WebsiteUSD":{"id":12076,"description":null,"headerValues":[{"simpleDate":null,"value":"PBXLP_LimitReachedError","description":null}],"financialValues":[],"customValues":[],"error":null},"D|^42338-08HQ CountryUSD":{"id":12077,"description":null,"headerValues":[{"simpleDate":null,"value":"PBXLP_LimitReachedError","description":null}],"financialValues":[],"customValues":[],"error":null},"D|^170483-77HQ CountryUSD":{"id":12078,"description":null,"headerValues":[{"simpleDate":null,"value":"PBXLP_LimitReachedError","description":null}],"financialValues":[],"customValues":[],"error":null},"D|^454670-29NameUSD":{"id":12080,"description":null,"headerValues":[{"simpleDate":null,"value":"PBXLP_LimitReachedError","description":null}],"financialValues":[],"customValues":[],"error":null},"D|^491660-29HQ CountryUSD":{"id":12081,"description":null,"headerValues":[{"simpleDate":null,"value":"PBXLP_LimitReachedError","description":null}],"financialValues":[],"customValues":[],"error":null},"D|^52162-93HQ CountryUSD":{"id":12082,"description":null,"headerValues":[{"simpleDate":null,"value":"PBXLP_LimitReachedError","description":null}],"financialValues":[],"customValues":[],"error":null},"D|^12483-55HQ CountryUSD":{"id":12083,"description":null,"headerValues":[{"simpleDate":null,"value":"PBXLP_LimitReachedError","description":null}],"financialValues":[],"customValues":[],"error":null},"D|^268073-29HQ CountryUSD":{"id":12084,"description":null,"headerValues":[{"simpleDate":null,"value":"PBXLP_LimitReachedError","description":null}],"financialValues":[],"customValues":[],"error":null},"D|^62633-35WebsiteUSD":{"id":12087,"description":null,"headerValues":[{"simpleDate":null,"value":"PBXLP_LimitReachedError","description":null}],"financialValues":[],"customValues":[],"error":null},"D|^464183-20WebsiteUSD":{"id":12088,"description":null,"headerValues":[{"simpleDate":null,"value":"PBXLP_LimitReachedError","description":null}],"financialValues":[],"customValues":[],"error":null},"D|^226519-30HQ CountryUSD":{"id":12089,"description":null,"headerValues":[{"simpleDate":null,"value":"PBXLP_LimitReachedError","description":null}],"financialValues":[],"customValues":[],"error":null},"D|^528171-76HQ CountryUSD":{"id":12090,"description":null,"headerValues":[{"simpleDate":null,"value":"PBXLP_LimitReachedError","description":null}],"financialValues":[],"customValues":[],"error":null},"D|^53841-43WebsiteUSD":{"id":12092,"description":null,"headerValues":[{"simpleDate":null,"value":"PBXLP_LimitReachedError","description":null}],"financialValues":[],"customValues":[],"error":null},"D|^228077-02WebsiteUSD":{"id":12093,"description":null,"headerValues":[{"simpleDate":null,"value":"PBXLP_LimitReachedError","description":null}],"financialValues":[],"customValues":[],"error":null},"D|^268272-37NameUSD":{"id":12094,"description":null,"headerValues":[{"simpleDate":null,"value":"PBXLP_LimitReachedError","description":null}],"financialValues":[],"customValues":[],"error":null},"D|^182494-72NameUSD":{"id":12096,"description":null,"headerValues":[{"simpleDate":null,"value":"PBXLP_LimitReachedError","description":null}],"financialValues":[],"customValues":[],"error":null},"D|^11404-00HQ CountryUSD":{"id":12097,"description":null,"headerValues":[{"simpleDate":null,"value":"PBXLP_LimitReachedError","description":null}],"financialValues":[],"customValues":[],"error":null},"D|^10015-12WebsiteUSD":{"id":12098,"description":null,"headerValues":[{"simpleDate":null,"value":"PBXLP_LimitReachedError","description":null}],"financialValues":[],"customValues":[],"error":null},"D|^53413-57HQ CountryUSD":{"id":12099,"description":null,"headerValues":[{"simpleDate":null,"value":"PBXLP_LimitReachedError","description":null}],"financialValues":[],"customValues":[],"error":null},"D|^268420-33NameUSD":{"id":12100,"description":null,"headerValues":[{"simpleDate":null,"value":"PBXLP_LimitReachedError","description":null}],"financialValues":[],"customValues":[],"error":null},"D|^493770-16NameUSD":{"id":12101,"description":null,"headerValues":[{"simpleDate":null,"value":"PBXLP_LimitReachedError","description":null}],"financialValues":[],"customValues":[],"error":null},"D|^65871-01HQ CountryUSD":{"id":12102,"description":null,"headerValues":[{"simpleDate":null,"value":"PBXLP_LimitReachedError","description":null}],"financialValues":[],"customValues":[],"error":null},"D|^442473-94WebsiteUSD":{"id":12103,"description":null,"headerValues":[{"simpleDate":null,"value":"PBXLP_LimitReachedError","description":null}],"financialValues":[],"customValues":[],"error":null},"D|^65871-01WebsiteUSD":{"id":12105,"description":null,"headerValues":[{"simpleDate":null,"value":"PBXLP_LimitReachedError","description":null}],"financialValues":[],"customValues":[],"error":null},"D|^62633-35HQ CountryUSD":{"id":12108,"description":null,"headerValues":[{"simpleDate":null,"value":"PBXLP_LimitReachedError","description":null}],"financialValues":[],"customValues":[],"error":null},"D|^122139-73NameUSD":{"id":12109,"description":null,"headerValues":[{"simpleDate":null,"value":"PBXLP_LimitReachedError","description":null}],"financialValues":[],"customValues":[],"error":null},"D|^542826-46WebsiteUSD":{"id":12112,"description":null,"headerValues":[{"simpleDate":null,"value":"PBXLP_LimitReachedError","description":null}],"financialValues":[],"customValues":[],"error":null},"D|^553626-28HQ CountryUSD":{"id":12113,"description":null,"headerValues":[{"simpleDate":null,"value":"PBXLP_LimitReachedError","description":null}],"financialValues":[],"customValues":[],"error":null},"D|^14147-11NameUSD":{"id":12114,"description":null,"headerValues":[{"simpleDate":null,"value":"PBXLP_LimitReachedError","description":null}],"financialValues":[],"customValues":[],"error":null},"D|^553626-28WebsiteUSD":{"id":12115,"description":null,"headerValues":[{"simpleDate":null,"value":"PBXLP_LimitReachedError","description":null}],"financialValues":[],"customValues":[],"error":null},"D|^82766-89HQ CountryUSD":{"id":12117,"description":null,"headerValues":[{"simpleDate":null,"value":"PBXLP_LimitReachedError","description":null}],"financialValues":[],"customValues":[],"error":null},"D|^170909-47NameUSD":{"id":12118,"description":null,"headerValues":[{"simp</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</si>
  <si>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</si>
  <si>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</si>
  <si>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</si>
  <si>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</si>
  <si>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</si>
  <si>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</si>
  <si>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</si>
  <si>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</si>
  <si>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</si>
  <si>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</si>
  <si>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</si>
  <si>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</si>
  <si>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</si>
  <si>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</si>
  <si>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</si>
  <si>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</si>
  <si>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</si>
  <si>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</si>
  <si>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</si>
  <si>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</si>
  <si>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</si>
  <si>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</si>
  <si>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</si>
  <si>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</si>
  <si>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</si>
  <si>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</si>
  <si>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</si>
  <si>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</si>
  <si>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</si>
  <si>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</si>
  <si>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</si>
  <si>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</si>
  <si>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</si>
  <si>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</si>
  <si>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</si>
  <si>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</si>
  <si>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</si>
  <si>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</si>
  <si>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</si>
  <si>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</si>
  <si>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</si>
  <si>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</si>
  <si>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</si>
  <si>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</si>
  <si>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</si>
  <si>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</si>
  <si>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</si>
  <si>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</si>
  <si>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</si>
  <si>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</si>
  <si>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</si>
  <si>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</si>
  <si>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</si>
  <si>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</si>
  <si>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</si>
  <si>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</si>
  <si>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</si>
  <si>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</si>
  <si>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</si>
  <si>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</si>
  <si>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</si>
  <si>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</si>
  <si>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</si>
  <si>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</si>
  <si>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</si>
  <si>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</si>
  <si>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</si>
  <si>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</si>
  <si>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</si>
  <si>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</si>
  <si>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</si>
  <si>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</si>
  <si>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</si>
  <si>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</si>
  <si>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</si>
  <si>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</si>
  <si>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</si>
  <si>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</si>
  <si>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</si>
  <si>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</si>
  <si>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</si>
  <si>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</si>
  <si>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</si>
  <si>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</si>
  <si>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</si>
  <si>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</si>
  <si>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</si>
  <si>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</si>
  <si>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</si>
  <si>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</si>
  <si>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</si>
  <si>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</si>
  <si>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</si>
  <si>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</si>
  <si>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</si>
  <si>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</si>
  <si>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</si>
  <si>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</si>
  <si>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</si>
  <si>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</si>
  <si>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</si>
  <si>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</si>
  <si>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</si>
  <si>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</si>
  <si>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</si>
  <si>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</si>
  <si>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</si>
  <si>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</si>
  <si>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</si>
  <si>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</si>
  <si>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</si>
  <si>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</si>
  <si>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</si>
  <si>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</si>
  <si>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</si>
  <si>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</si>
  <si>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</si>
  <si>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</si>
  <si>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</si>
  <si>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</si>
  <si>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</si>
  <si>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</si>
  <si>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</si>
  <si>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</si>
  <si>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</si>
  <si>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</si>
  <si>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</si>
  <si>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</si>
  <si>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</si>
  <si>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</si>
  <si>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</si>
  <si>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</si>
  <si>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</si>
  <si>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</si>
  <si>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</si>
  <si>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</si>
  <si>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</si>
  <si>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</si>
  <si>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</si>
  <si>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</si>
  <si>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</si>
  <si>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</si>
  <si>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</si>
  <si>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</si>
  <si>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</si>
  <si>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</si>
  <si>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</si>
  <si>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</si>
  <si>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</si>
  <si>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</si>
  <si>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</si>
  <si>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</si>
  <si>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</si>
  <si>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</si>
  <si>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</si>
  <si>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</si>
  <si>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</si>
  <si>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</si>
  <si>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</si>
  <si>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</si>
  <si>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</si>
  <si>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</si>
  <si>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</si>
  <si>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</si>
  <si>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</si>
  <si>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</si>
  <si>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</si>
  <si>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</si>
  <si>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</si>
  <si>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</si>
  <si>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</si>
  <si>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</si>
  <si>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</si>
  <si>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</si>
  <si>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</si>
  <si>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</si>
  <si>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</si>
  <si>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</si>
  <si>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</si>
  <si>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</si>
  <si>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</si>
  <si>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</si>
  <si>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</si>
  <si>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</si>
  <si>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</si>
  <si>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</si>
  <si>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</si>
  <si>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</si>
  <si>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</si>
  <si>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</si>
  <si>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</si>
  <si>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</si>
  <si>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</si>
  <si>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</si>
  <si>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</si>
  <si>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</si>
  <si>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</si>
  <si>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</si>
  <si>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</si>
  <si>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</si>
  <si>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</si>
  <si>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</si>
  <si>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</si>
  <si>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</si>
  <si>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</si>
  <si>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</si>
  <si>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</si>
  <si>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</si>
  <si>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</si>
  <si>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</si>
  <si>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</si>
  <si>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</si>
  <si>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</si>
  <si>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</si>
  <si>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</si>
  <si>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</si>
  <si>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</si>
  <si>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</si>
  <si>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</si>
  <si>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</si>
  <si>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</si>
  <si>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</si>
  <si>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</si>
  <si>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</si>
  <si>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</si>
  <si>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</si>
  <si>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</si>
  <si>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</si>
  <si>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</si>
  <si>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</si>
  <si>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</si>
  <si>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</si>
  <si>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</si>
  <si>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</si>
  <si>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</si>
  <si>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</si>
  <si>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</si>
  <si>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</si>
  <si>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</si>
  <si>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</si>
  <si>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</si>
  <si>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</si>
  <si>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</si>
  <si>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</si>
  <si>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</si>
  <si>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</si>
  <si>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</si>
  <si>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</si>
  <si>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</si>
  <si>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</si>
  <si>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</si>
  <si>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</si>
  <si>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</si>
  <si>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</si>
  <si>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</si>
  <si>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</si>
  <si>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</si>
  <si>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</si>
  <si>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</si>
  <si>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</si>
  <si>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</si>
  <si>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</si>
  <si>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</si>
  <si>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</si>
  <si>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</si>
  <si>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</si>
  <si>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</si>
  <si>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</si>
  <si>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</si>
  <si>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</si>
  <si>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</si>
  <si>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</si>
  <si>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</si>
  <si>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</si>
  <si>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</si>
  <si>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</si>
  <si>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</si>
  <si>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</si>
  <si>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</si>
  <si>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</si>
  <si>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</si>
  <si>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</si>
  <si>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</si>
  <si>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</si>
  <si>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</si>
  <si>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</si>
  <si>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</si>
  <si>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</si>
  <si>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</si>
  <si>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</si>
  <si>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</si>
  <si>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</si>
  <si>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</si>
  <si>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</si>
  <si>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</si>
  <si>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</si>
  <si>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</si>
  <si>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</si>
  <si>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</si>
  <si>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</si>
  <si>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</si>
  <si>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</si>
  <si>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</si>
  <si>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</si>
  <si>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</si>
  <si>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</si>
  <si>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</si>
  <si>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</si>
  <si>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</si>
  <si>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</si>
  <si>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</si>
  <si>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</si>
  <si>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</si>
  <si>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</si>
  <si>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</si>
  <si>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</si>
  <si>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</si>
  <si>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</si>
  <si>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</si>
  <si>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</si>
  <si>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</si>
  <si>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</si>
  <si>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</si>
  <si>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</si>
  <si>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</si>
  <si>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</si>
  <si>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</si>
  <si>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</si>
  <si>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</si>
  <si>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</si>
  <si>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</si>
  <si>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</si>
  <si>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</si>
  <si>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</si>
  <si>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</si>
  <si>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</si>
  <si>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</si>
  <si>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</si>
  <si>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</si>
  <si>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</si>
  <si>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</si>
  <si>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</si>
  <si>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</si>
  <si>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</si>
  <si>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</si>
  <si>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</si>
  <si>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</si>
  <si>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</si>
  <si>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</si>
  <si>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</si>
  <si>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</si>
  <si>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</si>
  <si>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</si>
  <si>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</si>
  <si>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</si>
  <si>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</si>
  <si>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</si>
  <si>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</si>
  <si>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</si>
  <si>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</si>
  <si>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</si>
  <si>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</si>
  <si>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</si>
  <si>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</si>
  <si>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</si>
  <si>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</si>
  <si>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</si>
  <si>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</si>
  <si>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</si>
  <si>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</si>
  <si>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</si>
  <si>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</si>
  <si>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</si>
  <si>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</si>
  <si>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</si>
  <si>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</si>
  <si>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</si>
  <si>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</si>
  <si>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</si>
  <si>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</si>
  <si>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</si>
  <si>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</si>
  <si>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</si>
  <si>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</si>
  <si>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</si>
  <si>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</si>
  <si>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</si>
  <si>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</si>
  <si>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</si>
  <si>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</si>
  <si>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</si>
  <si>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</si>
  <si>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</si>
  <si>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</si>
  <si>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</si>
  <si>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</si>
  <si>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</si>
  <si>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</si>
  <si>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</si>
  <si>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</si>
  <si>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</si>
  <si>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</si>
  <si>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</si>
  <si>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</si>
  <si>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</si>
  <si>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</si>
  <si>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</si>
  <si>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</si>
  <si>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</si>
  <si>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</si>
  <si>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</si>
  <si>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</si>
  <si>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</si>
  <si>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</si>
  <si>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</si>
  <si>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</si>
  <si>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</si>
  <si>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</si>
  <si>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</si>
  <si>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</si>
  <si>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</si>
  <si>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</si>
  <si>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</si>
  <si>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</si>
  <si>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</si>
  <si>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</si>
  <si>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</si>
  <si>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</si>
  <si>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</si>
  <si>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</si>
  <si>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</si>
  <si>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</si>
  <si>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</si>
  <si>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</si>
  <si>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</si>
  <si>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</si>
  <si>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</si>
  <si>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</si>
  <si>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</si>
  <si>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</si>
  <si>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</si>
  <si>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</si>
  <si>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</si>
  <si>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</si>
  <si>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</si>
  <si>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</si>
  <si>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</si>
  <si>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</si>
  <si>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</si>
  <si>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</si>
  <si>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</si>
  <si>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</si>
  <si>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</si>
  <si>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</si>
  <si>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</si>
  <si>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</si>
  <si>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</si>
  <si>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</si>
  <si>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</si>
  <si>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</si>
  <si>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</si>
  <si>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</si>
  <si>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</si>
  <si>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</si>
  <si>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</si>
  <si>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</si>
  <si>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</si>
  <si>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</si>
  <si>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</si>
  <si>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</si>
  <si>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</si>
  <si>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</si>
  <si>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</si>
  <si>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</si>
  <si>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</si>
  <si>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</si>
  <si>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</si>
  <si>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</si>
  <si>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</si>
  <si>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</si>
  <si>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</si>
  <si>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</si>
  <si>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</si>
  <si>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</si>
  <si>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</si>
  <si>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</si>
  <si>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</si>
  <si>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</si>
  <si>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</si>
  <si>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</si>
  <si>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</si>
  <si>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</si>
  <si>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</si>
  <si>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</si>
  <si>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</si>
  <si>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</si>
  <si>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</si>
  <si>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</si>
  <si>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</si>
  <si>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</si>
  <si>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</si>
  <si>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</si>
  <si>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</si>
  <si>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</si>
  <si>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</si>
  <si>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</si>
  <si>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</si>
  <si>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</si>
  <si>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</si>
  <si>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</si>
  <si>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</si>
  <si>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</si>
  <si>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</si>
  <si>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</si>
  <si>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</si>
  <si>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</si>
  <si>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</si>
  <si>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</si>
  <si>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</si>
  <si>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</si>
  <si>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</si>
  <si>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</si>
  <si>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</si>
  <si>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</si>
  <si>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</si>
  <si>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</si>
  <si>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</si>
  <si>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</si>
  <si>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</si>
  <si>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</si>
  <si>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</si>
  <si>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</si>
  <si>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</si>
  <si>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</si>
  <si>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</si>
  <si>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</si>
  <si>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</si>
  <si>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</si>
  <si>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</si>
  <si>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</si>
  <si>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</si>
  <si>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</si>
  <si>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</si>
  <si>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</si>
  <si>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</si>
  <si>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</si>
  <si>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</si>
  <si>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</si>
  <si>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</si>
  <si>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</si>
  <si>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</si>
  <si>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</si>
  <si>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</si>
  <si>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</si>
  <si>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</si>
  <si>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</si>
  <si>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</si>
  <si>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</si>
  <si>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</si>
  <si>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</si>
  <si>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</si>
  <si>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</si>
  <si>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</si>
  <si>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</si>
  <si>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</si>
  <si>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</si>
  <si>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</si>
  <si>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</si>
  <si>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</si>
  <si>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</si>
  <si>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</si>
  <si>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</si>
  <si>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</si>
  <si>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</si>
  <si>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</si>
  <si>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</si>
  <si>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</si>
  <si>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</si>
  <si>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</si>
  <si>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</si>
  <si>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</si>
  <si>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</si>
  <si>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</si>
  <si>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</si>
  <si>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</si>
  <si>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</si>
  <si>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</si>
  <si>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</si>
  <si>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</si>
  <si>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</si>
  <si>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</si>
  <si>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</si>
  <si>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</si>
  <si>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</si>
  <si>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</si>
  <si>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</si>
  <si>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</si>
  <si>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</si>
  <si>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</si>
  <si>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</si>
  <si>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</si>
  <si>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</si>
  <si>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</si>
  <si>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</si>
  <si>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</si>
  <si>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</si>
  <si>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</si>
  <si>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</si>
  <si>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</si>
  <si>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</si>
  <si>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</si>
  <si>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</si>
  <si>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</si>
  <si>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</si>
  <si>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</si>
  <si>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</si>
  <si>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</si>
  <si>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</si>
  <si>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</si>
  <si>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</si>
  <si>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</si>
  <si>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</si>
  <si>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</si>
  <si>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</si>
  <si>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</si>
  <si>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</si>
  <si>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</si>
  <si>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</si>
  <si>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</si>
  <si>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</si>
  <si>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</si>
  <si>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</si>
  <si>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</si>
  <si>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</si>
  <si>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</si>
  <si>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</si>
  <si>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</si>
  <si>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</si>
  <si>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</si>
  <si>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</si>
  <si>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</si>
  <si>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</si>
  <si>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</si>
  <si>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</si>
  <si>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</si>
  <si>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</si>
  <si>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</si>
  <si>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</si>
  <si>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</si>
  <si>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</si>
  <si>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</si>
  <si>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</si>
  <si>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</si>
  <si>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</si>
  <si>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</si>
  <si>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</si>
  <si>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</si>
  <si>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</si>
  <si>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</si>
  <si>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</si>
  <si>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</si>
  <si>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</si>
  <si>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</si>
  <si>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</si>
  <si>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</si>
  <si>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</si>
  <si>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</si>
  <si>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</si>
  <si>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</si>
  <si>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</si>
  <si>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</si>
  <si>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</si>
  <si>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</si>
  <si>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</si>
  <si>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</si>
  <si>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</si>
  <si>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</si>
  <si>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</si>
  <si>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</si>
  <si>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</si>
  <si>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</si>
  <si>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</si>
  <si>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</si>
  <si>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</si>
  <si>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</si>
  <si>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</si>
  <si>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</si>
  <si>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</si>
  <si>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</si>
  <si>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</si>
  <si>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</si>
  <si>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</si>
  <si>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</si>
  <si>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</si>
  <si>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</si>
  <si>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</si>
  <si>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</si>
  <si>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</si>
  <si>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</si>
  <si>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</si>
  <si>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</si>
  <si>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</si>
  <si>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</si>
  <si>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</si>
  <si>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</si>
  <si>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</si>
  <si>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</si>
  <si>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</si>
  <si>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</si>
  <si>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</si>
  <si>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</si>
  <si>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</si>
  <si>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</si>
  <si>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</si>
  <si>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</si>
  <si>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</si>
  <si>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</si>
  <si>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</si>
  <si>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</si>
  <si>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</si>
  <si>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</si>
  <si>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</si>
  <si>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</si>
  <si>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</si>
  <si>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</si>
  <si>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</si>
  <si>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</si>
  <si>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</si>
  <si>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</si>
  <si>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</si>
  <si>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</si>
  <si>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</si>
  <si>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</si>
  <si>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</si>
  <si>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</si>
  <si>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</si>
  <si>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</si>
  <si>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</si>
  <si>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</si>
  <si>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</si>
  <si>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</si>
  <si>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</si>
  <si>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brf-global</t>
  </si>
  <si>
    <t>Aché</t>
  </si>
  <si>
    <t>Banco ABC Brasil</t>
  </si>
  <si>
    <t>4BIO Medicamentos Especiais</t>
  </si>
  <si>
    <t>ADT (IT Security Company)</t>
  </si>
  <si>
    <t>Adria Alimentos do Brasil</t>
  </si>
  <si>
    <t>Aeris Energy (Brazil)</t>
  </si>
  <si>
    <t>leDate":null,"value":"PBXLP_LimitReachedError","description":null}],"financialValues":[],"customValues":[],"error":null},"D|^42132-25NameUSD":{"id":12119,"description":null,"headerValues":[{"simpleDate":null,"value":"PBXLP_LimitReachedError","description":null}],"financialValues":[],"customValues":[],"error":null},"D|^61720-30WebsiteUSD":{"id":12120,"description":null,"headerValues":[{"simpleDate":null,"value":"PBXLP_LimitReachedError","description":null}],"financialValues":[],"customValues":[],"error":null},"D|^54855-64WebsiteUSD":{"id":12121,"description":null,"headerValues":[{"simpleDate":null,"value":"PBXLP_LimitReachedError","description":null}],"financialValues":[],"customValues":[],"error":null},"D|^173287-36WebsiteUSD":{"id":12122,"description":null,"headerValues":[{"simpleDate":null,"value":"PBXLP_LimitReachedError","description":null}],"financialValues":[],"customValues":[],"error":null},"D|^42338-08WebsiteUSD":{"id":12126,"description":null,"headerValues":[{"simpleDate":null,"value":"PBXLP_LimitReachedError","description":null}],"financialValues":[],"customValues":[],"error":null},"D|^464183-20NameUSD":{"id":12127,"description":null,"headerValues":[{"simpleDate":null,"value":"PBXLP_LimitReachedError","description":null}],"financialValues":[],"customValues":[],"error":null},"D|^150732-01WebsiteUSD":{"id":12130,"description":null,"headerValues":[{"simpleDate":null,"value":"PBXLP_LimitReachedError","description":null}],"financialValues":[],"customValues":[],"error":null},"D|^82766-89WebsiteUSD":{"id":12134,"description":null,"headerValues":[{"simpleDate":null,"value":"PBXLP_LimitReachedError","description":null}],"financialValues":[],"customValues":[],"error":null},"D|^510424-93WebsiteUSD":{"id":12137,"description":null,"headerValues":[{"simpleDate":null,"value":"PBXLP_LimitReachedError","description":null}],"financialValues":[],"customValues":[],"error":null},"D|^61720-30NameUSD":{"id":12139,"description":null,"headerValues":[{"simpleDate":null,"value":"PBXLP_LimitReachedError","description":null}],"financialValues":[],"customValues":[],"error":null},"D|^622804-42Dry PowderUSD":{"id":11653,"description":null,"headerValues":[{"simpleDate":null,"value":"","description":null}],"financialValues":[],"customValues":[],"error":null},"D|^53841-43Dry PowderUSD":{"id":11657,"description":null,"headerValues":[{"simpleDate":null,"value":"","description":null}],"financialValues":[],"customValues":[],"error":null},"D|^62633-35Dry PowderUSD":{"id":11658,"description":null,"headerValues":[{"simpleDate":null,"value":"","description":null}],"financialValues":[],"customValues":[],"error":null},"D|^124664-68Dry PowderUSD":{"id":11662,"description":null,"headerValues":[{"simpleDate":null,"value":"","description":null}],"financialValues":[],"customValues":[],"error":null},"D|^228077-02Dry PowderUSD":{"id":11667,"description":null,"headerValues":[{"simpleDate":null,"value":"","description":null}],"financialValues":[],"customValues":[],"error":null},"D|^11474-47Dry PowderUSD":{"id":11669,"description":null,"headerValues":[{"simpleDate":null,"value":"","description":null}],"financialValues":[],"customValues":[],"error":null},"D|^53413-57Dry PowderUSD":{"id":11670,"description":null,"headerValues":[{"simpleDate":null,"value":"","description":null}],"financialValues":[],"customValues":[],"error":null},"D|^597428-29Dry PowderUSD":{"id":11682,"description":null,"headerValues":[{"simpleDate":null,"value":"","description":null}],"financialValues":[],"customValues":[],"error":null},"D|^173287-36Dry PowderUSD":{"id":11683,"description":null,"headerValues":[{"simpleDate":null,"value":"","description":null}],"financialValues":[],"customValues":[],"error":null},"D|^61720-30Dry PowderUSD":{"id":11686,"description":null,"headerValues":[{"simpleDate":null,"value":"","description":null}],"financialValues":[],"customValues":[],"error":null},"D|^10849-06Dry PowderUSD":{"id":11688,"description":null,"headerValues":[{"simpleDate":null,"value":"","description":null}],"financialValues":[],"customValues":[],"error":null},"D|^268272-37Dry PowderUSD":{"id":11695,"description":null,"headerValues":[{"simpleDate":null,"value":"","description":null}],"financialValues":[],"customValues":[],"error":null},"D|^467848-90Dry PowderUSD":{"id":11701,"description":null,"headerValues":[{"simpleDate":null,"value":"","description":null}],"financialValues":[],"customValues":[],"error":null},"D|^503991-01Dry PowderUSD":{"id":11705,"description":null,"headerValues":[{"simpleDate":null,"value":"","description":null}],"financialValues":[],"customValues":[],"error":null},"D|^55361-98Dry PowderUSD":{"id":11715,"description":null,"headerValues":[{"simpleDate":null,"value":"","description":null}],"financialValues":[],"customValues":[],"error":null},"D|^52162-93Dry PowderUSD":{"id":11721,"description":null,"headerValues":[{"simpleDate":null,"value":"","description":null}],"financialValues":[],"customValues":[],"error":null},"D|^54855-64Dry PowderUSD":{"id":11722,"description":null,"headerValues":[{"simpleDate":null,"value":"","description":null}],"financialValues":[],"customValues":[],"error":null},"D|^10198-36Dry PowderUSD":{"id":11729,"description":null,"headerValues":[{"simpleDate":null,"value":"","description":null}],"financialValues":[],"customValues":[],"error":null},"D|^484809-49Dry PowderUSD":{"id":11738,"description":null,"headerValues":[{"simpleDate":null,"value":"","description":null}],"financialValues":[],"customValues":[],"error":null},"D|^510424-93Dry PowderUSD":{"id":11640,"description":null,"headerValues":[{"simpleDate":null,"value":"","description":null}],"financialValues":[],"customValues":[],"error":null},"D|^82766-89Dry PowderUSD":{"id":11642,"description":null,"headerValues":[{"simpleDate":null,"value":"PBXLP_LimitReachedError","description":null}],"financialValues":[],"customValues":[],"error":null},"D|^42132-25WebsiteUSD":{"id":11668,"description":null,"headerValues":[{"simpleDate":null,"value":"PBXLP_LimitReachedError","description":null}],"financialValues":[],"customValues":[],"error":null},"D|^122139-73WebsiteUSD":{"id":11675,"description":null,"headerValues":[{"simpleDate":null,"value":"PBXLP_LimitReachedError","description":null}],"financialValues":[],"customValues":[],"error":null},"D|^57834-82HQ CountryUSD":{"id":11678,"description":null,"headerValues":[{"simpleDate":null,"value":"PBXLP_LimitReachedError","description":null}],"financialValues":[],"customValues":[],"error":null},"D|^226519-30Dry PowderUSD":{"id":11685,"description":null,"headerValues":[{"simpleDate":null,"value":"PBXLP_LimitReachedError","description":null}],"financialValues":[],"customValues":[],"error":null},"D|^11714-68Dry PowderUSD":{"id":11691,"description":null,"headerValues":[{"simpleDate":null,"value":"PBXLP_LimitReachedError","description":null}],"financialValues":[],"customValues":[],"error":null},"D|^10120-60Dry PowderUSD":{"id":11706,"description":null,"headerValues":[{"simpleDate":null,"value":"PBXLP_LimitReachedError","description":null}],"financialValues":[],"customValues":[],"error":null},"D|^170909-47HQ CountryUSD":{"id":11709,"description":null,"headerValues":[{"simpleDate":null,"value":"PBXLP_LimitReachedError","description":null}],"financialValues":[],"customValues":[],"error":null},"D|^11404-00Dry PowderUSD":{"id":11727,"description":null,"headerValues":[{"simpleDate":null,"value":"PBXLP_LimitReachedError","description":null}],"financialValues":[],"customValues":[],"error":null},"D|^466622-65Dry PowderUSD":{"id":11904,"description":null,"headerValues":[{"simpleDate":null,"value":"","description":null}],"financialValues":[],"customValues":[],"error":null},"D|^64968-22Dry PowderUSD":{"id":11846,"description":null,"headerValues":[{"simpleDate":null,"value":"","description":null}],"financialValues":[],"customValues":[],"error":null},"D|^542826-46Dry PowderUSD":{"id":11849,"description":null,"headerValues":[{"simpleDate":null,"value":"","description":null}],"financialValues":[],"customValues":[],"error":null},"D|^50934-61Dry PowderUSD":{"id":11850,"description":null,"headerValues":[{"simpleDate":null,"value":"","description":null}],"financialValues":[],"customValues":[],"error":null},"D|^10925-65Dry PowderUSD":{"id":11854,"description":null,"headerValues":[{"simpleDate":null,"value":"","description":null}],"financialValues":[],"customValues":[],"error":null},"D|^268073-29Dry PowderUSD":{"id":11856,"description":null,"headerValues":[{"simpleDate":null,"value":"","description":null}],"financialValues":[],"customValues":[],"error":null},"D|^528171-76Dry PowderUSD":{"id":11863,"description":null,"headerValues":[{"simpleDate":null,"value":"","description":null}],"financialValues":[],"customValues":[],"error":null},"D|^56176-84Dry PowderUSD":{"id":11866,"description":null,"headerValues":[{"simpleDate":null,"value":"","description":null}],"financialValues":[],"customValues":[],"error":null},"D|^464183-20Dry PowderUSD":{"id":11867,"description":null,"headerValues":[{"simpleDate":null,"value":"","description":null}],"financialValues":[],"customValues":[],"error":null},"D|^553626-28Dry PowderUSD":{"id":11874,"description":null,"headerValues":[{"simpleDate":null,"value":"","description":null}],"financialValues":[],"customValues":[],"error":null},"D|^12483-55Dry PowderUSD":{"id":11876,"description":null,"headerValues":[{"simpleDate":null,"value":"","description":null}],"financialValues":[],"customValues":[],"error":null},"D|^268420-33Dry PowderUSD":{"id":11879,"description":null,"headerValues":[{"simpleDate":null,"value":"","description":null}],"financialValues":[],"customValues":[],"error":null},"D|^51311-53Dry PowderUSD":{"id":11883,"description":null,"headerValues":[{"simpleDate":null,"value":"","description":null}],"financialValues":[],"customValues":[],"error":null},"D|^399475-00Dry PowderUSD":{"id":11888,"description":null,"headerValues":[{"simpleDate":null,"value":"","description":null}],"financialValues":[],"customValues":[],"error":null},"D|^491266-72Dry PowderUSD":{"id":11891,"description":null,"headerValues":[{"simpleDate":null,"value":"","description":null}],"financialValues":[],"customValues":[],"error":null},"D|^484711-48Dry PowderUSD":{"id":11895,"description":null,"headerValues":[{"simpleDate":null,"value":"","description":null}],"financialValues":[],"customValues":[],"error":null},"D|^10097-56Dry PowderUSD":{"id":11844,"description":null,"headerValues":[{"simpleDate":null,"value":"PBXLP_LimitReachedError","description":null}],"financialValues":[],"customValues":[],"error":null},"D|^182433-16Dry PowderUSD":{"id":11845,"description":null,"headerValues":[{"simpleDate":null,"value":"PBXLP_LimitReachedError","description":null}],"financialValues":[],"customValues":[],"error":null},"D|^187808-23Dry PowderUSD":{"id":11847,"description":null,"headerValues":[{"simpleDate":null,"value":"PBXLP_LimitReachedError","description":null}],"financialValues":[],"customValues":[],"error":null},"D|^52290-91Dry PowderUSD":{"id":11852,"description":null,"headerValues":[{"simpleDate":null,"value":"PBXLP_LimitReachedError","description":null}],"financialValues":[],"customValues":[],"error":null},"D|^110526-40Dry PowderUSD":{"id":11855,"description":null,"headerValues":[{"simpleDate":null,"value":"PBXLP_LimitReachedError","description":null}],"financialValues":[],"customValues":[],"error":null},"D|^11124-64Dry PowderUSD":{"id":11871,"description":null,"headerValues":[{"simpleDate":null,"value":"PBXLP_LimitReachedError","description":null}],"financialValues":[],"customValues":[],"error":null}},"Python Strip Mask":{"D|^268320-61Stock Exchange CodeUSD":{"r":[["NAS"]],"a":["'Python Strip Mask'!D3"]},"D|^268320-61Ticker SymbolUSD":{"r":[["AFYA"]],"a":["'Python Strip Mask'!E3"]},"D|^268320-61Company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Mask'!G3"]},"D|^54834-67Ticker SymbolUSD":{"id":5696,"description":null,"headerValues":[{"simpleDate":null,"value":"","description":null}],"financialValues":[],"customValues":[],"error":null},"D|^434450-35Stock Exchange CodeUSD":{"r":[["BVMF"]],"a":["'Python Strip Mask'!D8"]},"D|^460312-21Stock Exchange CodeUSD":{"id":5681,"description":null,"headerValues":[{"simpleDate":null,"value":"","description":null}],"financialValues":[],"customValues":[],"error":null},"D|^41337-91Ticker SymbolUSD":{"id":5684,"description":null,"headerValues":[{"simpleDate":null,"value":"","description":null}],"financialValues":[],"customValues":[],"error":null},"D|^434450-35Ticker SymbolUSD":{"r":[["VVEO3"]],"a":["'Python Strip Mask'!E8"]},"D|^436403-35Stock Exchange CodeUSD":{"id":5686,"description":null,"headerValues":[{"simpleDate":null,"value":"","description":null}],"financialValues":[],"customValues":[],"error":null},"D|^57840-76Stock Exchange CodeUSD":{"id":5688,"description":null,"headerValues":[{"simpleDate":null,"value":"","description":null}],"financialValues":[],"customValues":[],"error":null},"D|^436403-35Ticker SymbolUSD":{"id":5689,"description":null,"headerValues":[{"simpleDate":null,"value":"","description":null}],"financialValues":[],"customValues":[],"error":null},"D|^57840-76Ticker SymbolUSD":{"id":5690,"description":null,"headerValues":[{"simpleDate":null,"value":"","description":null}],"financialValues":[],"customValues":[],"error":null},"D|^54834-67Stock Exchange CodeUSD":{"id":5691,"description":null,"headerValues":[{"simpleDate":null,"value":"","description":null}],"financialValues":[],"customValues":[],"error":null},"D|^41337-91Stock Exchange CodeUSD":{"id":5692,"description":null,"headerValues":[{"simpleDate":null,"value":"","description":null}],"financialValues":[],"customValues":[],"error":null},"D|^460312-21Ticker SymbolUSD":{"id":5694,"description":null,"headerValues":[{"simpleDate":null,"value":"","description":null}],"financialValues":[],"customValues":[],"error":null},"D|^436403-35Company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Mask'!G7"]},"D|^41337-91Company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Mask'!G6"]},"D|^57840-76Company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Mask'!G9"]},"D|^434450-35Company DescriptionUSD":{"r":[["CM Hospitalar SA is a distributor of hospital materials and medicines in the Brazilian market."]],"a":["'Python Strip Mask'!G8"]},"D|^460312-21Company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Mask'!G5"]},"D|^54834-67Company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Mask'!G4"]},"D|^157599-82Ticker SymbolUSD":{"id":6208,"description":null,"headerValues":[{"simpleDate":null,"value":"","description":null}],"financialValues":[],"customValues":[],"error":null},"D|^157599-82Stock Exchange CodeUSD":{"id":6207,"description":null,"headerValues":[{"simpleDate":null,"value":"","description":null}],"financialValues":[],"customValues":[],"error":null},"D|^157599-82Company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Mask'!G10"]},"D|^164942-83Stock Exchange CodeUSD":{"r":[["BVMF"]],"a":["'Python Strip Mask'!D11"]},"D|^164942-83Ticker SymbolUSD":{"r":[["ABCB4"]],"a":["'Python Strip Mask'!E11"]},"D|^164942-83Company DescriptionUSD":{"r":[["Banco ABC Brasil SA operates in the banking sector of Brazil. k is engaged in asset and liability operations inherent to multiple bank activities, being authorized to operate with commercial, foreign exchange, investment, credit and financing and housing financing portfolios."]],"a":["'Python Strip Mask'!G11"]},"D|^471065-32Ticker SymbolUSD":{"id":7273,"description":null,"headerValues":[{"simpleDate":null,"value":"","description":null}],"financialValues":[],"customValues":[],"error":null},"D|^471065-32Stock Exchange CodeUSD":{"id":7276,"description":null,"headerValues":[{"simpleDate":null,"value":"","description":null}],"financialValues":[],"customValues":[],"error":null},"D|^471065-32Company DescriptionUSD":{"r":[["Retailer and distributor of specialty medicines intended to deliver medications that require special storage and transportation care. The company offers medicines for oncology, endocrinology, neurology, ophthalmology, infertility treatments and urology."]],"a":["'Python Strip Mask'!G12"]},"D|^25354-54Stock Exchange CodeUSD":{"r":[["NYS"]],"a":["'Python Strip Mask'!D13"]},"D|^25354-54Ticker SymbolUSD":{"r":[["ADT"]],"a":["'Python Strip Mask'!E13"]},"D|^25354-54Company DescriptionUSD":{"r":[["ADT Inc is a provider of security, interactive, and smart home solutions serving consumer and small business customers in the United States (U.S.). The Company conducts business under the ADT brand name. The company segments include Consumer and Small Business (CSB)."]],"a":["'Python Strip Mask'!G13"]},"D|^224267-68Ticker SymbolUSD":{"id":8545,"description":null,"headerValues":[{"simpleDate":null,"value":"","description":null}],"financialValues":[],"customValues":[],"error":null},"D|^224267-68Stock Exchange CodeUSD":{"id":8542,"description":null,"headerValues":[{"simpleDate":null,"value":"","description":null}],"financialValues":[],"customValues":[],"error":null},"D|^224267-68Company DescriptionUSD":{"r":[["Manufacturer and distributor of food products. The company's food products include crackers, cookies, biscuits, and pasta products, enabling customers to enjoy quality food products at affordable prices"]],"a":["'Python Strip Mask'!G14"]},"D|^438594-67Stock Exchange CodeUSD":{"r":[["BVMF"]],"a":["'Python Strip Mask'!D15"]},"D|^438594-67Ticker SymbolUSD":{"r":[["AERI3"]],"a":["'Python Strip Mask'!E15"]},"D|^438594-67Company DescriptionUSD":{"r":[["Aeris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Ceara."]],"a":["'Python Strip Mask'!G15"]}},"Sheet4":{"D|^268320-61NameUSD":{"r":[["Afya"]],"a":["Sheet4!B6"]},"D|^v268320-61Investments Buy Side IdsUSD":{"id":80060,"description":null,"headerValues":[{"simpleDate":null,"value":"PBXLP_LimitReachedError","description":null}],"financialValues":[],"customValues":[],"error":null},"D|^268320-61Investments Buy Side CountUSD":{"id":80062,"description":null,"headerValues":[{"simpleDate":null,"value":"PBXLP_LimitReachedError","description":null}],"financialValues":[],"customValues":[],"error":null},"D|^#LIMITREACHEDDeal Type 1USD":{"id":80069,"description":null,"headerValues":[],"financialValues":[],"customValues":[],"error":"PBXLP_ENTITY_ID"},"D|^#LIMITREACHEDDeal DateUSD":{"id":80070,"description":null,"headerValues":[],"financialValues":[],"customValues":[],"error":"PBXLP_ENTITY_ID"}},"Companies":{"F|^233674-66Business RevenueTTM07/07/2025USD":{"id":9,"description":null,"headerValues":[],"financialValues":[],"customValues":[],"error":null},"F|^740786-59EBITDATTM07/07/2025USD":{"id":53,"description":null,"headerValues":[],"financialValues":[],"customValues":[],"error":null},"F|^126157-51EBITDATTM07/07/2025USD":{"id":17,"description":null,"headerValues":[],"financialValues":[],"customValues":[],"error":null},"F|^53945-38EBITDATTM07/07/2025USD":{"id":31,"description":null,"headerValues":[],"financialValues":[],"customValues":[],"error":null},"F|^10423-81Business RevenueTTM07/07/2025USD":{"r":[[78618601521.12314]],"c":null,"a":["Companies!J376"]},"F|^52102-36Business RevenueTTM07/07/2025USD":{"r":[[261217577.14802203]],"c":null,"a":["Companies!J206"]},"F|^169745-86Business RevenueTTM07/07/2025USD":{"r":[[2828518411.7483563]],"c":null,"a":["Companies!J707"]},"F|^544304-98Business RevenueTTM07/07/2025USD":{"id":46,"description":null,"headerValues":[],"financialValues":[],"customValues":[],"error":null},"F|^615834-82EBITDATTM07/07/2025USD":{"r":[[798000174.4465498]],"c":null,"a":["Companies!K363"]},"F|^124907-14Business RevenueTTM07/07/2025USD":{"r":[[497708356.439502]],"c":null,"a":["Companies!J692"]},"F|^60046-75EBITDATTM07/07/2025USD":{"r":[[83394838.088726]],"c":null,"a":["Companies!K582"]},"F|^168681-88Business RevenueTTM07/07/2025USD":{"id":26,"description":null,"headerValues":[],"financialValues":[],"customValues":[],"error":null},"F|^166370-32EBITDATTM07/07/2025USD":{"id":93,"description":null,"headerValues":[],"financialValues":[],"customValues":[],"error":null},"F|^59322-43EBITDATTM07/07/2025USD":{"r":[[1790114274.4771862]],"c":null,"a":["Companies!K528"]},"F|^163651-51EBITDATTM07/07/2025USD":{"id":79,"description":null,"headerValues":[],"financialValues":[],"customValues":[],"error":null},"F|^233198-56Business RevenueTTM07/07/2025USD":{"r":[[1756611308.895996]],"c":null,"a":["Companies!J398"]},"F|^41510-44EBITDATTM07/07/2025USD":{"r":[[29605000000]],"c":null,"a":["Companies!K509"]},"F|^123498-28EBITDATTM07/07/2025USD":{"id":8,"description":null,"headerValues":[],"financialValues":[],"customValues":[],"error":null},"F|^277909-03Business RevenueTTM07/07/2025USD":{"id":16,"description":null,"headerValues":[],"financialValues":[],"customValues":[],"error":null},"F|^163270-90Business RevenueTTM07/07/2025USD":{"r":[[278372153.87670344]],"c":null,"a":["Companies!J465"]},"F|^41612-23EBITDATTM07/07/2025USD":{"r":[[864600000]],"c":null,"a":["Companies!K251"]},"F|^107944-12EBITDATTM07/07/2025USD":{"r":[[45967236.464285]],"c":null,"a":["Companies!K344"]},"F|^463214-44Business RevenueTTM07/07/2025USD":{"id":74,"description":null,"headerValues":[],"financialValues":[],"customValues":[],"error":null},"F|^54578-08Business RevenueTTM07/07/2025USD":{"r":[[2179314704.2669873]],"c":null,"a":["Companies!J146"]},"F|^161034-67EBITDATTM07/07/2025USD":{"id":36,"description":null,"headerValues":[],"financialValues":[],"customValues":[],"error":null},"F|^65420-20Business RevenueTTM07/07/2025USD":{"id":64,"description":null,"headerValues":[],"financialValues":[],"customValues":[],"error":null},"F|^60397-39Business RevenueTTM07/07/2025USD":{"id":86,"description":null,"headerValues":[],"financialValues":[],"customValues":[],"error":null},"F|^157242-88EBITDATTM07/07/2025USD":{"id":51,"description":null,"headerValues":[],"financialValues":[],"customValues":[],"error":null},"F|^51485-86EBITDATTM07/07/2025USD":{"id":42,"description":null,"headerValues":[],"financialValues":[],"customValues":[],"error":null},"F|^59325-04EBITDATTM07/07/2025USD":{"r":[[12199987.2055]],"c":null,"a":["Companies!K264"]},"F|^98420-77EBITDATTM07/07/2025USD":{"id":94,"description":null,"headerValues":[],"financialValues":[],"customValues":[],"error":null},"F|^234853-66Business RevenueTTM07/07/2025USD":{"id":4,"description":null,"headerValues":[],"financialValues":[],"customValues":[],"error":null},"F|^160982-56EBITDATTM07/07/2025USD":{"id":59,"description":null,"headerValues":[],"financialValues":[],"customValues":[],"error":null},"F|^57093-76Business RevenueTTM07/07/2025USD":{"r":[[1332177870.0575771]],"c":null,"a":["Companies!J563"]},"F|^125488-45Business RevenueTTM07/07/2025USD":{"id":27,"description":null,"headerValues":[],"financialValues":[],"customValues":[],"error":null},"D|^158444-20WebsiteUSD":{"r":[["www.ocyan-sa.com"]],"a":["Companies!E490"]},"D|^267815-17WebsiteUSD":{"r":[["www.verointernet.com.br"]],"a":["Companies!E682"]},"D|^151601-32WebsiteUSD":{"r":[["www.tco.net.br"]],"a":["Companies!E623"]},"D|^267332-23WebsiteUSD":{"r":[["www.sistemapositivo.com.br"]],"a":["Companies!E587"]},"D|^740786-59WebsiteUSD":{"r":[["tendaatacado.com.br"]],"a":["Companies!E636"]},"D|^43308-10WebsiteUSD":{"r":[["www.rumolog.com"]],"a":["Companies!E557"]},"D|^55074-25WebsiteUSD":{"r":[["www.odontoprev.com.br"]],"a":["Companies!E491"]},"D|^41966-65WebsiteUSD":{"r":[["www.telemar.com.br"]],"a":["Companies!E632"]},"D|^56904-22WebsiteUSD":{"r":[["www.lebiscuit.com.br"]],"a":["Companies!E401"]},"D|^264333-43WebsiteUSD":{"r":[["www.tecagro.com"]],"a":["Companies!E626"]},"D|^170583-22WebsiteUSD":{"id":81,"description":null,"headerValues":[{"simpleDate":null,"value":"","description":null}],"financialValues":[],"customValues":[],"error":null},"D|^170892-37WebsiteUSD":{"r":[["www.vsiderurgia.com.br"]],"a":["Companies!E702"]},"D|^41519-62WebsiteUSD":{"r":[["www.unibanco.com.br"]],"a":["Companies!E663"]},"D|^532530-37WebsiteUSD":{"id":92,"description":null,"headerValues":[{"simpleDate":null,"value":"","description":null}],"financialValues":[],"customValues":[],"error":null},"D|^150480-19WebsiteUSD":{"r":[["www.wilsonsons.com.br"]],"a":["Companies!E709"]},"D|^135958-33WebsiteUSD":{"r":[["www.grupompr.com.br"]],"a":["Companies!E329"]},"D|^158946-04NameUSD":{"r":[["Pena Branca Alimentos"]],"a":["Companies!B763"]},"D|^12444-13NameUSD":{"r":[["YDUQS Participações"]],"a":["Companies!B717"]},"D|^14389-03NameUSD":{"r":[["Magnesita Refratarios"]],"a":["Companies!B423"]},"D|^529184-80NameUSD":{"r":[["Superpão"]],"a":["Companies!B609"]},"D|^161034-67NameUSD":{"r":[["PromonLogicalis"]],"a":["Companies!B393"]},"D|^170574-40NameUSD":{"r":[["Refrigerantes Minas Gerais"]],"a":["Companies!B768"]},"D|^158454-19NameUSD":{"r":[["Eliane Revestimentos Cerâmicos"]],"a":["Companies!B245"]},"D|^158076-55NameUSD":{"r":[["Almeida Junior Shopping Centers"]],"a":["Companies!B38"]},"D|^54691-84NameUSD":{"r":[["Anhanguera Educacional Participacoes"]],"a":["Companies!B51"]},"D|^167415-13NameUSD":{"r":[["Refrigello Climatização de Ambientes"]],"a":["Companies!B403"]},"D|^151782-49NameUSD":{"r":[["Veste"]],"a":["Companies!B684"]},"D|^153231-31NameUSD":{"r":[["ONCOPROD DIST PROD HOSP ONCOLOGICOS"]],"a":["Companies!B494"]},"D|^63749-17NameUSD":{"r":[["Seara"]],"a":["Companies!B576"]},"D|^107188-57NameUSD":{"r":[["Dimper Comercial (Canoas Distribution Center)"]],"a":["Companies!B745"]},"D|^231229-00NameUSD":{"r":[["Lotus Grains &amp; Oilseeds"]],"a":["Companies!B416"]},"D|^152821-45NameUSD":{"r":[["Caixa Economica Federal (Lottery Unit)"]],"a":["Companies!B734"]},"D|^123498-28Employees CountUSD":{"id":2,"description":null,"headerValues":[{"simpleDate":null,"value":"","description":null}],"financialValues":[],"customValues":[],"error":null},"D|^166918-33Employees CountUSD":{"r":[[6994]],"a":["Companies!I527"]},"D|^151782-49Employees CountUSD":{"id":24,"description":null,"headerValues":[{"simpleDate":null,"value":"","description":null}],"financialValues":[],"customValues":[],"error":null},"D|^231207-31Employees CountUSD":{"id":32,"description":null,"headerValues":[{"simpleDate":null,"value":"","description":null}],"financialValues":[],"customValues":[],"error":null},"D|^596775-16Employees CountUSD":{"r":[[157]],"a":["Companies!I456"]},"D|^59325-04Employees CountUSD":{"r":[[1500]],"a":["Companies!I264"]},"D|^52938-91Employees CountUSD":{"r":[[248]],"a":["Companies!I686"]},"D|^155352-16Employees CountUSD":{"r":[[4331]],"a":["Companies!I591"]},"D|^31316-68Employees CountUSD":{"id":72,"description":null,"headerValues":[{"simpleDate":null,"value":"","description":null}],"financialValues":[],"customValues":[],"error":null},"D|^51717-61Employees CountUSD":{"r":[[389]],"a":["Companies!I583"]},"D|^155873-80Employees CountUSD":{"r":[[3814]],"a":["Companies!I687"]},"D|^181457-56Employees CountUSD":{"r":[[13000]],"a":["Companies!I302"]},"D|^315183-07Employees CountUSD":{"id":83,"description":null,"headerValues":[{"simpleDate":null,"value":"","description":null}],"financialValues":[],"customValues":[],"error":null},"D|^180371-44Employees CountUSD":{"r":[[1250]],"a":["Companies!I397"]},"D|^226313-74Employees CountUSD":{"r":[[408]],"a":["Companies!I694"]},"D|^226313-74HQ CountryUSD":{"r":[["Brazil"]],"a":["Companies!D694"]},"D|^167940-28HQ CountryUSD":{"r":[["Brazil"]],"a":["Companies!D638"]},"D|^163288-27HQ CountryUSD":{"r":[["Brazil"]],"a":["Companies!D711"]},"D|^501208-48HQ CountryUSD":{"r":[["Brazil"]],"a":["Companies!D664"]},"D|^153764-47HQ CountryUSD":{"r":[["Brazil"]],"a":["Companies!D673"]},"D|^165421-63HQ CountryUSD":{"r":[["Brazil"]],"a":["Companies!D658"]},"D|^13196-71HQ CountryUSD":{"r":[["Brazil"]],"a":["Companies!D669"]},"D|^327526-57HQ CountryUSD":{"r":[["Brazil"]],"a":["Companies!D471"]},"D|^179916-67HQ CountryUSD":{"r":[["Brazil"]],"a":["Companies!D492"]},"D|^161034-67HQ CountryUSD":{"r":[["Brazil"]],"a":["Companies!D393"]},"D|^107538-31HQ CountryUSD":{"r":[["Brazil"]],"a":["Companies!D348"]},"D|^61450-84HQ CountryUSD":{"r":[["Brazil"]],"a":["Companies!D596"]},"D|^462645-37HQ CountryUSD":{"r":[["Brazil"]],"a":["Companies!D620"]},"D|^65420-20HQ CountryUSD":{"r":[["Brazil"]],"a":["Companies!D659"]},"D|^165346-48HQ CountryUSD":{"r":[["Brazil"]],"a":["Companies!D452"]},"D|^12770-02HQ CountryUSD":{"r":[["Brazil"]],"a":["Companies!D342"]},"D|^14532-94HQ CountryUSD":{"r":[["Brazil"]],"a":["Companies!D540"]},"D|^161515-81HQ CountryUSD":{"r":[["Brazil"]],"a":["Companies!D85"]},"F|^41512-96EBITDATTM07/07/2025USD":{"id":3289,"description":null,"headerValues":[],"financialValues":[],"customValues":[],"error":null},"F|^156765-97EBITDATTM07/07/2025USD":{"id":3275,"description":null,"headerValues":[],"financialValues":[],"customValues":[],"error":null},"F|^462050-20EBITDATTM07/07/2025USD":{"r":[[-384020511.134549]],"c":null,"a":["Companies!K28"]},"F|^166012-75Business RevenueTTM07/07/2025USD":{"r":[[523292408.3734964]],"c":null,"a":["Companies!J166"]},"F|^462290-41Business RevenueTTM07/07/2025USD":{"id":3299,"description":null,"headerValues":[],"financialValues":[],"customValues":[],"error":null},"F|^62039-89EBITDATTM07/07/2025USD":{"id":3246,"description":null,"headerValues":[],"financialValues":[],"customValues":[],"error":null},"F|^163975-60EBITDATTM07/07/2025USD":{"id":3242,"description":null,"headerValues":[],"financialValues":[],"customValues":[],"error":null},"F|^234109-09EBITDATTM07/07/2025USD":{"r":[[809122564.587087]],"c":null,"a":["Companies!K125"]},"F|^165566-17Business RevenueTTM07/07/2025USD":{"r":[[381648014.35258603]],"c":null,"a":["Companies!J371"]},"F|^186770-89EBITDATTM07/07/2025USD":{"r":[[77857468.713453]],"c":null,"a":["Com</t>
  </si>
  <si>
    <t>panies!K94"]},"F|^64398-61EBITDATTM07/07/2025USD":{"r":[[71141776.486332]],"c":null,"a":["Companies!K532"]},"F|^233816-50Business RevenueTTM07/07/2025USD":{"id":3287,"description":null,"headerValues":[],"financialValues":[],"customValues":[],"error":null},"F|^59322-61EBITDATTM07/07/2025USD":{"r":[[49172195.273622]],"c":null,"a":["Companies!K97"]},"F|^157392-19EBITDATTM07/07/2025USD":{"id":3269,"description":null,"headerValues":[],"financialValues":[],"customValues":[],"error":null},"F|^13196-71EBITDATTM07/07/2025USD":{"id":3300,"description":null,"headerValues":[],"financialValues":[],"customValues":[],"error":null},"F|^107799-94EBITDATTM07/07/2025USD":{"id":3297,"description":null,"headerValues":[],"financialValues":[],"customValues":[],"error":null},"F|^14389-39EBITDATTM07/07/2025USD":{"r":[[902525540.608]],"c":null,"a":["Companies!K627"]},"F|^532530-37Business RevenueTTM07/07/2025USD":{"id":3224,"description":null,"headerValues":[],"financialValues":[],"customValues":[],"error":null},"F|^509346-82EBITDATTM07/07/2025USD":{"id":3277,"description":null,"headerValues":[],"financialValues":[],"customValues":[],"error":null},"F|^121967-83Business RevenueTTM07/07/2025USD":{"id":3213,"description":null,"headerValues":[],"financialValues":[],"customValues":[],"error":null},"F|^59619-34Business RevenueTTM07/07/2025USD":{"r":[[1478329239.456]],"c":null,"a":["Companies!J477"]},"F|^234957-34Business RevenueTTM07/07/2025USD":{"r":[[1623826667.8461912]],"c":null,"a":["Companies!J109"]},"F|^65163-88Business RevenueTTM07/07/2025USD":{"id":3270,"description":null,"headerValues":[],"financialValues":[],"customValues":[],"error":null},"F|^53513-56EBITDATTM07/07/2025USD":{"r":[[78947000]],"c":null,"a":["Companies!K212"]},"F|^59325-40EBITDATTM07/07/2025USD":{"r":[[1607998920.9415839]],"c":null,"a":["Companies!K705"]},"F|^164958-76Business RevenueTTM07/07/2025USD":{"r":[[584768005.713996]],"c":null,"a":["Companies!J413"]},"D|^462050-20WebsiteUSD":{"r":[["www.agrogalaxy.com.br"]],"a":["Companies!E28"]},"D|^104338-90WebsiteUSD":{"r":[["www.mercadopago.com.br"]],"a":["Companies!E447"]},"D|^12763-00WebsiteUSD":{"r":[["www.engie.com.br"]],"a":["Companies!E258"]},"D|^41523-04WebsiteUSD":{"r":[["www.cemig.com.br"]],"a":["Companies!E150"]},"D|^164997-01WebsiteUSD":{"r":[["www.mdiasbranco.com.br"]],"a":["Companies!E438"]},"D|^50915-35WebsiteUSD":{"r":[["www.coomex.com.br"]],"a":["Companies!E185"]},"D|^99721-45WebsiteUSD":{"r":[["www.energisa.com.br"]],"a":["Companies!E256"]},"D|^59087-35WebsiteUSD":{"r":[["www.allianca.com"]],"a":["Companies!E36"]},"D|^436403-35WebsiteUSD":{"r":[["www.conexasaude.com.br"]],"a":["Companies!E183"]},"D|^226315-45WebsiteUSD":{"r":[["www.corpflex.com.br"]],"a":["Companies!E189"]},"D|^114475-96WebsiteUSD":{"r":[["www.evora.com"]],"a":["Companies!E269"]},"D|^161419-87WebsiteUSD":{"r":[["www.drogariasbigben.com.br"]],"a":["Companies!E226"]},"D|^40424-23WebsiteUSD":{"r":[["www.henryschein.com"]],"a":["Companies!E347"]},"D|^59324-50WebsiteUSD":{"r":[["www.copasa.com.br"]],"a":["Companies!E186"]},"D|^126967-33WebsiteUSD":{"id":3271,"description":null,"headerValues":[{"simpleDate":null,"value":"","description":null}],"financialValues":[],"customValues":[],"error":null},"D|^98052-13WebsiteUSD":{"r":[["www.eucatex.com.br"]],"a":["Companies!E265"]},"D|^10495-45WebsiteUSD":{"r":[["www.providencia.com.br"]],"a":["Companies!E535"]},"D|^160596-46WebsiteUSD":{"r":[["www.osklen.com.br"]],"a":["Companies!E497"]},"D|^154223-38WebsiteUSD":{"r":[["www.celpe.com.br"]],"a":["Companies!E147"]},"D|^59323-42NameUSD":{"r":[["Cyrela"]],"a":["Companies!B208"]},"D|^55958-32NameUSD":{"r":[["Atos"]],"a":["Companies!B61"]},"D|^61647-40NameUSD":{"r":[["Cia. Hering"]],"a":["Companies!B160"]},"D|^12403-27NameUSD":{"r":[["Direcional Engenharia"]],"a":["Companies!B219"]},"D|^84640-15NameUSD":{"r":[["Creditas Soluções Financeiras"]],"a":["Companies!B198"]},"D|^59322-70NameUSD":{"r":[["Bradespar"]],"a":["Companies!B101"]},"D|^327526-57NameUSD":{"r":[["Neobpo (Sao Paulo)"]],"a":["Companies!B471"]},"D|^59325-22NameUSD":{"r":[["Arteris (Infrastructure)"]],"a":["Companies!B56"]},"D|^40839-85NameUSD":{"r":[["Cogna Educação"]],"a":["Companies!B175"]},"D|^59324-77NameUSD":{"r":[["JHSF Participacoes"]],"a":["Companies!B380"]},"D|^184090-78NameUSD":{"r":[["Barcelona Comercio Varejista e Atacadista"]],"a":["Companies!B729"]},"D|^489049-84NameUSD":{"r":[["AES Brasil Operacoes"]],"a":["Companies!B723"]},"D|^60112-81NameUSD":{"r":[["CCB Brasil"]],"a":["Companies!B139"]},"D|^226881-28NameUSD":{"r":[["BBM Logística"]],"a":["Companies!B82"]},"D|^59586-22Employees CountUSD":{"r":[[60598]],"a":["Companies!I359"]},"D|^510285-43Employees CountUSD":{"r":[[612]],"a":["Companies!I42"]},"D|^59268-52Employees CountUSD":{"r":[[3387]],"a":["Companies!I60"]},"D|^164619-55Employees CountUSD":{"id":3229,"description":null,"headerValues":[{"simpleDate":null,"value":"","description":null}],"financialValues":[],"customValues":[],"error":null},"D|^463167-37Employees CountUSD":{"id":3230,"description":null,"headerValues":[{"simpleDate":null,"value":"","description":null}],"financialValues":[],"customValues":[],"error":null},"D|^226315-45Employees CountUSD":{"r":[[384]],"a":["Companies!I189"]},"D|^266020-30Employees CountUSD":{"id":3233,"description":null,"headerValues":[{"simpleDate":null,"value":"","description":null}],"financialValues":[],"customValues":[],"error":null},"D|^230114-08Employees CountUSD":{"r":[[1600]],"a":["Companies!I248"]},"D|^41095-18Employees CountUSD":{"r":[[336300]],"a":["Companies!I176"]},"D|^160596-46Employees CountUSD":{"r":[[1107]],"a":["Companies!I497"]},"D|^561947-86Employees CountUSD":{"id":3248,"description":null,"headerValues":[{"simpleDate":null,"value":"","description":null}],"financialValues":[],"customValues":[],"error":null},"D|^222529-24Employees CountUSD":{"r":[[3600]],"a":["Companies!I273"]},"D|^161419-87Employees CountUSD":{"r":[[1001]],"a":["Companies!I226"]},"D|^158092-21Employees CountUSD":{"r":[[230]],"a":["Companies!I428"]},"D|^466441-30Employees CountUSD":{"r":[[3677]],"a":["Companies!I433"]},"D|^165667-87Employees CountUSD":{"r":[[781]],"a":["Companies!I192"]},"D|^541366-75Employees CountUSD":{"r":[[70]],"a":["Companies!I246"]},"D|^42203-35Employees CountUSD":{"id":3272,"description":null,"headerValues":[{"simpleDate":null,"value":"","description":null}],"financialValues":[],"customValues":[],"error":null},"D|^166013-38Employees CountUSD":{"r":[[220]],"a":["Companies!I129"]},"D|^233198-56Employees CountUSD":{"r":[[3767]],"a":["Companies!I398"]},"D|^442930-15Employees CountUSD":{"r":[[262]],"a":["Companies!I719"]},"D|^59322-43Employees CountUSD":{"r":[[211]],"a":["Companies!I528"]},"D|^343422-28HQ CountryUSD":{"r":[["Brazil"]],"a":["Companies!D87"]},"D|^88290-55HQ CountryUSD":{"r":[["Brazil"]],"a":["Companies!D127"]},"D|^41966-65HQ CountryUSD":{"r":[["Brazil"]],"a":["Companies!D632"]},"D|^160984-09HQ CountryUSD":{"r":[["Brazil"]],"a":["Companies!D89"]},"D|^561947-86HQ CountryUSD":{"r":[["Brazil"]],"a":["Companies!D304"]},"D|^59619-34HQ CountryUSD":{"r":[["Japan"]],"a":["Companies!D477"]},"D|^180935-38HQ CountryUSD":{"r":[["Brazil"]],"a":["Companies!D662"]},"D|^522248-86HQ CountryUSD":{"id":3238,"description":null,"headerValues":[{"simpleDate":null,"value":"","description":null}],"financialValues":[],"customValues":[],"error":null},"D|^10831-42HQ CountryUSD":{"r":[["United States"]],"a":["Companies!D437"]},"D|^153187-03HQ CountryUSD":{"r":[["Brazil"]],"a":["Companies!D49"]},"D|^99721-45HQ CountryUSD":{"r":[["Brazil"]],"a":["Companies!D256"]},"D|^234031-96HQ CountryUSD":{"r":[["Brazil"]],"a":["Companies!D121"]},"D|^109231-03HQ CountryUSD":{"r":[["Brazil"]],"a":["Companies!D79"]},"D|^233198-56HQ CountryUSD":{"r":[["Brazil"]],"a":["Companies!D398"]},"D|^107721-19HQ CountryUSD":{"r":[["Brazil"]],"a":["Companies!D586"]},"D|^608260-60HQ CountryUSD":{"r":[["Brazil"]],"a":["Companies!D55"]},"D|^155263-42HQ CountryUSD":{"r":[["Brazil"]],"a":["Companies!D406"]},"D|^443189-62HQ CountryUSD":{"r":[["Brazil"]],"a":["Companies!D399"]},"D|^434180-44HQ CountryUSD":{"r":[["Brazil"]],"a":["Companies!D229"]},"F|^57840-76EBITDATTM07/07/2025USD":{"id":3688,"description":null,"headerValues":[],"financialValues":[],"customValues":[],"error":null},"F|^60733-81EBITDATTM07/07/2025USD":{"r":[[43436407.001655]],"c":null,"a":["Companies!K37"]},"F|^40770-46EBITDATTM07/07/2025USD":{"r":[[56930839.564959]],"c":null,"a":["Companies!K367"]},"F|^182478-97Business RevenueTTM07/07/2025USD":{"id":3652,"description":null,"headerValues":[],"financialValues":[],"customValues":[],"error":null},"F|^54691-84EBITDATTM07/07/2025USD":{"id":3639,"description":null,"headerValues":[],"financialValues":[],"customValues":[],"error":null},"F|^168301-72EBITDATTM07/07/2025USD":{"id":3606,"description":null,"headerValues":[],"financialValues":[],"customValues":[],"error":null},"F|^628175-44Business RevenueTTM07/07/2025USD":{"id":3654,"description":null,"headerValues":[],"financialValues":[],"customValues":[],"error":null},"F|^56904-22EBITDATTM07/07/2025USD":{"r":[[54648996.702523]],"c":null,"a":["Companies!K401"]},"F|^228570-85EBITDATTM07/07/2025USD":{"id":3698,"description":null,"headerValues":[],"financialValues":[],"customValues":[],"error":null},"F|^226272-16Business RevenueTTM07/07/2025USD":{"id":3602,"description":null,"headerValues":[],"financialValues":[],"customValues":[],"error":null},"F|^60415-39EBITDATTM07/07/2025USD":{"r":[[490522837.398504]],"c":null,"a":["Companies!K414"]},"F|^151782-40Business RevenueTTM07/07/2025USD":{"id":3644,"description":null,"headerValues":[],"financialValues":[],"customValues":[],"error":null},"F|^55675-99EBITDATTM07/07/2025USD":{"r":[[1853405314.671278]],"c":null,"a":["Companies!K260"]},"F|^59321-26EBITDATTM07/07/2025USD":{"r":[[261613854.104697]],"c":null,"a":["Companies!K145"]},"F|^43055-92Business RevenueTTM07/07/2025USD":{"r":[[4114354475.3550005]],"c":null,"a":["Companies!J305"]},"F|^25354-54EBITDATTM07/07/2025USD":{"r":[[2612696000]],"c":null,"a":["Companies!K13"]},"F|^438790-96EBITDATTM07/07/2025USD":{"id":3650,"description":null,"headerValues":[],"financialValues":[],"customValues":[],"error":null},"F|^10932-22EBITDATTM07/07/2025USD":{"id":3611,"description":null,"headerValues":[],"financialValues":[],"customValues":[],"error":null},"F|^10574-74Business RevenueTTM07/07/2025USD":{"r":[[11889000000]],"c":null,"a":["Companies!J80"]},"F|^66174-13Business RevenueTTM07/07/2025USD":{"id":3662,"description":null,"headerValues":[],"financialValues":[],"customValues":[],"error":null},"F|^460312-21EBITDATTM07/07/2025USD":{"id":3691,"description":null,"headerValues":[],"financialValues":[],"customValues":[],"error":null},"F|^628746-94EBITDATTM07/07/2025USD":{"id":3695,"description":null,"headerValues":[],"financialValues":[],"customValues":[],"error":null},"F|^63240-22Business RevenueTTM07/07/2025USD":{"r":[[1218863142.178872]],"c":null,"a":["Companies!J330"]},"F|^165667-87EBITDATTM07/07/2025USD":{"r":[[216958777.595]],"c":null,"a":["Companies!K192"]},"F|^63866-08EBITDATTM07/07/2025USD":{"id":3676,"description":null,"headerValues":[],"financialValues":[],"customValues":[],"error":null},"F|^165860-02Business RevenueTTM07/07/2025USD":{"id":3700,"description":null,"headerValues":[],"financialValues":[],"customValues":[],"error":null},"F|^164958-76EBITDATTM07/07/2025USD":{"r":[[116711311.177918]],"c":null,"a":["Companies!K413"]},"F|^59325-49Business RevenueTTM07/07/2025USD":{"r":[[1810630200.4067621]],"c":null,"a":["Companies!J383"]},"F|^50952-07EBITDATTM07/07/2025USD":{"r":[[1478968619.3675]],"c":null,"a":["Companies!K119"]},"D|^62039-80WebsiteUSD":{"r":[["www.estapar.com.br"]],"a":["Companies!E262"]},"D|^232224-49WebsiteUSD":{"r":[["www.yandeh.com"]],"a":["Companies!E715"]},"D|^163034-92WebsiteUSD":{"r":[["www.mazp.com.br"]],"a":["Companies!E436"]},"D|^164442-97WebsiteUSD":{"r":[["www.cpflrenovaveis.com.br"]],"a":["Companies!E196"]},"D|^97782-40WebsiteUSD":{"r":[["www.nubank.com.br"]],"a":["Companies!E486"]},"D|^267403-24WebsiteUSD":{"r":[["www.sjcbioenergia.com.br"]],"a":["Companies!E589"]},"D|^163970-83WebsiteUSD":{"r":[["ri.azzas2154.com.br"]],"a":["Companies!E69"]},"D|^11242-00WebsiteUSD":{"r":[["www.medtronic.com"]],"a":["Companies!E442"]},"D|^597319-93WebsiteUSD":{"r":[["www.avb.com.br"]],"a":["Companies!E67"]},"D|^125301-70WebsiteUSD":{"r":[["www.schneider.ind.br"]],"a":["Companies!E574"]},"D|^163216-00WebsiteUSD":{"r":[["www.eataly.com.br"]],"a":["Companies!E233"]},"D|^160599-79WebsiteUSD":{"r":[["www.caixaseguradora.com.br"]],"a":["Companies!E124"]},"D|^53381-53WebsiteUSD":{"r":[["www.motiva.com.br"]],"a":["Companies!E455"]},"D|^54744-04WebsiteUSD":{"r":[["www.cielo.com.br"]],"a":["Companies!E163"]},"D|^553099-51WebsiteUSD":{"r":[["www.dpaschoal.com.br"]],"a":["Companies!E225"]},"D|^42203-35WebsiteUSD":{"id":3693,"description":null,"headerValues":[{"simpleDate":null,"value":"","description":null}],"financialValues":[],"customValues":[],"error":null},"D|^438967-36WebsiteUSD":{"r":[["ri.agibank.com.br"]],"a":["Companies!E20"]},"D|^601896-25WebsiteUSD":{"id":3699,"description":null,"headerValues":[{"simpleDate":null,"value":"","description":null}],"financialValues":[],"customValues":[],"error":null},"D|^466441-30WebsiteUSD":{"r":[["www.materdei.com.br"]],"a":["Companies!E433"]},"D|^268283-53NameUSD":{"r":[["Eats For You"]],"a":["Companies!B234"]},"D|^460312-21NameUSD":{"r":[["Merative"]],"a":["Companies!B445"]},"D|^566029-63NameUSD":{"r":[["Magna Sistemas"]],"a":["Companies!B422"]},"D|^561947-86NameUSD":{"r":[["Gocil Segurança e Serviços"]],"a":["Companies!B304"]},"D|^63035-38NameUSD":{"r":[["ALE Combustíveis"]],"a":["Companies!B32"]},"D|^182478-97NameUSD":{"r":[["Autoneum Holding (Production facility in Betim)"]],"a":["Companies!B728"]},"D|^608260-60NameUSD":{"r":[["Artemyn"]],"a":["Companies!B55"]},"D|^14532-94NameUSD":{"r":[["Lojas Quero-Quero"]],"a":["Companies!B540"]},"D|^157816-72NameUSD":{"r":[["Stone Pagamentos"]],"a":["Companies!B604"]},"D|^55754-74NameUSD":{"r":[["AEA International Holdings (Other Healthcare Services)"]],"a":["Companies!B368"]},"D|^266136-67NameUSD":{"r":[["Matrix Energy Trading"]],"a":["Companies!B434"]},"D|^753185-08NameUSD":{"r":[["CURA Grupo (Imaging diagnostics and Clinical analysis operations in Sau paulo, Brazil)"]],"a":["Companies!B744"]},"D|^161725-42NameUSD":{"r":[["Pitney Bowes Semco"]],"a":["Companies!B513"]},"D|^165076-57NameUSD":{"r":[["Quattor Petroquimica"]],"a":["Companies!B767"]},"D|^59320-99NameUSD":{"r":[["Klabin"]],"a":["Companies!B388"]},"D|^343717-21NameUSD":{"r":[["Cea Modas"]],"a":["Companies!B142"]},"D|^433826-47NameUSD":{"r":[["Algar Tech"]],"a":["Companies!B34"]},"D|^58275-82NameUSD":{"r":[["Eneva"]],"a":["Companies!B257"]},"D|^40424-23NameUSD":{"r":[["Henry Schein"]],"a":["Companies!B347"]},"D|^165038-86NameUSD":{"r":[["BCO Nossa Caixa"]],"a":["Companies!B479"]},"D|^107190-82NameUSD":{"r":[["Rede D'Or São Luiz"]],"a":["Companies!B545"]},"D|^59323-69NameUSD":{"r":[["Enel Distribuição"]],"a":["Companies!B255"]},"D|^88290-55NameUSD":{"r":[["Camera Agroalimentos"]],"a":["Companies!B127"]},"D|^163970-83NameUSD":{"r":[["Azzas 2154"]],"a":["Companies!B69"]},"D|^163332-01NameUSD":{"r":[["Banco BMG"]],"a":["Companies!B73"]},"D|^61237-00NameUSD":{"r":[["B2W Companhia Global do Varejo"]],"a":["Companies!B47"]},"D|^516055-24Employees CountUSD":{"r":[[20000]],"a":["Companies!I736"]},"D|^154831-87Employees CountUSD":{"r":[[100]],"a":["Companies!I78"]},"D|^234957-34Employees CountUSD":{"id":3617,"description":null,"headerValues":[{"simpleDate":null,"value":"","description":null}],"financialValues":[],"customValues":[],"error":null},"D|^41966-74Employees CountUSD":{"r":[[9127]],"a":["Companies!I642"]},"D|^636015-43Employees CountUSD":{"r":[[203]],"a":["Companies!I484"]},"D|^163136-35Employees CountUSD":{"r":[[1400]],"a":["Companies!I769"]},"D|^438594-67Employees CountUSD":{"r":[[2567]],"a":["Companies!I15"]},"D|^99520-12Employees CountUSD":{"r":[[2200]],"a":["Companies!I579"]},"D|^62177-59Employees CountUSD":{"r":[[465]],"a":["Companies!I8"]},"D|^61408-00Employees CountUSD":{"r":[[10568]],"a":["Companies!I148"]},"D|^166331-44Employees CountUSD":{"r":[[13000]],"a":["Companies!I326"]},"D|^228570-85Employees CountUSD":{"r":[[7973]],"a":["Companies!I3"]},"D|^234031-96Employees CountUSD":{"r":[[3866]],"a":["Companies!I121"]},"D|^466023-34Employees CountUSD":{"r":[[5000]],"a":["Companies!I11"]},"D|^489786-85Employees CountUSD":{"r":[[425]],"a":["Companies!I647"]},"D|^466180-84Employees CountUSD":{"id":3681,"description":null,"headerValues":[{"simpleDate":null,"value":"","description":null}],"financialValues":[],"customValues":[],"error":null},"D|^61450-84Employees CountUSD":{"r":[[1001]],"a":["Companies!I596"]},"D|^233674-66HQ CountryUSD":{"r":[["Brazil"]],"a":["Companies!D518"]},"D|^41188-60HQ CountryUSD":{"r":[["India"]],"a":["Companies!D361"]},"D|^466985-26HQ CountryUSD":{"r":[["Brazil"]],"a":["Companies!D158"]},"D|^158076-55HQ CountryUSD":{"r":[["Brazil"]],"a":["Companies!D38"]},"D|^60748-48HQ CountryUSD":{"r":[["Spain"]],"a":["Companies!D534"]},"D|^40766-14HQ CountryUSD":{"r":[["Brazil"]],"a":["Companies!D644"]},"D|^596775-16HQ CountryUSD":{"r":[["Brazil"]],"a":["Companies!D456"]},"D|^184090-78HQ CountryUSD":{"r":[["Brazil"]],"a":["Companies!D729"]},"D|^186846-49HQ CountryUSD":{"r":[["Brazil"]],"a":["Companies!D373"]},"F|^497260-63EBITDATTM07/07/2025USD":{"id":4360,"description":null,"headerValues":[],"financialValues":[],"customValues":[],"error":null},"F|^10362-34Business RevenueTTM07/07/2025USD":{"r":[[10536292637.056]],"c":null,"a":["Companies!J710"]},"F|^151005-88Business RevenueTTM07/07/2025USD":{"id":4354,"description":null,"headerValues":[],"financialValues":[],"customValues":[],"error":null},"F|^41523-04Business RevenueTTM07/07/2025USD":{"r":[[8972339177.294594]],"c":null,"a":["Companies!J150"]},"F|^99794-08EBITDATTM07/07/2025USD":{"id":4367,"description":null,"headerValues":[],"financialValues":[],"customValues":[],"error":null},"F|^160078-96EBITDATTM07/07/2025USD":{"id":4347,"description":null,"headerValues":[],"financialValues":[],"customValues":[],"error":null},"F|^187025-86EBITDATTM07/07/2025USD":{"id":4344,"description":null,"headerValues":[],"financialValues":[],"customValues":[],"error":null},"F|^12813-67EBITDATTM07/07/2025USD":{"r":[[2654879269.014]],"c":null,"a":["Companies!K470"]},"F|^55609-75Business RevenueTTM07/07/2025USD":{"r":[[225912773.297338]],"c":null,"a":["Companies!J102"]},"F|^442930-15EBITDATTM07/07/2025USD":{"id":4396,"description":null,"headerValues":[],"financialValues":[],"customValues":[],"error":null},"F|^231955-57Business RevenueTTM07/07/2025USD":{"id":4312,"description":null,"headerValues":[],"financialValues":[],"customValues":[],"error":null},"F|^59052-79EBITDATTM07/07/2025USD":{"id":4355,"description":null,"headerValues":[],"financialValues":[],"customValues":[],"error":null},"F|^12229-93Business RevenueTTM07/07/2025USD":{"r":[[10720252000]],"c":null,"a":["Companies!J498"]},"F|^125301-70EBITDATTM07/07/2025USD":{"id":4311,"description":null,"headerValues":[],"financialValues":[],"customValues":[],"error":null},"F|^59328-91Business RevenueTTM07/07/2025USD":{"r":[[899356341.4890101]],"c":null,"a":["Companies!J39"]},"F|^466023-34Business RevenueTTM07/07/2025USD":{"id":4324,"description":null,"headerValues":[],"financialValues":[],"customValues":[],"error":null},"F|^60393-25EBITDATTM07/07/2025USD":{"r":[[946572429.198331]],"c":null,"a":["Companies!K201"]},"F|^470725-84EBITDATTM07/07/2025USD":{"id":4342,"description":null,"headerValues":[],"financialValues":[],"customValues":[],"error":null},"F|^163337-23EBITDATTM07/07/2025USD":{"id":4349,"description":null,"headerValues":[],"financialValues":[],"customValues":[],"error":null},"F|^55754-74Business RevenueTTM07/07/2025USD":{"id":4303,"description":null,"headerValues":[],"financialValues":[],"customValues":[],"error":null},"F|^753185-08EBITDATTM07/07/2025USD":{"id":4365,"description":null,"headerValues":[],"financialValues":[],"customValues":[],"error":null},"F|^165835-27EBITDATTM07/07/2025USD":{"r":[[569364141.576529]],"c":null,"a":["Companies!K556"]},"F|^164452-78EBITDATTM07/07/2025USD":{"id":4351,"description":null,"headerValues":[],"financialValues":[],"customValues":[],"error":null},"F|^434510-74Business RevenueTTM07/07/2025USD":{"id":4397,"description":null,"headerValues":[],"financialValues":[],"customValues":[],"error":null},"F|^59112-82EBITDATTM07/07/2025USD":{"r":[[743537094.234]],"c":null,"a":["Companies!K562"]},"F|^55657-00Business RevenueTTM07/07/2025USD":{"id":4348,"description":null,"headerValues":[],"financialValues":[],"customValues":[],"error":null},"F|^491467-51Business RevenueTTM07/07/2025USD":{"id":4362,"description":null,"headerValues":[],"financialValues":[],"customValues":[],"error":null},"F|^498257-65EBITDATTM07/07/2025USD":{"id":4322,"description":null,"headerValues":[],"financialValues":[],"customValues":[],"error":null},"F|^160581-61Business RevenueTTM07/07/2025USD":{"id":4331,"description":null,"headerValues":[],"financialValues":[],"customValues":[],"error":null},"F|^160599-79Business RevenueTTM07/07/2025USD":{"id":4333,"description":null,"headerValues":[],"financialValues":[],"customValues":[],"error":null},"F|^43060-06EBITDATTM07/07/2025USD":{"r":[[-983123056.5600001]],"c":null,"a":["Companies!K106"]},"F|^470615-23Business RevenueTTM07/07/2025USD":{"id":4395,"description":null,"headerValues":[],"financialValues":[],"customValues":[],"error":null},"F|^98420-77Business RevenueTTM07/07/2025USD":{"id":4392,"description":null,"headerValues":[],"financialValues":[],"customValues":[],"error":null},"F|^182343-88EBITDATTM07/07/2025USD":{"r":[[593860594.9369673]],"c":null,"a":["Companies!K240"]},"D|^223522-75WebsiteUSD":{"r":[["www.agro100.com.br"]],"a":["Companies!E26"]},"D|^10770-94WebsiteUSD":{"r":[["www.brmalls.com.br"]],"a":["Companies!E114"]},"D|^597106-09WebsiteUSD":{"r":[["www.cerradinhobio.com.br"]],"a":["Companies!E154"]},"D|^540911-35WebsiteUSD":{"r":[["www.solventum.com"]],"a":["Companies!E594"]},"D|^442222-03WebsiteUSD":{"r":[["grupocrm.gupy.io"]],"a":["Companies!E323"]},"D|^599964-67WebsiteUSD":{"r":[["www.ventura-offshore.com"]],"a":["Companies!E680"]},"D|^164452-78WebsiteUSD":{"r":[["www.biosev.com"]],"a":["Companies!E93"]},"D|^62177-59WebsiteUSD":{"r":[["www.acecoti.com"]],"a":["Companies!E8"]},"D|^59325-22WebsiteUSD":{"r":[["www.arteris.com.br"]],"a":["Companies!E56"]},"D|^466985-26WebsiteUSD":{"r":[["www.chandon.com.br"]],"a":["Companies!E158"]},"D|^59619-34WebsiteUSD":{"r":[["www.nihonkohden.co.jp"]],"a":["Companies!E477"]},"D|^59268-52WebsiteUSD":{"r":[["www.atlanticnickel.com"]],"a":["Companies!E60"]},"D|^98855-92WebsiteUSD":{"r":[["www.elekeiroz.com.br"]],"a":["Companies!E241"]},"D|^544304-98WebsiteUSD":{"r":[["palmeiras.com.br"]],"a":["Companies!E502"]},"D|^541366-75WebsiteUSD":{"r":[["www.elitesoft.com.br"]],"a":["Companies!E246"]},"D|^62179-57WebsiteUSD":{"r":[["www.bbseguridaderi.com.br"]],"a":["Companies!E83"]},"D|^166608-82WebsiteUSD":{"r":[["www.vonpar.com.br"]],"a":["Companies!E699"]},"D|^459945-91WebsiteUSD":{"r":[["www.dtidigital.com.br"]],"a":["Companies!E228"]},"D|^433738-63WebsiteUSD":{"r":[["www.atvos.com"]],"a":["Companies!E62"]},"D|^466712-38NameUSD":{"r":[["Armac Locação"]],"a":["Companies!B54"]},"D|^55609-75NameUSD":{"r":[["BrasilAgro"]],"a":["Companies!B102"]},"D|^166013-38NameUSD":{"r":[["Canal Rural Produções"]],"a":["Companies!B129"]},"D|^47657-89NameUSD":{"r":[["BRF Global"]],"a":["Companies!B111"]},"D|^628175-44NameUSD":{"r":[["Construcap"]],"a":["Companies!B184"]},"D|^158894-29NameUSD":{"r":[["Acos Villares"]],"a":["Companies!B689"]},"D|^40766-14NameUSD":{"r":[["TIVIT"]],"a":["Companies!B644"]},"D|^471065-32NameUSD":{"r":[["4BIO Medicamentos Especiais"]],"a":["Companies!B5"]},"D|^166331-44NameUSD":{"r":[["Grupo Globo"]],"a":["Companies!B326"]},"D|^519590-17NameUSD":{"r":[["Voke"]],"a":["Companies!B698"]},"D|^160581-61NameUSD":{"r":[["Cibrafértil Companhia Brasileira de Fertilizantes"]],"a":["Companies!B162"]},"D|^690742-63NameUSD":{"r":[["Cedro Serviços e Participações"]],"a":["Companies!B143"]},"D|^125466-94NameUSD":{"r":[["EZ TEC Empreendimentos"]],"a":["Companies!B272"]},"D|^234109-09NameUSD":{"r":[["Caixa Seguridade Participacoes"]],"a":["Companies!B125"]},"D|^165660-49NameUSD":{"r":[["Plascar Participações Industriais"]],"a":["Companies!B517"]},"D|^56904-22NameUSD":{"r":[["CVLB Brasil"]],"a":["Companies!B401"]},"D|^25354-54Employees CountUSD":{"r":[[12800]],"a":["Companies!I13"]},"D|^224264-89Employees CountUSD":{"id":4370,"description":null,"headerValues":[{"simpleDate":null,"value":"","description":null}],"financialValues":[],"customValues":[],"error":null},"D|^336988-09Employees CountUSD":{"id":4372,"description":null,"headerValues":[{"simpleDate":null,"value":"","description":null}],"financialValues":[],"customValues":[],"error":null},"D|^228760-30Employees CountUSD":{"r":[[275]],"a":["Companies!I654"]},"D|^57840-76Employees CountUSD":{"r":[[7700]],"a":["Companies!I213"]},"D|^13360-69Employees CountUSD":{"r":[[73000]],"a":["Companies!I584"]},"D|^229790-80Employees CountUSD":{"r":[[5073]],"a":["Companies!I7"]},"D|^62039-89Employees CountUSD":{"r":[[8946]],"a":["Companies!I352"]},"D|^50915-35Employees CountUSD":{"r":[[8]],"a":["Companies!I185"]},"D|^25592-68Employees CountUSD":{"r":[[1558]],"a":["Companies!I539"]},"D|^53513-56Employees CountUSD":{"r":[[4593]],"a":["Companies!I212"]},"D|^466712-38HQ CountryUSD":{"r":[["Brazil"]],"a":["Companies!D54"]},"D|^530460-37HQ CountryUSD":{"r":[["Brazil"]],"a":["Companies!D70"]},"D|^10574-74HQ CountryUSD":{"r":[["United States"]],"a":["Companies!D80"]},"D|^109299-79HQ CountryUSD":{"r":[["Brazil"]],"a":["Companies!D200"]},"D|^494510-50HQ CountryUSD":{"r":[["Brazil"]],"a":["Companies!D63"]},"D|^131151-16HQ CountryUSD":{"r":[["Brazil"]],"a":["Companies!D137"]},"D|^59889-88HQ CountryUSD":{"r":[["Brazil"]],"a":["Companies!D52"]},"D|^60223-51HQ CountryUSD":{"r":[["Brazil"]],"a":["Companies!D40"]},"D|^59323-60HQ CountryUSD":{"r":[["Brazil"]],"a":["Companies!D211"]},"D|^162772-75HQ CountryUSD":{"r":[["Brazil"]],"a":["Companies!D429"]},"D|^40426-03HQ CountryUSD":{"r":[["Brazil"]],"a":["Companies!D635"]},"D|^343717-21HQ CountryUSD":{"r":[["Brazil"]],"a":["Companies!D142"]},"D|^55754-74HQ CountryUSD":{"r":[["Singapore"]],"a":["Companies!D368"]},"D|^59324-77HQ CountryUSD":{"r":[["Brazil"]],"a":["Companies!D380"]},"D|^65707-75HQ CountryUSD":{"r":[["Brazil"]],"a":["Companies!D292"]},"D|^10731-52HQ CountryUSD":{"r":[["United States"]],"a":["Companies!D261"]},"D|^54578-08HQ CountryUSD":{"r":[["Brazil"]],"a":["Companies!D146"]},"D|^54744-04HQ CountryUSD":{"r":[["Brazil"]],"a":["Companies!D163"]},"D|^64799-38HQ CountryUSD":{"r":[["Brazil"]],"a":["Companies!D53"]},"D|^510285-43HQ CountryUSD":{"r":[["Brazil"]],"a":["Companies!D42"]},"F|^109231-03EBITDATTM07/07/2025USD":{"id":1995,"description":null,"headerValues":[],"financialValues":[],"customValues":[],"error":null},"F|^162623-17EBITDATTM07/07/2025USD":{"id":1919,"description":null,"headerValues":[],"financialValues":[],"customValues":[],"error":null},"F|^54692-29EBITDATTM07/07/2025USD":{"r":[[550084777.853782]],"c":null,"a":["Companies!K543"]},"F|^438778-81Business RevenueTTM07/07/2025USD":{"r":[[574166840.189427]],"c":null,"a":["Companies!J24"]},"F|^466985-26Business RevenueTTM07/07/2025USD":{"id":1986,"description":null,"headerValues":[],"financialValues":[],"customValues":[],"error":null},"F|^62039-80EBITDATTM07/07/2025USD":{"r":[[83906703.245348]],"c":null,"a":["Companies!K262"]},"F|^159628-42Business RevenueTTM07/07/2025USD":{"r":[[230271997.922766]],"c":null,"a":["Companies!J346"]},"F|^66018-07Business RevenueTTM07/07/2025USD":{"id":1925,"description":null,"headerValues":[],"financialValues":[],"customValues":[],"error":null},"F|^42742-27Business RevenueTTM07/07/2025USD":{"r":[[1850947150.8258722]],"c":null,"a":["Companies!J71"]},"F|^155352-16Business RevenueTTM07/07/2025USD":{"r":[[1078935522.501892]],"c":null,"a":["Companies!J591"]},"F|^125466-94Business RevenueTTM07/07/2025USD":{"r":[[319879390.080138]],"c":null,"a":["Companies!J272"]},"F|^131151-16EBITDATTM07/07/2025USD":{"r":[[221894970.211661]],"c":null,"a":["Companies!K137"]},"F|^62870-05Business RevenueTTM07/07/2025USD":{"r":[[405912809.34330904]],"c":null,"a":["Companies!J676"]},"F|^163356-58EBITDATTM07/07/2025USD":{"id":1960,"description":null,"headerValues":[],"financialValues":[],"customValues":[],"error":null},"F|^166331-44EBITDATTM07/07/2025USD":{"id":1953,"description":null,"headerValues":[],"financialValues":[],"customValues":[],"error":null},"F|^59321-62Business RevenueTTM07/07/2025USD":{"r":[[7268230003.862102]],"c":null,"a":["Companies!J408"]},"F|^61408-00Business RevenueTTM07/07/2025USD":{"r":[[1461593909.517497]],"c":null,"a":["Companies!J148"]},"F|^12763-00Business RevenueTTM07/07/2025USD":{"r":[[1808472316.538414]],"c":null,"a":["Companies!J258"]},"F|^223693-93EBITDATTM07/07/2025USD":{"id":1937,"description":null,"headerValues":[],"financialValues":[],"customValues":[],"error":null},"F|^40766-14Business RevenueTTM07/07/2025USD":{"id":1971,"description":null,"headerValues":[],"financialValues":[],"customValues":[],"error":null},"F|^454233-88EBITDATTM07/07/2025USD":{"id":1905,"description":null,"headerValues":[],"financialValues":[],"customValues":[],"error":null},"F|^164619-55Business RevenueTTM07/07/2025USD":{"id":1992,"description":null,"headerValues":[],"financialValues":[],"customValues":[],"error":null},"F|^489504-25Business RevenueTTM07/07/2025USD":{"id":1965,"description":null,"headerValues":[],"financialValues":[],"customValues":[],"error":null},"F|^229196-62EBITDATTM07/07/2025USD":{"r":[[85633580.26643601]],"c":null,"a":["Companies!K489"]},"F|^12444-13Business RevenueTTM07/07/2025USD":{"r":[[2082636306.3865092]],"c":null,"a":["Companies!J717"]},"F|^416652-13EBITDATTM07/07/2025USD":{"id":1961,"description":null,"headerValues":[],"financialValues":[],"customValues":[],"error":null},"F|^43308-10Business RevenueTTM07/07/2025USD":{"r":[[2572840519.301646]],"c":null,"a":["Companies!J557"]},"F|^443189-62Business RevenueTTM07/07/2025USD":{"r":[[297184920.449866]],"c":null,"a":["Companies!J399"]},"F|^597571-57EBITDATTM07/07/2025USD":{"id":1917,"description":null,"headerValues":[],"financialValues":[],"customValues":[],"error":null},"F|^121827-52EBITDATTM07/07/2025USD":{"r":[[243644964.920024]],"c":null,"a":["Companies!K375"]},"F|^41966-74EBITDATTM07/07/2025USD":{"r":[[2212872861.77425]],"c":null,"a":["Companies!K642"]},"F|^608260-60Business RevenueTTM07/07/2025USD":{"id":1923,"description":null,"headerValues":[],"financialValues":[],"customValues":[],"error":null},"F|^57093-58EBITDATTM07/07/2025USD":{"id":1939,"description":null,"headerValues":[],"financialValues":[],"customValues":[],"error":null},"D|^529788-07WebsiteUSD":{"r":[["www.gripmastertires.com"]],"a":["Companies!E314"]},"D|^56903-77WebsiteUSD":{"r":[["www.cmaa.ind.br"]],"a":["Companies!E170"]},"D|^40770-46WebsiteUSD":{"r":[["www.internationalmealcompany.com"]],"a":["Companies!E367"]},"D|^160040-53WebsiteUSD":{"r":[["www.cpeletronica.com"]],"a":["Companies!E194"]},"D|^59321-35WebsiteUSD":{"r":[["www.isacteep.com.br"]],"a":["Companies!E372"]},"D|^41188-60WebsiteUSD":{"r":[["www.infosys.com"]],"a":["Companies!E361"]},"D|^59322-43WebsiteUSD":{"r":[["www.prio3.com.br"]],"a":["Companies!E528"]},"D|^97964-83WebsiteUSD":{"r":[["www.even.com.br"]],"a":["Companies!E267"]},"D|^506670-31WebsiteUSD":{"r":[["www.geopostenergy.com"]],"a":["Companies!E296"]},"D|^513134-74WebsiteUSD":{"r":[["www.cantu.inc"]],"a":["Companies!E130"]},"D|^66174-13WebsiteUSD":{"r":[["www.copersucar.com.br"]],"a":["Companies!E188"]},"D|^157868-11WebsiteUSD":{"id":1977,"description":null,"headerValues":[{"simpleDate":null,"value":"","description":null}],"financialValues":[],"customValues":[],"error":null},"D|^522679-87WebsiteUSD":{"r":[["www.cimedremedios.com.br"]],"a":["Companies!E164"]},"D|^700627-78WebsiteUSD":{"id":1989,"description":null,"headerValues":[{"simpleDate":null,"value":"","description":null}],"financialValues":[],"customValues":[],"error":null},"D|^179916-67WebsiteUSD":{"r":[["www.oesa.com.br"]],"a":["Companies!E492"]},"D|^164952-73WebsiteUSD":{"r":[["www.tereosinternacional.com.br"]],"a":["Companies!E637"]},"D|^100581-58NameUSD":{"r":[["Grupo Carrefour Brasil"]],"a":["Companies!B321"]},"D|^436487-86NameUSD":{"r":[["Agraria"]],"a":["Companies!B23"]},"D|^267403-24NameUSD":{"r":[["Cargill Bioenergia"]],"a":["Companies!B589"]},"D|^43041-97NameUSD":{"r":[["CPFL Energia"]],"a":["Companies!B195"]},"D|^99520-12NameUSD":{"r":[["Serviços e Tecnologia de Pagamentos"]],"a":</t>
  </si>
  <si>
    <t>["Companies!B579"]},"D|^59087-35NameUSD":{"r":[["Alliança Saúde E Participações"]],"a":["Companies!B36"]},"D|^161419-87NameUSD":{"r":[["Distribuidora Big Ben"]],"a":["Companies!B226"]},"D|^165549-52NameUSD":{"r":[["Randoncorp"]],"a":["Companies!B541"]},"D|^90178-30NameUSD":{"r":[["Informática y Tecnología Stefanini"]],"a":["Companies!B601"]},"D|^277644-70NameUSD":{"r":[["Juntos Somos Mais"]],"a":["Companies!B384"]},"D|^66174-13NameUSD":{"r":[["Copersucar"]],"a":["Companies!B188"]},"D|^11987-92NameUSD":{"r":[["Atea"]],"a":["Companies!B59"]},"D|^165664-00NameUSD":{"r":[["Banco do Estado do Espirito Santo"]],"a":["Companies!B75"]},"D|^11489-95NameUSD":{"r":[["Teleperformance"]],"a":["Companies!B652"]},"D|^59324-68NameUSD":{"r":[["Iochpe-Maxion"]],"a":["Companies!B369"]},"D|^163288-27NameUSD":{"r":[["Wiz Solucoes e Corretagem de Seguros"]],"a":["Companies!B711"]},"D|^343422-28NameUSD":{"r":[["Bem Brasil"]],"a":["Companies!B87"]},"D|^12229-93Employees CountUSD":{"r":[[13500]],"a":["Companies!I498"]},"D|^14203-99Employees CountUSD":{"r":[[48900]],"a":["Companies!I132"]},"D|^51263-20Employees CountUSD":{"r":[[1000]],"a":["Companies!I340"]},"D|^117698-95Employees CountUSD":{"r":[[800]],"a":["Companies!I88"]},"D|^43567-12Employees CountUSD":{"r":[[9999]],"a":["Companies!I661"]},"D|^470682-73Employees CountUSD":{"r":[[123]],"a":["Companies!I289"]},"D|^62041-24Employees CountUSD":{"id":1959,"description":null,"headerValues":[{"simpleDate":null,"value":"","description":null}],"financialValues":[],"customValues":[],"error":null},"D|^62040-43Employees CountUSD":{"r":[[2700]],"a":["Companies!I634"]},"D|^162772-75Employees CountUSD":{"r":[[1743]],"a":["Companies!I429"]},"D|^59323-69Employees CountUSD":{"r":[[6669]],"a":["Companies!I255"]},"D|^459945-91Employees CountUSD":{"r":[[800]],"a":["Companies!I228"]},"D|^442436-77Employees CountUSD":{"r":[[71000]],"a":["Companies!I683"]},"D|^47657-89Employees CountUSD":{"r":[[100747]],"a":["Companies!I111"]},"D|^63749-17Employees CountUSD":{"r":[[60000]],"a":["Companies!I576"]},"D|^593127-19HQ CountryUSD":{"r":[["Brazil"]],"a":["Companies!D22"]},"D|^107190-82HQ CountryUSD":{"r":[["Brazil"]],"a":["Companies!D545"]},"D|^515723-86HQ CountryUSD":{"r":[["Brazil"]],"a":["Companies!D608"]},"D|^124907-14HQ CountryUSD":{"r":[["Brazil"]],"a":["Companies!D692"]},"D|^13458-61HQ CountryUSD":{"r":[["Brazil"]],"a":["Companies!D696"]},"D|^164979-73HQ CountryUSD":{"r":[["Brazil"]],"a":["Companies!D743"]},"D|^121795-57HQ CountryUSD":{"r":[["Brazil"]],"a":["Companies!D407"]},"D|^519590-17HQ CountryUSD":{"r":[["Brazil"]],"a":["Companies!D698"]},"D|^164452-78HQ CountryUSD":{"r":[["Brazil"]],"a":["Companies!D93"]},"D|^151601-41HQ CountryUSD":{"r":[["Brazil"]],"a":["Companies!D771"]},"D|^438594-67HQ CountryUSD":{"r":[["Brazil"]],"a":["Companies!D15"]},"D|^544304-98HQ CountryUSD":{"r":[["Brazil"]],"a":["Companies!D502"]},"D|^640234-90HQ CountryUSD":{"r":[["Brazil"]],"a":["Companies!D519"]},"D|^155419-75HQ CountryUSD":{"r":[["Brazil"]],"a":["Companies!D460"]},"D|^59268-52HQ CountryUSD":{"r":[["Brazil"]],"a":["Companies!D60"]},"D|^164442-97HQ CountryUSD":{"r":[["Brazil"]],"a":["Companies!D196"]},"D|^165214-00HQ CountryUSD":{"r":[["Brazil"]],"a":["Companies!D735"]},"D|^60733-81HQ CountryUSD":{"r":[["Brazil"]],"a":["Companies!D37"]},"D|^164937-79HQ CountryUSD":{"r":[["Brazil"]],"a":["Companies!D99"]},"D|^56903-95HQ CountryUSD":{"r":[["Brazil"]],"a":["Companies!D64"]},"F|^56903-95EBITDATTM07/07/2025USD":{"id":2645,"description":null,"headerValues":[],"financialValues":[],"customValues":[],"error":null},"F|^690742-63EBITDATTM07/07/2025USD":{"id":2632,"description":null,"headerValues":[],"financialValues":[],"customValues":[],"error":null},"F|^496359-10EBITDATTM07/07/2025USD":{"id":2620,"description":null,"headerValues":[],"financialValues":[],"customValues":[],"error":null},"F|^151005-88EBITDATTM07/07/2025USD":{"id":2615,"description":null,"headerValues":[],"financialValues":[],"customValues":[],"error":null},"F|^548748-10Business RevenueTTM07/07/2025USD":{"r":[[220000000]],"c":null,"a":["Companies!J311"]},"F|^124324-57EBITDATTM07/07/2025USD":{"id":2694,"description":null,"headerValues":[],"financialValues":[],"customValues":[],"error":null},"F|^470682-73Business RevenueTTM07/07/2025USD":{"id":2697,"description":null,"headerValues":[],"financialValues":[],"customValues":[],"error":null},"F|^228570-85Business RevenueTTM07/07/2025USD":{"id":2622,"description":null,"headerValues":[],"financialValues":[],"customValues":[],"error":null},"F|^164969-38Business RevenueTTM07/07/2025USD":{"id":2643,"description":null,"headerValues":[],"financialValues":[],"customValues":[],"error":null},"F|^151782-58Business RevenueTTM07/07/2025USD":{"id":2630,"description":null,"headerValues":[],"financialValues":[],"customValues":[],"error":null},"F|^99721-45EBITDATTM07/07/2025USD":{"r":[[1603131571.3015969]],"c":null,"a":["Companies!K256"]},"F|^41514-76EBITDATTM07/07/2025USD":{"id":2627,"description":null,"headerValues":[],"financialValues":[],"customValues":[],"error":null},"F|^772806-52Business RevenueTTM07/07/2025USD":{"r":[[400000000]],"c":null,"a":["Companies!J339"]},"F|^10260-73EBITDATTM07/07/2025USD":{"r":[[3592918000]],"c":null,"a":["Companies!K151"]},"F|^47657-89EBITDATTM07/07/2025USD":{"r":[[2015872455.23592]],"c":null,"a":["Companies!K111"]},"F|^142711-66Business RevenueTTM07/07/2025USD":{"id":2664,"description":null,"headerValues":[],"financialValues":[],"customValues":[],"error":null},"F|^153231-31EBITDATTM07/07/2025USD":{"id":2668,"description":null,"headerValues":[],"financialValues":[],"customValues":[],"error":null},"F|^459723-88Business RevenueTTM07/07/2025USD":{"r":[[1019721415.258473]],"c":null,"a":["Companies!J364"]},"F|^123498-28Business RevenueTTM07/07/2025USD":{"id":2671,"description":null,"headerValues":[],"financialValues":[],"customValues":[],"error":null},"F|^161509-69Business RevenueTTM07/07/2025USD":{"id":2669,"description":null,"headerValues":[],"financialValues":[],"customValues":[],"error":null},"F|^172312-48Business RevenueTTM07/07/2025USD":{"id":2626,"description":null,"headerValues":[],"financialValues":[],"customValues":[],"error":null},"F|^231680-35Business RevenueTTM07/07/2025USD":{"id":2700,"description":null,"headerValues":[],"financialValues":[],"customValues":[],"error":null},"F|^10355-14Business RevenueTTM07/07/2025USD":{"r":[[62830000000]],"c":null,"a":["Companies!J356"]},"F|^127441-00EBITDATTM07/07/2025USD":{"id":2651,"description":null,"headerValues":[],"financialValues":[],"customValues":[],"error":null},"F|^226313-74Business RevenueTTM07/07/2025USD":{"id":2690,"description":null,"headerValues":[],"financialValues":[],"customValues":[],"error":null},"F|^416652-13Business RevenueTTM07/07/2025USD":{"id":2629,"description":null,"headerValues":[],"financialValues":[],"customValues":[],"error":null},"F|^59323-42EBITDATTM07/07/2025USD":{"r":[[478819576.679371]],"c":null,"a":["Companies!K208"]},"F|^14185-90Business RevenueTTM07/07/2025USD":{"id":2636,"description":null,"headerValues":[],"financialValues":[],"customValues":[],"error":null},"F|^97998-76EBITDATTM07/07/2025USD":{"id":2652,"description":null,"headerValues":[],"financialValues":[],"customValues":[],"error":null},"F|^470780-74Business RevenueTTM07/07/2025USD":{"r":[[816467669.2928101]],"c":null,"a":["Companies!J464"]},"F|^497945-26EBITDATTM07/07/2025USD":{"id":2648,"description":null,"headerValues":[],"financialValues":[],"customValues":[],"error":null},"F|^506872-36EBITDATTM07/07/2025USD":{"id":2628,"description":null,"headerValues":[],"financialValues":[],"customValues":[],"error":null},"F|^13186-81Business RevenueTTM07/07/2025USD":{"r":[[5459515000]],"c":null,"a":["Companies!J602"]},"F|^491864-77EBITDATTM07/07/2025USD":{"r":[[1303017051.004384]],"c":null,"a":["Companies!K202"]},"F|^59325-22EBITDATTM07/07/2025USD":{"id":2701,"description":null,"headerValues":[],"financialValues":[],"customValues":[],"error":null},"D|^89723-62WebsiteUSD":{"r":[["www.ciandt.com"]],"a":["Companies!E161"]},"D|^43041-97WebsiteUSD":{"r":[["www.cpfl.com.br"]],"a":["Companies!E195"]},"D|^98777-26WebsiteUSD":{"r":[["www.ahi.com.br"]],"a":["Companies!E29"]},"D|^41337-91WebsiteUSD":{"r":[["www.cerner.com"]],"a":["Companies!E153"]},"D|^157599-82WebsiteUSD":{"r":[["www.ache.com.br"]],"a":["Companies!E10"]},"D|^65707-75WebsiteUSD":{"r":[["www.galvani.ind.br"]],"a":["Companies!E292"]},"D|^158454-19WebsiteUSD":{"r":[["www.eliane.com"]],"a":["Companies!E245"]},"D|^165038-86WebsiteUSD":{"r":[["www.nossacaixa.com.br"]],"a":["Companies!E479"]},"D|^222529-24WebsiteUSD":{"r":[["www.farmaciasnissei.com.br"]],"a":["Companies!E273"]},"D|^127441-00WebsiteUSD":{"r":[["www.directhealthcaregroup.com"]],"a":["Companies!E220"]},"D|^234217-81WebsiteUSD":{"r":[["www.gdsolar.com.br"]],"a":["Companies!E294"]},"D|^436487-86WebsiteUSD":{"r":[["www.agraria.com.br"]],"a":["Companies!E23"]},"D|^186770-89WebsiteUSD":{"r":[["www.blau.com"]],"a":["Companies!E94"]},"D|^165661-12WebsiteUSD":{"r":[["www.bancoamazonia.com.br"]],"a":["Companies!E72"]},"D|^163975-60WebsiteUSD":{"r":[["www.fortbras.com.br"]],"a":["Companies!E284"]},"D|^234288-28WebsiteUSD":{"r":[["ir-response.ambipar.com"]],"a":["Companies!E549"]},"D|^57246-49WebsiteUSD":{"r":[["www.rws.com"]],"a":["Companies!E559"]},"D|^531320-86NameUSD":{"r":[["Salus Participações"]],"a":["Companies!B333"]},"D|^149806-45NameUSD":{"r":[["Fasa América Latina Participações Societárias"]],"a":["Companies!B275"]},"D|^157708-54NameUSD":{"r":[["Coniexpress SA Indústrias Alimentícias"]],"a":["Companies!B531"]},"D|^164442-97NameUSD":{"r":[["CPFL Energias Renovaveis"]],"a":["Companies!B196"]},"D|^57840-76NameUSD":{"r":[["Dedalus"]],"a":["Companies!B213"]},"D|^515723-86NameUSD":{"r":[["Muffato Group"]],"a":["Companies!B608"]},"D|^103477-96NameUSD":{"r":[["Yoki Alimentos"]],"a":["Companies!B718"]},"D|^59322-43NameUSD":{"r":[["Prio"]],"a":["Companies!B528"]},"D|^151782-40NameUSD":{"r":[["Camargo Corrêa Desenvolvimento"]],"a":["Companies!B140"]},"D|^59619-34NameUSD":{"r":[["Nihon Kohden"]],"a":["Companies!B477"]},"D|^51712-39NameUSD":{"r":[["Globant"]],"a":["Companies!B301"]},"D|^165346-48NameUSD":{"r":[["Minasmaquinas"]],"a":["Companies!B452"]},"D|^126157-51NameUSD":{"r":[["Rontan Group"]],"a":["Companies!B554"]},"D|^160599-79NameUSD":{"r":[["Caixa Seguradora"]],"a":["Companies!B124"]},"D|^135958-33NameUSD":{"r":[["Grupo MPR"]],"a":["Companies!B329"]},"D|^160078-96NameUSD":{"r":[["Digibras Participaçoes"]],"a":["Companies!B141"]},"D|^13196-71NameUSD":{"r":[["Universo Online"]],"a":["Companies!B669"]},"D|^433738-63Employees CountUSD":{"r":[[10000]],"a":["Companies!I62"]},"D|^59328-91Employees CountUSD":{"r":[[16000]],"a":["Companies!I39"]},"D|^338710-87Employees CountUSD":{"id":2610,"description":null,"headerValues":[{"simpleDate":null,"value":"","description":null}],"financialValues":[],"customValues":[],"error":null},"D|^59325-49Employees CountUSD":{"r":[[28000]],"a":["Companies!I383"]},"D|^151782-58Employees CountUSD":{"r":[[2455]],"a":["Companies!I671"]},"D|^343509-67Employees CountUSD":{"r":[[1600]],"a":["Companies!I670"]},"D|^135838-18Employees CountUSD":{"r":[[1000]],"a":["Companies!I316"]},"D|^223693-93Employees CountUSD":{"id":2650,"description":null,"headerValues":[{"simpleDate":null,"value":"","description":null}],"financialValues":[],"customValues":[],"error":null},"D|^544643-56Employees CountUSD":{"id":2656,"description":null,"headerValues":[{"simpleDate":null,"value":"","description":null}],"financialValues":[],"customValues":[],"error":null},"D|^13186-81Employees CountUSD":{"r":[[17787]],"a":["Companies!I602"]},"D|^231680-35Employees CountUSD":{"r":[[1154]],"a":["Companies!I134"]},"D|^158094-46Employees CountUSD":{"r":[[5000]],"a":["Companies!I522"]},"D|^99894-16Employees CountUSD":{"r":[[16]],"a":["Companies!I481"]},"D|^153187-03Employees CountUSD":{"r":[[1972]],"a":["Companies!I49"]},"D|^163212-49Employees CountUSD":{"r":[[8000]],"a":["Companies!I43"]},"D|^165664-00Employees CountUSD":{"r":[[927]],"a":["Companies!I75"]},"D|^10483-75Employees CountUSD":{"r":[[53000]],"a":["Companies!I605"]},"D|^57093-40HQ CountryUSD":{"r":[["Brazil"]],"a":["Companies!D566"]},"D|^442690-21HQ CountryUSD":{"r":[["Brazil"]],"a":["Companies!D320"]},"D|^58968-46HQ CountryUSD":{"r":[["Brazil"]],"a":["Companies!D672"]},"D|^52635-61HQ CountryUSD":{"r":[["Brazil"]],"a":["Companies!D187"]},"D|^98855-92HQ CountryUSD":{"r":[["Brazil"]],"a":["Companies!D241"]},"D|^52938-91HQ CountryUSD":{"r":[["Brazil"]],"a":["Companies!D686"]},"D|^57246-49HQ CountryUSD":{"r":[["United Kingdom"]],"a":["Companies!D559"]},"D|^234853-66HQ CountryUSD":{"r":[["Brazil"]],"a":["Companies!D488"]},"D|^61183-63HQ CountryUSD":{"r":[["Brazil"]],"a":["Companies!D306"]},"D|^229790-80HQ CountryUSD":{"r":[["Brazil"]],"a":["Companies!D7"]},"D|^149806-45HQ CountryUSD":{"r":[["Brazil"]],"a":["Companies!D275"]},"D|^517065-76HQ CountryUSD":{"r":[["Brazil"]],"a":["Companies!D190"]},"D|^57840-76HQ CountryUSD":{"r":[["Italy"]],"a":["Companies!D213"]},"D|^58275-82HQ CountryUSD":{"r":[["Brazil"]],"a":["Companies!D257"]},"F|^41512-96Business RevenueTTM07/07/2025USD":{"id":3983,"description":null,"headerValues":[],"financialValues":[],"customValues":[],"error":null},"F|^553156-30EBITDATTM07/07/2025USD":{"id":3999,"description":null,"headerValues":[],"financialValues":[],"customValues":[],"error":null},"F|^515723-86Business RevenueTTM07/07/2025USD":{"id":3955,"description":null,"headerValues":[],"financialValues":[],"customValues":[],"error":null},"F|^164942-83Business RevenueTTM07/07/2025USD":{"id":3921,"description":null,"headerValues":[],"financialValues":[],"customValues":[],"error":null},"F|^18862-03EBITDATTM07/07/2025USD":{"r":[[3808000000]],"c":null,"a":["Companies!K295"]},"F|^159628-42EBITDATTM07/07/2025USD":{"r":[[49463200.681172]],"c":null,"a":["Companies!K346"]},"F|^343422-28Business RevenueTTM07/07/2025USD":{"id":3932,"description":null,"headerValues":[],"financialValues":[],"customValues":[],"error":null},"F|^343422-28EBITDATTM07/07/2025USD":{"id":3965,"description":null,"headerValues":[],"financialValues":[],"customValues":[],"error":null},"F|^14781-52Business RevenueTTM07/07/2025USD":{"id":3969,"description":null,"headerValues":[],"financialValues":[],"customValues":[],"error":null},"F|^228052-54EBITDATTM07/07/2025USD":{"id":3923,"description":null,"headerValues":[],"financialValues":[],"customValues":[],"error":null},"F|^438967-36EBITDATTM07/07/2025USD":{"id":3992,"description":null,"headerValues":[],"financialValues":[],"customValues":[],"error":null},"F|^537157-27Business RevenueTTM07/07/2025USD":{"id":3950,"description":null,"headerValues":[],"financialValues":[],"customValues":[],"error":null},"F|^500628-61EBITDATTM07/07/2025USD":{"r":[[158623877.441905]],"c":null,"a":["Companies!K309"]},"F|^40766-14EBITDATTM07/07/2025USD":{"id":3968,"description":null,"headerValues":[],"financialValues":[],"customValues":[],"error":null},"F|^342018-73EBITDATTM07/07/2025USD":{"id":3997,"description":null,"headerValues":[],"financialValues":[],"customValues":[],"error":null},"F|^529184-80Business RevenueTTM07/07/2025USD":{"id":3904,"description":null,"headerValues":[],"financialValues":[],"customValues":[],"error":null},"F|^126354-61Business RevenueTTM07/07/2025USD":{"id":3913,"description":null,"headerValues":[],"financialValues":[],"customValues":[],"error":null},"F|^40726-09Business RevenueTTM07/07/2025USD":{"id":3940,"description":null,"headerValues":[],"financialValues":[],"customValues":[],"error":null},"F|^51712-39EBITDATTM07/07/2025USD":{"id":3925,"description":null,"headerValues":[],"financialValues":[],"customValues":[],"error":null},"F|^157075-75EBITDATTM07/07/2025USD":{"id":3912,"description":null,"headerValues":[],"financialValues":[],"customValues":[],"error":null},"F|^56614-42EBITDATTM07/07/2025USD":{"r":[[8050846672.32]],"c":null,"a":["Companies!K625"]},"F|^471012-85Business RevenueTTM07/07/2025USD":{"r":[[226453312.876443]],"c":null,"a":["Companies!J665"]},"F|^107190-82Business RevenueTTM07/07/2025USD":{"r":[[9912299569.63155]],"c":null,"a":["Companies!J545"]},"F|^434450-35EBITDATTM07/07/2025USD":{"r":[[-80159259.00022501]],"c":null,"a":["Companies!K420"]},"F|^460312-21Business RevenueTTM07/07/2025USD":{"id":3928,"description":null,"headerValues":[],"financialValues":[],"customValues":[],"error":null},"F|^466712-38EBITDATTM07/07/2025USD":{"r":[[132900427.046612]],"c":null,"a":["Companies!K54"]},"F|^152821-45EBITDATTM07/07/2025USD":{"id":3914,"description":null,"headerValues":[],"financialValues":[],"customValues":[],"error":null},"F|^16436-62Business RevenueTTM07/07/2025USD":{"id":3954,"description":null,"headerValues":[],"financialValues":[],"customValues":[],"error":null},"F|^55934-02Business RevenueTTM07/07/2025USD":{"r":[[507476010.860068]],"c":null,"a":["Companies!J35"]},"F|^58395-97EBITDATTM07/07/2025USD":{"id":3973,"description":null,"headerValues":[],"financialValues":[],"customValues":[],"error":null},"F|^59323-60Business RevenueTTM07/07/2025USD":{"r":[[3017730239.593493]],"c":null,"a":["Companies!J211"]},"F|^52635-61Business RevenueTTM07/07/2025USD":{"r":[[5477937805.483918]],"c":null,"a":["Companies!J187"]},"F|^164952-19Business RevenueTTM07/07/2025USD":{"r":[[485590836.731428]],"c":null,"a":["Companies!J466"]},"F|^10770-94Business RevenueTTM07/07/2025USD":{"id":3981,"description":null,"headerValues":[],"financialValues":[],"customValues":[],"error":null},"D|^235041-31WebsiteUSD":{"r":[["www.focusenergia.com.br"]],"a":["Companies!E283"]},"D|^471065-32WebsiteUSD":{"r":[["www.4bio.com.br"]],"a":["Companies!E5"]},"D|^90178-30WebsiteUSD":{"r":[["www.stefanini.com"]],"a":["Companies!E601"]},"D|^18862-03WebsiteUSD":{"r":[["www.gehealthcare.com"]],"a":["Companies!E295"]},"D|^10932-22WebsiteUSD":{"r":[["www.verisure.com"]],"a":["Companies!E681"]},"D|^54691-84WebsiteUSD":{"r":[["www.anhanguera.com"]],"a":["Companies!E51"]},"D|^10926-55WebsiteUSD":{"r":[["www.gbarbosa.com.br"]],"a":["Companies!E293"]},"D|^65163-88WebsiteUSD":{"r":[["www.ascenty.com"]],"a":["Companies!E57"]},"D|^443161-27WebsiteUSD":{"r":[["www.d1000varejofarma.com.br"]],"a":["Companies!E209"]},"D|^56903-95WebsiteUSD":{"r":[["www.australholding.com"]],"a":["Companies!E64"]},"D|^40423-51WebsiteUSD":{"r":[["www.gimenes.com.br"]],"a":["Companies!E300"]},"D|^342064-81WebsiteUSD":{"r":[["www.sapore.com.br"]],"a":["Companies!E570"]},"D|^470682-73WebsiteUSD":{"r":[["www.fugacouros.com.br"]],"a":["Companies!E289"]},"D|^231207-31WebsiteUSD":{"r":[["www.planvale.com.br"]],"a":["Companies!E516"]},"D|^234853-66WebsiteUSD":{"r":[["www.obahortifruti.com.br"]],"a":["Companies!E488"]},"D|^59586-22WebsiteUSD":{"r":[["www.indracompany.com"]],"a":["Companies!E359"]},"D|^13458-61WebsiteUSD":{"r":[["www.voeazul.com.br"]],"a":["Companies!E696"]},"D|^99324-73WebsiteUSD":{"id":3967,"description":null,"headerValues":[{"simpleDate":null,"value":"","description":null}],"financialValues":[],"customValues":[],"error":null},"D|^165013-12NameUSD":{"r":[["Josapar- Joaquim Oliveira Particip"]],"a":["Companies!B382"]},"D|^163356-58NameUSD":{"r":[["Algar Telecom"]],"a":["Companies!B33"]},"D|^104338-90NameUSD":{"r":[["Mercado Pago Instituição de Pagamento"]],"a":["Companies!B447"]},"D|^59328-91NameUSD":{"r":[["Alpargatas"]],"a":["Companies!B39"]},"D|^438967-36NameUSD":{"r":[["Agibank"]],"a":["Companies!B20"]},"D|^142711-66NameUSD":{"r":[["Woodley Equipment Company"]],"a":["Companies!B713"]},"D|^540890-02NameUSD":{"r":[["Manserv"]],"a":["Companies!B426"]},"D|^58395-97NameUSD":{"r":[["BRK Ambiental"]],"a":["Companies!B113"]},"D|^160596-46NameUSD":{"r":[["Osklen"]],"a":["Companies!B497"]},"D|^228052-54NameUSD":{"r":[["Embraco"]],"a":["Companies!B249"]},"D|^55567-99NameUSD":{"r":[["Computacenter"]],"a":["Companies!B182"]},"D|^53506-54NameUSD":{"r":[["Pixeon"]],"a":["Companies!B514"]},"D|^43055-92NameUSD":{"r":[["Grupo Pao de Acucar"]],"a":["Companies!B305"]},"D|^98855-92NameUSD":{"r":[["Elekeiroz"]],"a":["Companies!B241"]},"D|^597133-18NameUSD":{"r":[["Frasle Mobility"]],"a":["Companies!B286"]},"D|^186846-49NameUSD":{"r":[["Itambé Alimentos"]],"a":["Companies!B373"]},"D|^165458-17Employees CountUSD":{"r":[[291]],"a":["Companies!I738"]},"D|^433826-47Employees CountUSD":{"id":3972,"description":null,"headerValues":[{"simpleDate":null,"value":"","description":null}],"financialValues":[],"customValues":[],"error":null},"D|^443161-27Employees CountUSD":{"r":[[4200]],"a":["Companies!I209"]},"D|^89723-62Employees CountUSD":{"r":[[7399]],"a":["Companies!I161"]},"D|^157239-46Employees CountUSD":{"r":[[2500]],"a":["Companies!I307"]},"D|^231955-57Employees CountUSD":{"id":3986,"description":null,"headerValues":[{"simpleDate":null,"value":"","description":null}],"financialValues":[],"customValues":[],"error":null},"D|^154055-35Employees CountUSD":{"id":3991,"description":null,"headerValues":[{"simpleDate":null,"value":"","description":null}],"financialValues":[],"customValues":[],"error":null},"D|^62160-94Employees CountUSD":{"r":[[5000]],"a":["Companies!I459"]},"D|^494510-50Employees CountUSD":{"r":[[1000]],"a":["Companies!I63"]},"D|^540911-35Employees CountUSD":{"r":[[22000]],"a":["Companies!I594"]},"D|^54692-29Employees CountUSD":{"r":[[66275]],"a":["Companies!I543"]},"D|^66018-07Employees CountUSD":{"r":[[528]],"a":["Companies!I446"]},"D|^63240-22Employees CountUSD":{"r":[[2137]],"a":["Companies!I330"]},"D|^163337-23Employees CountUSD":{"r":[[2680]],"a":["Companies!I110"]},"D|^59003-38Employees CountUSD":{"r":[[7101]],"a":["Companies!I95"]},"D|^165584-98Employees CountUSD":{"id":3953,"description":null,"headerValues":[{"simpleDate":null,"value":"","description":null}],"financialValues":[],"customValues":[],"error":null},"D|^119915-92Employees CountUSD":{"r":[[2500]],"a":["Companies!I115"]},"D|^690742-63Employees CountUSD":{"id":3958,"description":null,"headerValues":[{"simpleDate":null,"value":"","description":null}],"financialValues":[],"customValues":[],"error":null},"D|^11660-50HQ CountryUSD":{"r":[["Germany"]],"a":["Companies!D569"]},"D|^161334-37HQ CountryUSD":{"r":[["Brazil"]],"a":["Companies!D17"]},"D|^165860-02HQ CountryUSD":{"r":[["Brazil"]],"a":["Companies!D84"]},"D|^59324-86HQ CountryUSD":{"r":[["Brazil"]],"a":["Companies!D493"]},"D|^170574-40HQ CountryUSD":{"r":[["Brazil"]],"a":["Companies!D768"]},"D|^159628-42HQ CountryUSD":{"r":[["Brazil"]],"a":["Companies!D346"]},"D|^59320-99HQ CountryUSD":{"r":[["Brazil"]],"a":["Companies!D388"]},"D|^164626-39HQ CountryUSD":{"r":[["Brazil"]],"a":["Companies!D144"]},"D|^690742-63HQ CountryUSD":{"r":[["Brazil"]],"a":["Companies!D143"]},"D|^565246-54HQ CountryUSD":{"r":[["Brazil"]],"a":["Companies!D391"]},"D|^66018-07HQ CountryUSD":{"r":[["Brazil"]],"a":["Companies!D446"]},"D|^13126-33HQ CountryUSD":{"r":[["United States"]],"a":["Companies!D526"]},"D|^117698-95HQ CountryUSD":{"r":[["Brazil"]],"a":["Companies!D88"]},"D|^636015-43HQ CountryUSD":{"r":[["Brazil"]],"a":["Companies!D484"]},"F|^101643-04Business RevenueTTM07/07/2025USD":{"id":2195,"description":null,"headerValues":[],"financialValues":[],"customValues":[],"error":null},"F|^161419-87Business RevenueTTM07/07/2025USD":{"id":2109,"description":null,"headerValues":[],"financialValues":[],"customValues":[],"error":null},"F|^489170-71EBITDATTM07/07/2025USD":{"id":2114,"description":null,"headerValues":[],"financialValues":[],"customValues":[],"error":null},"F|^60401-17EBITDATTM07/07/2025USD":{"r":[[359610919.215387]],"c":null,"a":["Companies!K281"]},"F|^529788-07Business RevenueTTM07/07/2025USD":{"id":2183,"description":null,"headerValues":[],"financialValues":[],"customValues":[],"error":null},"F|^234217-81EBITDATTM07/07/2025USD":{"id":2127,"description":null,"headerValues":[],"financialValues":[],"customValues":[],"error":null},"F|^224267-68Business RevenueTTM07/07/2025USD":{"id":2136,"description":null,"headerValues":[],"financialValues":[],"customValues":[],"error":null},"F|^544304-98EBITDATTM07/07/2025USD":{"id":2120,"description":null,"headerValues":[],"financialValues":[],"customValues":[],"error":null},"F|^100582-12Business RevenueTTM07/07/2025USD":{"r":[[438119350.74980503]],"c":null,"a":["Companies!J277"]},"F|^12770-02Business RevenueTTM07/07/2025USD":{"id":2178,"description":null,"headerValues":[],"financialValues":[],"customValues":[],"error":null},"F|^336988-09EBITDATTM07/07/2025USD":{"id":2123,"description":null,"headerValues":[],"financialValues":[],"customValues":[],"error":null},"F|^59321-26Business RevenueTTM07/07/2025USD":{"r":[[3065056216.238665]],"c":null,"a":["Companies!J145"]},"F|^483987-52EBITDATTM07/07/2025USD":{"r":[[154065356.67512]],"c":null,"a":["Companies!K179"]},"F|^443016-46EBITDATTM07/07/2025USD":{"r":[[97367118.326079]],"c":null,"a":["Companies!K515"]},"F|^170583-22Business RevenueTTM07/07/2025USD":{"id":2147,"description":null,"headerValues":[],"financialValues":[],"customValues":[],"error":null},"F|^59321-98Business RevenueTTM07/07/2025USD":{"r":[[9665204056.505404]],"c":null,"a":["Companies!J614"]},"F|^165584-98Business RevenueTTM07/07/2025USD":{"id":2159,"description":null,"headerValues":[],"financialValues":[],"customValues":[],"error":null},"F|^471012-85EBITDATTM07/07/2025USD":{"r":[[88396832.84298101]],"c":null,"a":["Companies!K665"]},"F|^163332-01EBITDATTM07/07/2025USD":{"id":2151,"description":null,"headerValues":[],"financialValues":[],"customValues":[],"error":null},"F|^61805-98Business RevenueTTM07/07/2025USD":{"id":2174,"description":null,"headerValues":[],"financialValues":[],"customValues":[],"error":null},"F|^99894-16EBITDATTM07/07/2025USD":{"id":2149,"description":null,"headerValues":[],"financialValues":[],"customValues":[],"error":null},"F|^158197-33EBITDATTM07/07/2025USD":{"id":2110,"description":null,"headerValues":[],"financialValues":[],"customValues":[],"error":null},"F|^164997-01Business RevenueTTM07/07/2025USD":{"r":[[1931025551.516735]],"c":null,"a":["Companies!J438"]},"F|^512361-46Business RevenueTTM07/07/2025USD":{"id":2177,"description":null,"headerValues":[],"financialValues":[],"customValues":[],"error":null},"F|^41188-60EBITDATTM07/07/2025USD":{"r":[[4720000000]],"c":null,"a":["Companies!K361"]},"F|^124322-05EBITDATTM07/07/2025USD":{"id":2111,"description":null,"headerValues":[],"financialValues":[],"customValues":[],"error":null},"F|^234526-60Business RevenueTTM07/07/2025USD":{"id":2188,"description":null,"headerValues":[],"financialValues":[],"customValues":[],"error":null},"F|^156547-63Business RevenueTTM07/07/2025USD":{"id":2125,"description":null,"headerValues":[],"financialValues":[],"customValues":[],"error":null},"F|^61647-40EBITDATTM07/07/2025USD":{"id":2108,"description":null,"headerValues":[],"financialValues":[],"customValues":[],"error":null},"F|^530460-37Business RevenueTTM07/07/2025USD":{"id":2157,"description":null,"headerValues":[],"financialValues":[],"customValues":[],"error":null},"F|^62160-94Business RevenueTTM07/07/2025USD":{"id":2144,"description":null,"headerValues":[],"financialValues":[],"customValues":[],"error":null},"F|^160581-61EBITDATTM07/07/2025USD":{"id":2187,"description":null,"headerValues":[],"financialValues":[],"customValues":[],"error":null},"F|^59324-68EBITDATTM07/07/2025USD":{"r":[[291419936.714759]],"c":null,"a":["Companies!K369"]},"F|^338710-87Business RevenueTTM07/07/2025USD":{"id":2155,"description":null,"headerValues":[],"financialValues":[],"customValues":[],"error":null},"F|^10770-94EBITDATTM07/07/2025USD":{"id":2118,"description":null,"headerValues":[],"financialValues":[],"customValues":[],"error":null},"D|^158197-33WebsiteUSD":{"r":[["www.mwm.com.br"]],"a":["Companies!E467"]},"D|^438790-96WebsiteUSD":{"r":[["www.expressa.com"]],"a":["Companies!E270"]},"D|^529184-80WebsiteUSD":{"r":[["loja.superpao.com.br"]],"a":["Companies!E609"]},"D|^97156-09WebsiteUSD":{"id":2199,"description":null,"headerValues":[{"simpleDate":null,"value":"","description":null}],"financialValues":[],"customValues":[],"error":null},"D|^168448-96WebsiteUSD":{"r":[["www.ticket.com.br"]],"a":["Companies!E640"]},"D|^92916-64WebsiteUSD":{"r":[["www.investors.pagbank.com"]],"a":["Companies!E500"]},"D|^169913-08WebsiteUSD":{"r":[["www.cacique.com.br"]],"a":["Companies!E123"]},"D|^60316-84WebsiteUSD":{"r":[["www.netshoes.com.br"]],"a":["Companies!E475"]},"D|^466023-34WebsiteUSD":{"r":[["www.actdigital.com"]],"a":["Companies!E11"]},"D|^64799-38WebsiteUSD":{"r":[["www.arcoeducacao.com.br"]],"a":["Companies!E53"]},"D|^608260-60WebsiteUSD":{"r":[["www.artemyn.com"]],"a":["Companies!E55"]},"D|^233963-83WebsiteUSD":{"r":[["www.tijoa.com"]],"a":["Companies!E641"]},"D|^489673-99WebsiteUSD":{"r":[["www.ri.hmobi-sa.com.br"]],"a":["Companies!E351"]},"D|^60397-39WebsiteUSD":{"r":[["www.edp.com.br"]],"a":["Companies!E239"]},"D|^53513-56WebsiteUSD":{"r":[["www.decolar.com"]],"a":["Companies!E212"]},"D|^462679-48NameUSD":{"r":[["Ipe Tecnologia Digital"]],"a":["Companies!B370"]},"D|^59323-51NameUSD":{"r":[["SYN Prop E Tech"]],"a":["Companies!B616"]},"D|^41514-76NameUSD":{"r":[["Fibria Celulose"]],"a":["Companies!B279"]},"D|^10435-69NameUSD":{"r":[["Agiliti Health"]],"a":["Companies!B21"]},"D|^187645-42NameUSD":{"r":[["Líder Aviação"]],"a":["Companies!B405"]},"D|^158092-21NameUSD":{"r":[["Mappel"]],"a":["Companies!B428"]},"D|^234886-42NameUSD":{"r":[["O Boticário"]],"a":["Companies!B98"]},"D|^155352-16NameUSD":{"r":[["Smartfit Escola de Ginástica e Dança"]],"a":["Companies!B591"]},"D|^154773-82NameUSD":{"r":[["Dânica"]],"a":["Companies!B210"]},"D|^168681-88NameUSD":{"r":[["TMov"]],"a":["Companies!B645"]},"D|^230114-08NameUSD":{"r":[["Embaré"]],"a":["Companies!B248"]},"D|^161108-65NameUSD":{"r":[["Brasil Kirin"]],"a":["Companies!B104"]},"D|^59324-50NameUSD":{"r":[["COPASA"]],"a":["Companies!B186"]},"D|^61650-10NameUSD":{"r":[["Itaúsa"]],"a":["Companies!B374"]},"D|^153901-90NameUSD":{"r":[["Melora do Brasil Produtos Dermatológicos"]],"a":["Companies!B444"]},"D|^163034-92NameUSD":{"r":[["Mazp Distribuidora de Petroleo"]],"a":["Companies!B436"]},"D|^268298-29NameUSD":{"r":[["Trackage"]],"a":["Companies!B653"]},"D|^10355-14NameUSD":{"r":[["International Business Machines"]],"a":["Companies!B356"]},"D|^165471-22NameUSD":{"r":[["Iguatemi"]],"a":["Companies!B379"]},"D|^482825-08Employees CountUSD":{"r":[[73000]],"a":["Companies!I392"]},"D|^517564-09Employees CountUSD":{"r":[[14000]],"a":["Companies!I205"]},"D|^170574-40Employees CountUSD":{"id":2192,"description":null,"headerValues":[{"simpleDate":null,"value":"","description":null}],"financialValues":[],"customValues":[],"error":null},"D|^753185-08Employees CountUSD":{"id":2106,"description":null,"headerValues":[{"simpleDate":null,"value":"","description":null}],"financialValues":[],"customValues":[],"error":null},"D|^161108-65Employees CountUSD":{"r":[[10000]],"a":["Companies!I104"]},"D|^50952-07Employees CountUSD":{"r":[[25019]],"a":["Companies!I119"]},"D|^168357-34Employees CountUSD":{"r":[[3100]],"a":["Companies!I223"]},"D|^501208-48Employees CountUSD":{"r":[[7000]],"a":["Companies!I664"]},"D|^170892-37Employees CountUSD":{"id":2158,"description":null,"headerValues":[{"simpleDate":null,"value":"","description":null}],"financialValues":[],"customValues":[],"error":null},"D|^342064-81Employees CountUSD":{"r":[[16000]],"a":["Companies!I570"]},"D|^159623-47Employees CountUSD":{"r":[[25627]],"a":["Companies!I550"]},"D|^169745-86HQ CountryUSD":{"r":[["Brazil"]],"a":["Companies!D707"]},"D|^482825-08HQ CountryUSD":{"r":[["United States"]],"a":["Companies!D392"]},"D|^183223-45HQ CountryUSD":{"r":[["Brazil"]],"a":["Companies!D746"]},"D|^86989-87HQ CountryUSD":{"r":[["Brazil"]],"a":["Companies!D439"]},"D|^66174-13HQ CountryUSD":{"r":[["Brazil"]],"a":["Companies!D188"]},"D|^434510-74HQ CountryUSD":{"r":[["Brazil"]],"a":["Companies!D572"]},"D|^165834-19HQ CountryUSD":{"r":[["Brazil"]],"a":["Companies!D41"]},"D|^165833-83HQ CountryUSD":{"r":[["Brazil"]],"a":["Companies!D357"]},"D|^182328-04HQ CountryUSD":{"r":[["Brazil"]],"a":["Companies!D597"]},"D|^60401-17HQ CountryUSD":{"r":[["Brazil"]],"a":["Companies!D281"]},"D|^165081-52HQ CountryUSD":{"r":[["Brazil"]],"a":["Companies!D765"]},"D|^60393-25HQ CountryUSD":{"r":[["Brazil"]],"a":["Companies!D201"]},"D|^489170-71HQ CountryUSD":{"r":[["Brazil"]],"a":["Companies!D394"]},"D|^165660-67HQ CountryUSD":{"r":[["Brazil"]],"a":["Companies!D77"]},"D|^58999-51HQ CountryUSD":{"r":[["Brazil"]],"a":["Companies!D512"]},"D|^59324-50HQ CountryUSD":{"r":[["Brazil"]],"a":["Companies!D186"]},"D|^463167-37HQ CountryUSD":{"r":[["Brazil"]],"a":["Companies!D730"]},"D|^12813-67HQ CountryUSD":{"r":[["Japan"]],"a":["Companies!D470"]},"D|^338710-87HQ CountryUSD":{"r":[["Brazil"]],"a":["Companies!D378"]},"D|^462871-45HQ CountryUSD":{"r":[["Brazil"]],"a":["Companies!D</t>
  </si>
  <si>
    <t>135"]},"F|^100578-07Business RevenueTTM07/07/2025USD":{"r":[[2546565313.014932]],"c":null,"a":["Companies!J128"]},"F|^170892-37Business RevenueTTM07/07/2025USD":{"id":4184,"description":null,"headerValues":[],"financialValues":[],"customValues":[],"error":null},"F|^515723-86EBITDATTM07/07/2025USD":{"id":4187,"description":null,"headerValues":[],"financialValues":[],"customValues":[],"error":null},"F|^690742-63Business RevenueTTM07/07/2025USD":{"id":4123,"description":null,"headerValues":[],"financialValues":[],"customValues":[],"error":null},"F|^164937-79EBITDATTM07/07/2025USD":{"id":4185,"description":null,"headerValues":[],"financialValues":[],"customValues":[],"error":null},"F|^89723-62EBITDATTM07/07/2025USD":{"r":[[77404049.22159]],"c":null,"a":["Companies!K161"]},"F|^160984-09EBITDATTM07/07/2025USD":{"id":4132,"description":null,"headerValues":[],"financialValues":[],"customValues":[],"error":null},"F|^54834-67Business RevenueTTM07/07/2025USD":{"id":4186,"description":null,"headerValues":[],"financialValues":[],"customValues":[],"error":null},"F|^470960-11Business RevenueTTM07/07/2025USD":{"r":[[4115113567.5661254]],"c":null,"a":["Companies!J181"]},"F|^489673-99Business RevenueTTM07/07/2025USD":{"r":[[223829870.372253]],"c":null,"a":["Companies!J351"]},"F|^222529-24Business RevenueTTM07/07/2025USD":{"id":4139,"description":null,"headerValues":[],"financialValues":[],"customValues":[],"error":null},"F|^186770-89Business RevenueTTM07/07/2025USD":{"r":[[328921984.976454]],"c":null,"a":["Companies!J94"]},"F|^466180-84Business RevenueTTM07/07/2025USD":{"r":[[1558884061.7095392]],"c":null,"a":["Companies!J338"]},"F|^433826-47EBITDATTM07/07/2025USD":{"id":4173,"description":null,"headerValues":[],"financialValues":[],"customValues":[],"error":null},"F|^10260-73Business RevenueTTM07/07/2025USD":{"r":[[310232192000]],"c":null,"a":["Companies!J151"]},"F|^184090-78EBITDATTM07/07/2025USD":{"id":4109,"description":null,"headerValues":[],"financialValues":[],"customValues":[],"error":null},"F|^121035-79Business RevenueTTM07/07/2025USD":{"id":4136,"description":null,"headerValues":[],"financialValues":[],"customValues":[],"error":null},"F|^41337-91EBITDATTM07/07/2025USD":{"id":4103,"description":null,"headerValues":[],"financialValues":[],"customValues":[],"error":null},"F|^43141-42Business RevenueTTM07/07/2025USD":{"r":[[13843842011.2]],"c":null,"a":["Companies!J345"]},"F|^10932-22Business RevenueTTM07/07/2025USD":{"id":4126,"description":null,"headerValues":[],"financialValues":[],"customValues":[],"error":null},"F|^458071-66EBITDATTM07/07/2025USD":{"r":[[180432467.709255]],"c":null,"a":["Companies!K204"]},"F|^153204-58EBITDATTM07/07/2025USD":{"id":4118,"description":null,"headerValues":[],"financialValues":[],"customValues":[],"error":null},"F|^154039-15Business RevenueTTM07/07/2025USD":{"id":4147,"description":null,"headerValues":[],"financialValues":[],"customValues":[],"error":null},"F|^180371-44Business RevenueTTM07/07/2025USD":{"id":4114,"description":null,"headerValues":[],"financialValues":[],"customValues":[],"error":null},"F|^160040-53Business RevenueTTM07/07/2025USD":{"id":4176,"description":null,"headerValues":[],"financialValues":[],"customValues":[],"error":null},"F|^107190-82EBITDATTM07/07/2025USD":{"r":[[998456036.100273]],"c":null,"a":["Companies!K545"]},"F|^149856-85Business RevenueTTM07/07/2025USD":{"id":4160,"description":null,"headerValues":[],"financialValues":[],"customValues":[],"error":null},"F|^107538-31Business RevenueTTM07/07/2025USD":{"r":[[836793738.487188]],"c":null,"a":["Companies!J348"]},"F|^11404-81Business RevenueTTM07/07/2025USD":{"r":[[23910055946.544]],"c":null,"a":["Companies!J131"]},"F|^268320-61EBITDATTM07/07/2025USD":{"r":[[255345376.007109]],"c":null,"a":["Companies!K19"]},"F|^163970-83EBITDATTM07/07/2025USD":{"r":[[160772678.1081]],"c":null,"a":["Companies!K69"]},"F|^100704-16Business RevenueTTM07/07/2025USD":{"id":4133,"description":null,"headerValues":[],"financialValues":[],"customValues":[],"error":null},"F|^42012-55Business RevenueTTM07/07/2025USD":{"id":4183,"description":null,"headerValues":[],"financialValues":[],"customValues":[],"error":null},"F|^433738-63Business RevenueTTM07/07/2025USD":{"id":4150,"description":null,"headerValues":[],"financialValues":[],"customValues":[],"error":null},"D|^59323-69WebsiteUSD":{"r":[["www.eneldistribuicaosp.com.br"]],"a":["Companies!E255"]},"D|^55657-00WebsiteUSD":{"r":[["www.claranet.com"]],"a":["Companies!E167"]},"D|^100582-12WebsiteUSD":{"r":[["www.ferbasa.com.br"]],"a":["Companies!E277"]},"D|^10483-75WebsiteUSD":{"r":[["www.stryker.com"]],"a":["Companies!E605"]},"D|^336988-09WebsiteUSD":{"r":[["www.adtalembrasil.com.br"]],"a":["Companies!E14"]},"D|^88290-55WebsiteUSD":{"r":[["www.camera.ind.br"]],"a":["Companies!E127"]},"D|^149565-25WebsiteUSD":{"r":[["www.vulcabras.com"]],"a":["Companies!E703"]},"D|^434180-44WebsiteUSD":{"r":[["www.duasrodas.com"]],"a":["Companies!E229"]},"D|^10355-14WebsiteUSD":{"r":[["www.ibm.com"]],"a":["Companies!E356"]},"D|^561947-86WebsiteUSD":{"r":[["gocil.com.br"]],"a":["Companies!E304"]},"D|^470960-11WebsiteUSD":{"r":[["www.compassbr.com"]],"a":["Companies!E181"]},"D|^165471-22WebsiteUSD":{"r":[["www.jereissati.com.br"]],"a":["Companies!E379"]},"D|^60112-81WebsiteUSD":{"r":[["www.br.ccb.com"]],"a":["Companies!E139"]},"D|^10260-73WebsiteUSD":{"r":[["www.cencora.com"]],"a":["Companies!E151"]},"D|^11404-81WebsiteUSD":{"r":[["www.capgemini.com"]],"a":["Companies!E131"]},"D|^164619-55WebsiteUSD":{"r":[["www.autometal.com.br"]],"a":["Companies!E65"]},"D|^462871-45WebsiteUSD":{"r":[["www.casamineira.com.br"]],"a":["Companies!E135"]},"D|^84640-15WebsiteUSD":{"r":[["www.creditas.com"]],"a":["Companies!E198"]},"D|^62017-75NameUSD":{"r":[["Dudalina"]],"a":["Companies!B230"]},"D|^119915-92NameUSD":{"r":[["BRQ Solucoes em Informatica"]],"a":["Companies!B115"]},"D|^57246-49NameUSD":{"r":[["RWS Holdings"]],"a":["Companies!B559"]},"D|^54578-08NameUSD":{"r":[["Equatorial Para Distribuidora de Energia"]],"a":["Companies!B146"]},"D|^234853-66NameUSD":{"r":[["Oba Hortifruti"]],"a":["Companies!B488"]},"D|^59112-82NameUSD":{"r":[["Sage Group"]],"a":["Companies!B562"]},"D|^529788-07NameUSD":{"r":[["Gripmaster Tires"]],"a":["Companies!B314"]},"D|^65707-75NameUSD":{"r":[["Galvani Indústria, Comércio e Serviços"]],"a":["Companies!B292"]},"D|^42012-55NameUSD":{"r":[["Brasil Telecom"]],"a":["Companies!B105"]},"D|^153127-90NameUSD":{"r":[["Nissin Ajinomoto Alimentos"]],"a":["Companies!B759"]},"D|^42490-90NameUSD":{"r":[["Grupo NotreDame Intermédica"]],"a":["Companies!B303"]},"D|^10770-94NameUSD":{"r":[["BR Malls Participacoes"]],"a":["Companies!B114"]},"D|^66018-07NameUSD":{"r":[["Mercado Bitcoin Serviços Digitais"]],"a":["Companies!B446"]},"D|^55813-33NameUSD":{"r":[["Natura Cosmeticos"]],"a":["Companies!B468"]},"D|^66339-91NameUSD":{"r":[["Empreendimentos Pague Menos"]],"a":["Companies!B501"]},"D|^61805-98Employees CountUSD":{"r":[[1001]],"a":["Companies!I108"]},"D|^124958-35Employees CountUSD":{"r":[[8100]],"a":["Companies!I266"]},"D|^43141-42Employees CountUSD":{"r":[[237248]],"a":["Companies!I345"]},"D|^125589-61Employees CountUSD":{"r":[[634]],"a":["Companies!I133"]},"D|^14781-52Employees CountUSD":{"id":4122,"description":null,"headerValues":[{"simpleDate":null,"value":"","description":null}],"financialValues":[],"customValues":[],"error":null},"D|^55813-33Employees CountUSD":{"r":[[1247]],"a":["Companies!I468"]},"D|^442938-43Employees CountUSD":{"r":[[44]],"a":["Companies!I268"]},"D|^528834-97Employees CountUSD":{"id":4134,"description":null,"headerValues":[{"simpleDate":null,"value":"","description":null}],"financialValues":[],"customValues":[],"error":null},"D|^471142-00Employees CountUSD":{"r":[[8000]],"a":["Companies!I112"]},"D|^165346-48Employees CountUSD":{"r":[[591]],"a":["Companies!I452"]},"D|^61647-40Employees CountUSD":{"r":[[5353]],"a":["Companies!I160"]},"D|^10355-14Employees CountUSD":{"r":[[270300]],"a":["Companies!I356"]},"D|^721137-97Employees CountUSD":{"id":4193,"description":null,"headerValues":[{"simpleDate":null,"value":"","description":null}],"financialValues":[],"customValues":[],"error":null},"D|^61650-10Employees CountUSD":{"r":[[129000]],"a":["Companies!I374"]},"D|^442930-15HQ CountryUSD":{"r":[["Brazil"]],"a":["Companies!D719"]},"D|^41523-94HQ CountryUSD":{"r":[["Brazil"]],"a":["Companies!D474"]},"D|^165660-49HQ CountryUSD":{"r":[["Brazil"]],"a":["Companies!D517"]},"D|^59112-82HQ CountryUSD":{"r":[["United Kingdom"]],"a":["Companies!D562"]},"D|^53381-53HQ CountryUSD":{"r":[["Brazil"]],"a":["Companies!D455"]},"D|^443161-27HQ CountryUSD":{"r":[["Brazil"]],"a":["Companies!D209"]},"D|^99324-73HQ CountryUSD":{"r":[["Brazil"]],"a":["Companies!D740"]},"D|^107186-68HQ CountryUSD":{"r":[["Brazil"]],"a":["Companies!D227"]},"D|^11404-81HQ CountryUSD":{"r":[["France"]],"a":["Companies!D131"]},"D|^228381-22HQ CountryUSD":{"r":[["Brazil"]],"a":["Companies!D343"]},"D|^433738-63HQ CountryUSD":{"r":[["Brazil"]],"a":["Companies!D62"]},"D|^315183-07HQ CountryUSD":{"r":[["Brazil"]],"a":["Companies!D443"]},"D|^62633-35HQ CountryUSD":{"r":[["Brazil"]],"a":["Companies!D700"]},"D|^53506-54HQ CountryUSD":{"r":[["Brazil"]],"a":["Companies!D514"]},"D|^187025-86HQ CountryUSD":{"r":[["Brazil"]],"a":["Companies!D86"]},"D|^466023-34HQ CountryUSD":{"r":[["Brazil"]],"a":["Companies!D11"]},"D|^628746-94HQ CountryUSD":{"r":[["Brazil"]],"a":["Companies!D337"]},"D|^156765-97HQ CountryUSD":{"r":[["Brazil"]],"a":["Companies!D116"]},"D|^466723-54HQ CountryUSD":{"r":[["Brazil"]],"a":["Companies!D417"]},"F|^60211-45Business RevenueTTM07/07/2025USD":{"r":[[481061766.23714995]],"c":null,"a":["Companies!J177"]},"F|^553156-30Business RevenueTTM07/07/2025USD":{"id":2041,"description":null,"headerValues":[],"financialValues":[],"customValues":[],"error":null},"F|^399569-77Business RevenueTTM07/07/2025USD":{"r":[[5522584593.697961]],"c":null,"a":["Companies!J469"]},"F|^57246-49Business RevenueTTM07/07/2025USD":{"r":[[908314096.9356]],"c":null,"a":["Companies!J559"]},"F|^187025-86Business RevenueTTM07/07/2025USD":{"id":2031,"description":null,"headerValues":[],"financialValues":[],"customValues":[],"error":null},"F|^458086-15EBITDATTM07/07/2025USD":{"r":[[1983995936.840983]],"c":null,"a":["Companies!K585"]},"F|^60748-48Business RevenueTTM07/07/2025USD":{"id":2002,"description":null,"headerValues":[],"financialValues":[],"customValues":[],"error":null},"F|^163216-00Business RevenueTTM07/07/2025USD":{"id":2095,"description":null,"headerValues":[],"financialValues":[],"customValues":[],"error":null},"F|^42096-79EBITDATTM07/07/2025USD":{"r":[[837352444.4705989]],"c":null,"a":["Companies!K191"]},"F|^41523-94EBITDATTM07/07/2025USD":{"id":2071,"description":null,"headerValues":[],"financialValues":[],"customValues":[],"error":null},"F|^153187-03Business RevenueTTM07/07/2025USD":{"r":[[1448788553.6038]],"c":null,"a":["Companies!J49"]},"F|^165681-01EBITDATTM07/07/2025USD":{"r":[[74488491.224705]],"c":null,"a":["Companies!K324"]},"F|^157680-91EBITDATTM07/07/2025USD":{"id":2084,"description":null,"headerValues":[],"financialValues":[],"customValues":[],"error":null},"F|^231955-57EBITDATTM07/07/2025USD":{"id":2036,"description":null,"headerValues":[],"financialValues":[],"customValues":[],"error":null},"F|^60046-75Business RevenueTTM07/07/2025USD":{"r":[[809720453.011158]],"c":null,"a":["Companies!J582"]},"F|^336988-09Business RevenueTTM07/07/2025USD":{"id":2047,"description":null,"headerValues":[],"financialValues":[],"customValues":[],"error":null},"F|^553099-51EBITDATTM07/07/2025USD":{"id":2055,"description":null,"headerValues":[],"financialValues":[],"customValues":[],"error":null},"F|^163125-37EBITDATTM07/07/2025USD":{"id":2038,"description":null,"headerValues":[],"financialValues":[],"customValues":[],"error":null},"F|^13196-71Business RevenueTTM07/07/2025USD":{"id":2024,"description":null,"headerValues":[],"financialValues":[],"customValues":[],"error":null},"F|^498292-39Business RevenueTTM07/07/2025USD":{"id":2097,"description":null,"headerValues":[],"financialValues":[],"customValues":[],"error":null},"F|^14389-03EBITDATTM07/07/2025USD":{"id":2080,"description":null,"headerValues":[],"financialValues":[],"customValues":[],"error":null},"F|^513134-74EBITDATTM07/07/2025USD":{"id":2028,"description":null,"headerValues":[],"financialValues":[],"customValues":[],"error":null},"F|^16436-62EBITDATTM07/07/2025USD":{"id":2054,"description":null,"headerValues":[],"financialValues":[],"customValues":[],"error":null},"F|^97964-83Business RevenueTTM07/07/2025USD":{"r":[[384259702.124578]],"c":null,"a":["Companies!J267"]},"F|^109299-79EBITDATTM07/07/2025USD":{"r":[[145320014.021811]],"c":null,"a":["Companies!K200"]},"F|^13458-61Business RevenueTTM07/07/2025USD":{"r":[[3288740399.1724644]],"c":null,"a":["Companies!J696"]},"F|^158094-46Business RevenueTTM07/07/2025USD":{"id":2029,"description":null,"headerValues":[],"financialValues":[],"customValues":[],"error":null},"F|^181473-94EBITDATTM07/07/2025USD":{"r":[[855382066.438295]],"c":null,"a":["Companies!K458"]},"F|^14185-99Business RevenueTTM07/07/2025USD":{"r":[[8321037072.013879]],"c":null,"a":["Companies!J421"]},"F|^163886-14Business RevenueTTM07/07/2025USD":{"r":[[769244457.5033691]],"c":null,"a":["Companies!J617"]},"F|^42203-35EBITDATTM07/07/2025USD":{"id":2098,"description":null,"headerValues":[],"financialValues":[],"customValues":[],"error":null},"F|^155419-75EBITDATTM07/07/2025USD":{"id":2066,"description":null,"headerValues":[],"financialValues":[],"customValues":[],"error":null},"F|^91718-56Business RevenueTTM07/07/2025USD":{"id":2096,"description":null,"headerValues":[],"financialValues":[],"customValues":[],"error":null},"F|^531320-86EBITDATTM07/07/2025USD":{"id":2101,"description":null,"headerValues":[],"financialValues":[],"customValues":[],"error":null},"D|^59322-61WebsiteUSD":{"r":[["www.bombril.com.br"]],"a":["Companies!E97"]},"D|^43079-14WebsiteUSD":{"r":[["www.marfrig.com.br"]],"a":["Companies!E430"]},"D|^327536-65WebsiteUSD":{"r":[["www.cheap2ship.com"]],"a":["Companies!E159"]},"D|^60748-48WebsiteUSD":{"r":[["www.prosegur.es"]],"a":["Companies!E534"]},"D|^517065-76WebsiteUSD":{"r":[["www.corsan.com.br"]],"a":["Companies!E190"]},"D|^454233-88WebsiteUSD":{"r":[["www.scheffer.agr.br"]],"a":["Companies!E573"]},"D|^592604-47WebsiteUSD":{"r":[["www.grsa.com.br"]],"a":["Companies!E315"]},"D|^162623-17WebsiteUSD":{"r":[["www.granado.com.br"]],"a":["Companies!E308"]},"D|^126007-75WebsiteUSD":{"r":[["www.ecbsa.com.br"]],"a":["Companies!E235"]},"D|^59324-41WebsiteUSD":{"r":[["www.ri.grupocasasbahia.com.br"]],"a":["Companies!E322"]},"D|^125488-45WebsiteUSD":{"r":[["www.lorenzetti.com.br"]],"a":["Companies!E415"]},"D|^42096-79WebsiteUSD":{"r":[["www.cosan.com.br"]],"a":["Companies!E191"]},"D|^57093-58WebsiteUSD":{"r":[["www.metrorio.com.br"]],"a":["Companies!E449"]},"D|^168301-72WebsiteUSD":{"r":[["www.cggtrading.com"]],"a":["Companies!E157"]},"D|^471012-85WebsiteUSD":{"r":[["unifique.com.br"]],"a":["Companies!E665"]},"D|^161656-30WebsiteUSD":{"id":2043,"description":null,"headerValues":[{"simpleDate":null,"value":"","description":null}],"financialValues":[],"customValues":[],"error":null},"D|^501803-11WebsiteUSD":{"r":[["www.tirolez.com.br"]],"a":["Companies!E643"]},"D|^234634-42NameUSD":{"r":[["Supley"]],"a":["Companies!B610"]},"D|^522679-87NameUSD":{"r":[["Grupo Cimed"]],"a":["Companies!B164"]},"D|^131151-16NameUSD":{"r":[["Companhia Brasileira De Aluminio"]],"a":["Companies!B137"]},"D|^152498-62NameUSD":{"r":[["Hexus Food"]],"a":["Companies!B350"]},"D|^483083-38NameUSD":{"r":[["Getnet Adquirencia E Servicos Para Meios De Pagamento"]],"a":["Companies!B588"]},"D|^489786-85NameUSD":{"r":[["Topaz (Financial Software)"]],"a":["Companies!B647"]},"D|^336988-09NameUSD":{"r":[["Adtalem Educacional do Brasil"]],"a":["Companies!B14"]},"D|^163212-49NameUSD":{"r":[["Agropecuaria Maggi"]],"a":["Companies!B43"]},"D|^233278-39NameUSD":{"r":[["Rodoil Distribuidora de Combustiveis"]],"a":["Companies!B552"]},"D|^41395-33NameUSD":{"r":[["Telemig Celular Participacoes"]],"a":["Companies!B633"]},"D|^600473-71NameUSD":{"r":[["Novo Atacarejo"]],"a":["Companies!B482"]},"D|^597571-57NameUSD":{"r":[["Ezcal Participações"]],"a":["Companies!B747"]},"D|^226315-45NameUSD":{"r":[["CorpFlex"]],"a":["Companies!B189"]},"D|^458086-15NameUSD":{"r":[["Simpar"]],"a":["Companies!B585"]},"D|^443161-27NameUSD":{"r":[["D1000 Varejo Farma"]],"a":["Companies!B209"]},"D|^162772-75NameUSD":{"r":[["Hortus Comercio de Alimentos"]],"a":["Companies!B429"]},"D|^10731-52NameUSD":{"r":[["Equinix"]],"a":["Companies!B261"]},"D|^11613-70NameUSD":{"r":[["Unisys"]],"a":["Companies!B668"]},"D|^233963-83NameUSD":{"r":[["Tijoá Participações e Investimentos"]],"a":["Companies!B641"]},"D|^521360-65Employees CountUSD":{"id":2048,"description":null,"headerValues":[{"simpleDate":null,"value":"","description":null}],"financialValues":[],"customValues":[],"error":null},"D|^161725-42Employees CountUSD":{"r":[[200]],"a":["Companies!I513"]},"D|^154223-38Employees CountUSD":{"r":[[2532]],"a":["Companies!I147"]},"D|^443016-46Employees CountUSD":{"r":[[48]],"a":["Companies!I515"]},"D|^125466-94Employees CountUSD":{"r":[[2649]],"a":["Companies!I272"]},"D|^182343-88Employees CountUSD":{"r":[[5400]],"a":["Companies!I240"]},"D|^399569-77Employees CountUSD":{"id":2082,"description":null,"headerValues":[{"simpleDate":null,"value":"","description":null}],"financialValues":[],"customValues":[],"error":null},"D|^114010-39Employees CountUSD":{"r":[[4492]],"a":["Companies!I483"]},"D|^10134-19Employees CountUSD":{"r":[[18000]],"a":["Companies!I360"]},"D|^59322-97Employees CountUSD":{"r":[[464]],"a":["Companies!I155"]},"D|^55246-78Employees CountUSD":{"r":[[500]],"a":["Companies!I607"]},"D|^234524-44Employees CountUSD":{"r":[[4429]],"a":["Companies!I91"]},"D|^107944-12Employees CountUSD":{"id":2020,"description":null,"headerValues":[{"simpleDate":null,"value":"","description":null}],"financialValues":[],"customValues":[],"error":null},"D|^54744-04Employees CountUSD":{"r":[[6471]],"a":["Companies!I163"]},"D|^42742-27Employees CountUSD":{"r":[[1923]],"a":["Companies!I71"]},"D|^165660-85Employees CountUSD":{"r":[[4212]],"a":["Companies!I173"]},"D|^528634-27HQ CountryUSD":{"r":[["Brazil"]],"a":["Companies!D341"]},"D|^227822-95HQ CountryUSD":{"r":[["Brazil"]],"a":["Companies!D216"]},"D|^158045-86HQ CountryUSD":{"r":[["Brazil"]],"a":["Companies!D772"]},"D|^628175-44HQ CountryUSD":{"r":[["Brazil"]],"a":["Companies!D184"]},"D|^443016-46HQ CountryUSD":{"r":[["Brazil"]],"a":["Companies!D515"]},"D|^51263-20HQ CountryUSD":{"r":[["Brazil"]],"a":["Companies!D340"]},"D|^161108-65HQ CountryUSD":{"r":[["Brazil"]],"a":["Companies!D104"]},"D|^163216-00HQ CountryUSD":{"r":[["Brazil"]],"a":["Companies!D233"]},"D|^100581-58HQ CountryUSD":{"r":[["Brazil"]],"a":["Companies!D321"]},"D|^57093-76HQ CountryUSD":{"r":[["Brazil"]],"a":["Companies!D563"]},"D|^170863-39HQ CountryUSD":{"r":[["United States"]],"a":["Companies!D232"]},"D|^40423-51HQ CountryUSD":{"r":[["Brazil"]],"a":["Companies!D300"]},"D|^59328-91HQ CountryUSD":{"r":[["Brazil"]],"a":["Companies!D39"]},"D|^529184-80HQ CountryUSD":{"r":[["Brazil"]],"a":["Companies!D609"]},"F|^61650-10Business RevenueTTM07/07/2025USD":{"r":[[1852082729.197]],"c":null,"a":["Companies!J374"]},"F|^53381-53Business RevenueTTM07/07/2025USD":{"r":[[4051326691.3956814]],"c":null,"a":["Companies!J455"]},"F|^59320-99Business RevenueTTM07/07/2025USD":{"r":[[4135851052.387433]],"c":null,"a":["Companies!J388"]},"F|^462290-41EBITDATTM07/07/2025USD":{"id":1240,"description":null,"headerValues":[],"financialValues":[],"customValues":[],"error":null},"F|^18862-03Business RevenueTTM07/07/2025USD":{"r":[[19798000000]],"c":null,"a":["Companies!J295"]},"F|^628175-44EBITDATTM07/07/2025USD":{"id":1277,"description":null,"headerValues":[],"financialValues":[],"customValues":[],"error":null},"F|^165081-52Business RevenueTTM07/07/2025USD":{"id":1281,"description":null,"headerValues":[],"financialValues":[],"customValues":[],"error":null},"F|^470682-73EBITDATTM07/07/2025USD":{"id":1286,"description":null,"headerValues":[],"financialValues":[],"customValues":[],"error":null},"F|^264333-43Business RevenueTTM07/07/2025USD":{"id":1278,"description":null,"headerValues":[],"financialValues":[],"customValues":[],"error":null},"F|^51001-84Business RevenueTTM07/07/2025USD":{"r":[[261407255.781217]],"c":null,"a":["Companies!J410"]},"F|^153901-90Business RevenueTTM07/07/2025USD":{"id":1234,"description":null,"headerValues":[],"financialValues":[],"customValues":[],"error":null},"F|^151782-49Business RevenueTTM07/07/2025USD":{"r":[[247441565.317975]],"c":null,"a":["Companies!J684"]},"F|^99160-39EBITDATTM07/07/2025USD":{"id":1251,"description":null,"headerValues":[],"financialValues":[],"customValues":[],"error":null},"F|^501208-48EBITDATTM07/07/2025USD":{"id":1285,"description":null,"headerValues":[],"financialValues":[],"customValues":[],"error":null},"F|^153204-58Business RevenueTTM07/07/2025USD":{"id":1202,"description":null,"headerValues":[],"financialValues":[],"customValues":[],"error":null},"F|^31316-68Business RevenueTTM07/07/2025USD":{"id":1301,"description":null,"headerValues":[],"financialValues":[],"customValues":[],"error":null},"F|^31316-68EBITDATTM07/07/2025USD":{"id":1232,"description":null,"headerValues":[],"financialValues":[],"customValues":[],"error":null},"F|^166501-27EBITDATTM07/07/2025USD":{"id":1213,"description":null,"headerValues":[],"financialValues":[],"customValues":[],"error":null},"F|^114010-39EBITDATTM07/07/2025USD":{"id":1235,"description":null,"headerValues":[],"financialValues":[],"customValues":[],"error":null},"F|^101472-04EBITDATTM07/07/2025USD":{"id":1220,"description":null,"headerValues":[],"financialValues":[],"customValues":[],"error":null},"F|^512361-46EBITDATTM07/07/2025USD":{"id":1254,"description":null,"headerValues":[],"financialValues":[],"customValues":[],"error":null},"F|^165667-51EBITDATTM07/07/2025USD":{"r":[[344484003.69258505]],"c":null,"a":["Companies!K149"]},"F|^164940-49Business RevenueTTM07/07/2025USD":{"r":[[241514864.96414402]],"c":null,"a":["Companies!J655"]},"F|^470780-74EBITDATTM07/07/2025USD":{"r":[[-2314969.8349939995]],"c":null,"a":["Companies!K464"]},"F|^162772-75Business RevenueTTM07/07/2025USD":{"id":1236,"description":null,"headerValues":[],"financialValues":[],"customValues":[],"error":null},"F|^43060-06Business RevenueTTM07/07/2025USD":{"r":[[14061509340.856]],"c":null,"a":["Companies!J106"]},"F|^151601-32Business RevenueTTM07/07/2025USD":{"id":1299,"description":null,"headerValues":[],"financialValues":[],"customValues":[],"error":null},"F|^121827-52Business RevenueTTM07/07/2025USD":{"r":[[468517800.621845]],"c":null,"a":["Companies!J375"]},"F|^90178-30Business RevenueTTM07/07/2025USD":{"r":[[1547840858.7421083]],"c":null,"a":["Companies!J601"]},"F|^160982-56Business RevenueTTM07/07/2025USD":{"id":1206,"description":null,"headerValues":[],"financialValues":[],"customValues":[],"error":null},"D|^66339-91WebsiteUSD":{"r":[["www.paguemenos.com.br"]],"a":["Companies!E501"]},"D|^111171-88WebsiteUSD":{"r":[["www.ambev.com.br"]],"a":["Companies!E44"]},"D|^170574-40WebsiteUSD":{"id":1293,"description":null,"headerValues":[{"simpleDate":null,"value":"","description":null}],"financialValues":[],"customValues":[],"error":null},"D|^167940-28WebsiteUSD":{"r":[["www.terna.com.br"]],"a":["Companies!E638"]},"D|^66328-48WebsiteUSD":{"r":[["www.tegma.com.br"]],"a":["Companies!E628"]},"D|^158436-10WebsiteUSD":{"r":[["www.ihara.com.br"]],"a":["Companies!E358"]},"D|^59323-78WebsiteUSD":{"r":[["www.embratel.com.br"]],"a":["Companies!E252"]},"D|^470615-23WebsiteUSD":{"r":[["www.compass.uol"]],"a":["Companies!E180"]},"D|^165503-62WebsiteUSD":{"r":[["www.refinariademanguinhos.com"]],"a":["Companies!E547"]},"D|^98480-80WebsiteUSD":{"r":[["www.totalalimentos.com.br"]],"a":["Companies!E649"]},"D|^470780-74WebsiteUSD":{"r":[["www.multilaser.com.br"]],"a":["Companies!E464"]},"D|^54578-08WebsiteUSD":{"r":[["www.celpa.com.br"]],"a":["Companies!E146"]},"D|^165346-48WebsiteUSD":{"r":[["www.minasmaquinas.com.br"]],"a":["Companies!E452"]},"D|^170685-91WebsiteUSD":{"r":[["www.portobello.com.br"]],"a":["Companies!E523"]},"D|^10423-81NameUSD":{"r":[["JBS (Food Products)"]],"a":["Companies!B376"]},"D|^10495-45NameUSD":{"r":[["Companhia Providencia Industria E Comercio"]],"a":["Companies!B535"]},"D|^50915-35NameUSD":{"r":[["Coomex"]],"a":["Companies!B185"]},"D|^164939-23NameUSD":{"r":[["Marisa Lojas"]],"a":["Companies!B431"]},"D|^151586-02NameUSD":{"r":[["Sadia"]],"a":["Companies!B561"]},"D|^59325-40NameUSD":{"r":[["WEG"]],"a":["Companies!B705"]},"D|^41188-60NameUSD":{"r":[["Infosys"]],"a":["Companies!B361"]},"D|^700627-78NameUSD":{"r":[["Grupo Carrefour Brasil (Portfolio of 57 Stores of Nacional and Bompreço Brand in Brazil)"]],"a":["Companies!B750"]},"D|^11195-02NameUSD":{"r":[["Fujitsu"]],"a":["Companies!B290"]},"D|^459723-88NameUSD":{"r":[["Intelbras"]],"a":["Companies!B364"]},"D|^41510-44NameUSD":{"r":[["Petróleo Brasileiro"]],"a":["Companies!B509"]},"D|^151782-58NameUSD":{"r":[["Redecard"]],"a":["Companies!B671"]},"D|^454528-09NameUSD":{"r":[["Desktop"]],"a":["Companies!B215"]},"D|^149856-85NameUSD":{"r":[["Compass Minerals América do Sul"]],"a":["Companies!B530"]},"D|^59322-97NameUSD":{"r":[["Companhia Energética de São Paulo"]],"a":["Companies!B155"]},"D|^150914-71NameUSD":{"r":[["Fiagril"]],"a":["Companies!B278"]},"D|^99721-45Employees CountUSD":{"r":[[17000]],"a":["Companies!I256"]},"D|^115612-93Employees CountUSD":{"r":[[15000]],"a":["Companies!I506"]},"D|^462679-48Employees CountUSD":{"r":[[90]],"a":["Companies!I370"]},"D|^483987-52Employees CountUSD":{"id":1296,"description":null,"headerValues":[{"simpleDate":null,"value":"","description":null}],"financialValues":[],"customValues":[],"error":null},"D|^431675-65Employees CountUSD":{"r":[[592]],"a":["Companies!I454"]},"D|^43567-39Employees CountUSD":{"r":[[29961]],"a":["Companies!I618"]},"D|^157680-91Employees CountUSD":{"id":1212,"description":null,"headerValues":[{"simpleDate":null,"value":"","description":null}],"financialValues":[],"customValues":[],"error":null},"D|^165551-32Employees CountUSD":{"id":1214,"description":null,"headerValues":[{"simpleDate":null,"value":"","description":null}],"financialValues":[],"customValues":[],"error":null},"D|^164968-03Employees CountUSD":{"r":[[3862]],"a":["Companies!I615"]},"D|^109299-79Employees CountUSD":{"r":[[7614]],"a":["Companies!I200"]},"D|^154039-15Employees CountUSD":{"id":1237,"description":null,"headerValues":[{"simpleDate":null,"value":"","description":null}],"financialValues":[],"customValues":[],"error":null},"D|^98480-80Employees CountUSD":{"r":[[1400]],"a":["Companies!I649"]},"D|^40839-85Employees CountUSD":{"r":[[25489]],"a":["Companies!I175"]},"D|^497260-63Employees CountUSD":{"r":[[9000]],"a":["Companies!I753"]},"D|^712542-79Employees CountUSD":{"r":[[201]],"a":["Companies!I404"]},"D|^160982-56Employees CountUSD":{"r":[[140]],"a":["Companies!I533"]},"D|^151782-49HQ CountryUSD":{"r":[["Brazil"]],"a":["Companies!D684"]},"D|^58968-01HQ CountryUSD":{"r":[["Brazil"]],"a":["Companies!D674"]},"D|^110294-65HQ CountryUSD":{"r":[["Brazil"]],"a":["Companies!D336"]},"D|^149856-85HQ CountryUSD":{"r":[["Brazil"]],"a":["Companies!D530"]},"D|^25592-68HQ CountryUSD":{"r":[["Brazil"]],"a":["Companies!D539"]},"D|^153231-31HQ CountryUSD":{"r":[["Brazil"]],"a":["Companies!D494"]},"D|^158894-29HQ CountryUSD":{"r":[["Brazil"]],"a":["Companies!D689"]},"D|^462679-48HQ CountryUSD":{"r":[["Brazil"]],"a":["Companies!D370"]},"D|^153127-90HQ CountryUSD":{"r":[["Brazil"]],"a":["Companies!D759"]},"D|^60112-81HQ CountryUSD":{"r":[["Brazil"]],"a":["Companies!D139"]},"D|^234288-28HQ CountryUSD":{"r":[["Brazil"]],"a":["Companies!D549"]},"D|^327536-65HQ CountryUSD":{"r":[["Brazil"]],"a":["Companies!D159"]},"D|^162020-17HQ CountryUSD":{"r":[["Brazil"]],"a":["Companies!D558"]},"D|^164939-23HQ CountryUSD":{"r":[["Brazil"]],"a":["Companies!D431"]},"D|^158436-10HQ CountryUSD":{"r":[["Brazil"]],"a":["Companies!D358"]},"D|^553099-51HQ CountryUSD":{"r":[["Brazil"]],"a":["Companies!D225"]},"D|^165662-20HQ CountryUSD":{"r":[["Brazil"]],"a":["Companies!D553"]},"D|^61790-50HQ CountryUSD":{"r":[["Brazil"]],"a":["Companies!D313"]},"D|^54240-13HQ CountryUSD":{"r":[["Brazil"]],"a":["Companies!D520"]},"D|^41966-74HQ CountryUSD":{"r":[["Brazil"]],"a":["Companies!D642"]},"D|^500628-61HQ CountryUSD":{"r":[["Brazil"]],"a":["Companies!D309"]},"D|^53945-38HQ CountryUSD":{"r":[["Brazil"]],"a":["Companies!D646"]},"D|^59323-87HQ CountryUSD":{"r":[["Brazil"]],"a":["Companies!D448"]},"D|^465840-37HQ CountryUSD":{"r":[["Brazil"]],"a":["Companies!D96"]},"F|^161506-90Business RevenueTTM07/07/2025USD":{"id":1706,"description":null,"headerValues":[],"financialValues":[],"customValues":[],"error":null},"F|^62177-59EBITDATTM07/07/2025USD":{"id":1727,"description":null,"headerValues":[],"financialValues":[],"customValues":[],"error":null},"F|^53381-53EBITDATTM07/07/2025USD":{"r":[[1178295958.445547]],"c":null,"a":["Companies!K455"]},"F|^168357-34EBITDATTM07/07/2025USD":{"id":1783,"description":null,"headerValues":[],"financialValues":[],"customValues":[],"error":null},"F|^59320-99EBITDATTM07/07/2025USD":{"r":[[1783698862.227123]],"c":null,"a":["Companies!K388"]},"F|^56903-77EBITDATTM07/07/2025USD":{"id":1729,"description":null,"headerValues":[],"financialValues":[],"customValues":[],"error":null},"F|^53494-57EBITDATTM07/07/2025USD":{"r":[[252328862.382298]],"c":null,"a":["Companies!K651"]},"F|^506670-31Business RevenueTTM07/07/2025USD":{"id":1770,"description":null,"headerValues":[],"financialValues":[],"customValues":[],"error":null},"F|^58922-29Business RevenueTTM07/07/2025USD":{"r":[[239143971.100208]],"c":null,"a":["Companies!J244"]},"F|^59321-89EBITDATTM07/07/2025USD":{"r":[[44396911.103834]],"c":null,"a":["Companies!K462"]},"F|^165660-67Business RevenueTTM07/07/2025USD":{"id":1788,"description":null,"headerValues":[],"financialValues":[],"customValues":[],"error":null},"F|^452727-46Business RevenueTTM07/07/2025USD":{"id":1716,"description":null,"headerValues":[],"financialValues":[],"customValues":[],"error":null},"F|^489673-99EBITDATTM07/07/2025USD":{"r":[[158699570.79318]],"c":null,"a":["Companies!K351"]},"F|^500628-61Business RevenueTTM07/07/2025USD":{"r":[[431458870.143614]],"c":null,"a":["Companies!J309"]},"F|^640234-90Business RevenueTTM07/07/2025USD":{"r":[[1744465497.6273413]],"c":null,"a":["Companies!J519"]},"F|^84640-15Business RevenueTTM07/07/2025USD":{"id":1709,"description":null,"headerValues":[],"financialValues":[],"customValues":[],"error":null},"F|^84640-15EBITDATTM07/07/2025USD":{"id":1726,"description":null,"headerValues":[],"financialValues":[],"customValues":[],"error":null},"F|^62020-81Business RevenueTTM07/07/2025USD":{"id":1796,"description":null,"headerValues":[],"financialValues":[],"customValues":[],"error":null},"F|^442938-43Business RevenueTTM07/07/2025USD":{"id":1704,"description":null,"headerValues":[],"financialValues":[],"customValues":[],"error":null},"F|^149565-25Business RevenueTTM07/07/2025USD":{"r":[[610240866.591068]],"c":null,"a":["Companies!J703"]},"F|^465543-19Business RevenueTTM07/07/2025USD":{"id":1723,"description":null,"headerValues":[],"financialValues":[],"customValues":[],"error":null},"F|^60393-25Business RevenueTTM07/07/2025USD":{"r":[[9241223689.46776]],"c":null,"a":["Companies!J201"]},"F|^529227-64EBITDATTM07/07/2025USD":{"id":1705,"description":null,"headerValues":[],"financialValues":[],"customValues":[],"error":null},"F|^65707-75Business RevenueTTM07/07/2025USD":{"id":1718,"description":null,"headerValues":[],"financialValues":[],"customValues":[],"error":null},"F|^164960-83Business RevenueTTM07/07/2025USD":{"r":[[878311986.916533]],"c":null,"a":["Companies!J285"]},"F|^343717-21EBITDATTM07/07/2025USD":{"r":[[295112525.542958]],"c":null,"a":["Companies!K142"]},"F|^157248-82Business RevenueTTM07/07/2025USD":{"r":[[506068050.5877339]],"c":null,"a":["Companies!J503"]},"F|^54853-75EBITDATTM07/07/2025USD":{"id":1789,"description":null,"headerValues":[],"financialValues":[],"customValues":[],"error":null},"F|^13303-81Business RevenueTTM07/07/2025USD":{"id":1798,"description":null,"headerValues":[],"financialValues":[],"customValues":[],"error":null},"F|^107186-68EBITDATTM07/07/2025USD":{"id":1734,"description":null,"headerValues":[],"financialValues":[],"customValues":[],"error":null},"F|^126007-75EBITDATTM07/07/2025USD":{"id":1724,"description":null,"headerValues":[],"financialValues":[],"customValues":[],"error":null},"F|^471201-49Business RevenueTTM07/07/2025USD":{"</t>
  </si>
  <si>
    <t>id":1782,"description":null,"headerValues":[],"financialValues":[],"customValues":[],"error":null},"F|^234288-28Business RevenueTTM07/07/2025USD":{"r":[[602850531.122712]],"c":null,"a":["Companies!J549"]},"F|^43079-14Business RevenueTTM07/07/2025USD":{"r":[[29700541144.104233]],"c":null,"a":["Companies!J430"]},"D|^11987-92WebsiteUSD":{"r":[["www.atea.no"]],"a":["Companies!E59"]},"D|^496359-10WebsiteUSD":{"r":[["www.giga.com.vc"]],"a":["Companies!E299"]},"D|^151782-58WebsiteUSD":{"r":[["www.userede.com.br"]],"a":["Companies!E671"]},"D|^109231-03WebsiteUSD":{"r":[["www.batbrasil.com"]],"a":["Companies!E79"]},"D|^665104-87WebsiteUSD":{"id":1752,"description":null,"headerValues":[{"simpleDate":null,"value":"","description":null}],"financialValues":[],"customValues":[],"error":null},"D|^315183-07WebsiteUSD":{"r":[["www.melcon.com.br"]],"a":["Companies!E443"]},"D|^54251-83WebsiteUSD":{"r":[["www.vitopel.com"]],"a":["Companies!E691"]},"D|^51001-84WebsiteUSD":{"r":[["www.locaweb.com.br"]],"a":["Companies!E410"]},"D|^59889-88WebsiteUSD":{"r":[["www.animaeducacao.com.br"]],"a":["Companies!E52"]},"D|^157239-46WebsiteUSD":{"r":[["www.gpti.com.br"]],"a":["Companies!E307"]},"D|^163886-14WebsiteUSD":{"r":[["institucional.taesa.com.br"]],"a":["Companies!E617"]},"D|^125561-53WebsiteUSD":{"r":[["www.nextel.com.br"]],"a":["Companies!E476"]},"D|^230114-08WebsiteUSD":{"r":[["www.embare.com.br"]],"a":["Companies!E248"]},"D|^154222-84WebsiteUSD":{"r":[["www.elektro.com.br"]],"a":["Companies!E242"]},"D|^165834-19WebsiteUSD":{"r":[["www.alupar.com.br"]],"a":["Companies!E41"]},"D|^115612-93WebsiteUSD":{"r":[["www.paschoalotto.com.br"]],"a":["Companies!E506"]},"D|^466985-71NameUSD":{"r":[["Mantiqueira"]],"a":["Companies!B427"]},"D|^54240-13NameUSD":{"r":[["Policard"]],"a":["Companies!B520"]},"D|^163216-00NameUSD":{"r":[["Eataly"]],"a":["Companies!B233"]},"D|^158444-20NameUSD":{"r":[["Ocyan (Rio de Janeiro)"]],"a":["Companies!B490"]},"D|^164941-57NameUSD":{"r":[["SulAmérica"]],"a":["Companies!B606"]},"D|^158094-46NameUSD":{"r":[["Politec Tecnologia da Informação"]],"a":["Companies!B522"]},"D|^59323-78NameUSD":{"r":[["Embratel Participacoes"]],"a":["Companies!B252"]},"D|^565157-17NameUSD":{"r":[["Kiss New York"]],"a":["Companies!B386"]},"D|^60397-39NameUSD":{"r":[["EDP - Energias do Brasil"]],"a":["Companies!B239"]},"D|^124958-35NameUSD":{"r":[["Eurofarma Laboratorios"]],"a":["Companies!B266"]},"D|^163886-14NameUSD":{"r":[["Transmissora Alianca de Energia Eletrica"]],"a":["Companies!B617"]},"D|^62040-43NameUSD":{"r":[["USS Solucoes Gerenciadas"]],"a":["Companies!B634"]},"D|^59321-44Employees CountUSD":{"r":[[15000]],"a":["Companies!I621"]},"D|^162020-17Employees CountUSD":{"r":[[632]],"a":["Companies!I558"]},"D|^41513-32Employees CountUSD":{"r":[[34215]],"a":["Companies!I773"]},"D|^152764-48Employees CountUSD":{"id":1714,"description":null,"headerValues":[{"simpleDate":null,"value":"","description":null}],"financialValues":[],"customValues":[],"error":null},"D|^40770-46Employees CountUSD":{"r":[[12000]],"a":["Companies!I367"]},"D|^170863-39Employees CountUSD":{"r":[[120000]],"a":["Companies!I232"]},"D|^54240-13Employees CountUSD":{"r":[[330]],"a":["Companies!I520"]},"D|^162223-03Employees CountUSD":{"r":[[108]],"a":["Companies!I66"]},"D|^157868-11Employees CountUSD":{"id":1740,"description":null,"headerValues":[{"simpleDate":null,"value":"","description":null}],"financialValues":[],"customValues":[],"error":null},"D|^233674-66Employees CountUSD":{"id":1750,"description":null,"headerValues":[{"simpleDate":null,"value":"","description":null}],"financialValues":[],"customValues":[],"error":null},"D|^126967-33Employees CountUSD":{"id":1756,"description":null,"headerValues":[{"simpleDate":null,"value":"","description":null}],"financialValues":[],"customValues":[],"error":null},"D|^16436-62Employees CountUSD":{"r":[[800000]],"a":["Companies!I291"]},"D|^58275-82Employees CountUSD":{"r":[[1846]],"a":["Companies!I257"]},"D|^14186-08Employees CountUSD":{"r":[[8969]],"a":["Companies!I726"]},"D|^64398-61Employees CountUSD":{"r":[[7077]],"a":["Companies!I532"]},"D|^442436-77HQ CountryUSD":{"r":[["Brazil"]],"a":["Companies!D683"]},"D|^121967-83HQ CountryUSD":{"r":[["Brazil"]],"a":["Companies!D349"]},"D|^158444-20HQ CountryUSD":{"r":[["Brazil"]],"a":["Companies!D490"]},"D|^459723-88HQ CountryUSD":{"r":[["Brazil"]],"a":["Companies!D364"]},"D|^515720-53HQ CountryUSD":{"r":[["Brazil"]],"a":["Companies!D521"]},"D|^233677-18HQ CountryUSD":{"r":[["Brazil"]],"a":["Companies!D650"]},"D|^166012-75HQ CountryUSD":{"r":[["Brazil"]],"a":["Companies!D166"]},"D|^231229-00HQ CountryUSD":{"r":[["Brazil"]],"a":["Companies!D416"]},"D|^63240-22HQ CountryUSD":{"r":[["Brazil"]],"a":["Companies!D330"]},"D|^157248-82HQ CountryUSD":{"r":[["Brazil"]],"a":["Companies!D503"]},"D|^61805-98HQ CountryUSD":{"r":[["Brazil"]],"a":["Companies!D108"]},"D|^124958-35HQ CountryUSD":{"r":[["Brazil"]],"a":["Companies!D266"]},"D|^531320-86HQ CountryUSD":{"r":[["Brazil"]],"a":["Companies!D333"]},"D|^42096-79HQ CountryUSD":{"r":[["Brazil"]],"a":["Companies!D191"]},"D|^169913-08HQ CountryUSD":{"r":[["Brazil"]],"a":["Companies!D123"]},"D|^234109-09HQ CountryUSD":{"r":[["Brazil"]],"a":["Companies!D125"]},"D|^153010-63HQ CountryUSD":{"r":[["Brazil"]],"a":["Companies!D473"]},"D|^40424-23HQ CountryUSD":{"r":[["United States"]],"a":["Companies!D347"]},"D|^222529-24HQ CountryUSD":{"r":[["Brazil"]],"a":["Companies!D273"]},"D|^135838-18HQ CountryUSD":{"r":[["Brazil"]],"a":["Companies!D316"]},"D|^135752-86HQ CountryUSD":{"r":[["Brazil"]],"a":["Companies!D411"]},"D|^99520-12HQ CountryUSD":{"r":[["Brazil"]],"a":["Companies!D579"]},"D|^98052-13HQ CountryUSD":{"r":[["Brazil"]],"a":["Companies!D265"]},"F|^10362-34EBITDATTM07/07/2025USD":{"r":[[2206558571.232]],"c":null,"a":["Companies!K710"]},"F|^59320-90Business RevenueTTM07/07/2025USD":{"r":[[758089111.724832]],"c":null,"a":["Companies!J16"]},"F|^42357-52EBITDATTM07/07/2025USD":{"id":2436,"description":null,"headerValues":[],"financialValues":[],"customValues":[],"error":null},"F|^119625-22EBITDATTM07/07/2025USD":{"id":2480,"description":null,"headerValues":[],"financialValues":[],"customValues":[],"error":null},"F|^615834-82Business RevenueTTM07/07/2025USD":{"id":2453,"description":null,"headerValues":[],"financialValues":[],"customValues":[],"error":null},"F|^169913-08Business RevenueTTM07/07/2025USD":{"id":2411,"description":null,"headerValues":[],"financialValues":[],"customValues":[],"error":null},"F|^60415-39Business RevenueTTM07/07/2025USD":{"r":[[3359788850.209224]],"c":null,"a":["Companies!J414"]},"F|^112793-05EBITDATTM07/07/2025USD":{"id":2456,"description":null,"headerValues":[],"financialValues":[],"customValues":[],"error":null},"F|^99324-73Business RevenueTTM07/07/2025USD":{"id":2487,"description":null,"headerValues":[],"financialValues":[],"customValues":[],"error":null},"F|^223522-75Business RevenueTTM07/07/2025USD":{"id":2428,"description":null,"headerValues":[],"financialValues":[],"customValues":[],"error":null},"F|^162223-03Business RevenueTTM07/07/2025USD":{"id":2406,"description":null,"headerValues":[],"financialValues":[],"customValues":[],"error":null},"F|^170583-22EBITDATTM07/07/2025USD":{"id":2450,"description":null,"headerValues":[],"financialValues":[],"customValues":[],"error":null},"F|^61790-50EBITDATTM07/07/2025USD":{"r":[[131748107.087202]],"c":null,"a":["Companies!K313"]},"F|^165718-90Business RevenueTTM07/07/2025USD":{"id":2444,"description":null,"headerValues":[],"financialValues":[],"customValues":[],"error":null},"F|^233198-56EBITDATTM07/07/2025USD":{"r":[[3464841.7561559975]],"c":null,"a":["Companies!K398"]},"F|^268283-53Business RevenueTTM07/07/2025USD":{"id":2413,"description":null,"headerValues":[],"financialValues":[],"customValues":[],"error":null},"F|^165584-98EBITDATTM07/07/2025USD":{"id":2404,"description":null,"headerValues":[],"financialValues":[],"customValues":[],"error":null},"F|^163337-23Business RevenueTTM07/07/2025USD":{"id":2457,"description":null,"headerValues":[],"financialValues":[],"customValues":[],"error":null},"F|^161724-25Business RevenueTTM07/07/2025USD":{"id":2477,"description":null,"headerValues":[],"financialValues":[],"customValues":[],"error":null},"F|^97575-31EBITDATTM07/07/2025USD":{"id":2490,"description":null,"headerValues":[],"financialValues":[],"customValues":[],"error":null},"F|^277218-10Business RevenueTTM07/07/2025USD":{"id":2484,"description":null,"headerValues":[],"financialValues":[],"customValues":[],"error":null},"F|^41095-18EBITDATTM07/07/2025USD":{"r":[[3569000000]],"c":null,"a":["Companies!K176"]},"F|^59323-78Business RevenueTTM07/07/2025USD":{"id":2463,"description":null,"headerValues":[],"financialValues":[],"customValues":[],"error":null},"F|^10831-42Business RevenueTTM07/07/2025USD":{"r":[[359051000000]],"c":null,"a":["Companies!J437"]},"F|^231229-00EBITDATTM07/07/2025USD":{"id":2489,"description":null,"headerValues":[],"financialValues":[],"customValues":[],"error":null},"F|^107186-68Business RevenueTTM07/07/2025USD":{"id":2491,"description":null,"headerValues":[],"financialValues":[],"customValues":[],"error":null},"F|^98777-26Business RevenueTTM07/07/2025USD":{"id":2431,"description":null,"headerValues":[],"financialValues":[],"customValues":[],"error":null},"F|^498257-65Business RevenueTTM07/07/2025USD":{"id":2469,"description":null,"headerValues":[],"financialValues":[],"customValues":[],"error":null},"F|^59323-69Business RevenueTTM07/07/2025USD":{"id":2421,"description":null,"headerValues":[],"financialValues":[],"customValues":[],"error":null},"F|^234886-42Business RevenueTTM07/07/2025USD":{"id":2470,"description":null,"headerValues":[],"financialValues":[],"customValues":[],"error":null},"F|^156544-57EBITDATTM07/07/2025USD":{"id":2438,"description":null,"headerValues":[],"financialValues":[],"customValues":[],"error":null},"F|^165076-57Business RevenueTTM07/07/2025USD":{"id":2460,"description":null,"headerValues":[],"financialValues":[],"customValues":[],"error":null},"F|^59324-77EBITDATTM07/07/2025USD":{"r":[[314068812.232263]],"c":null,"a":["Companies!K380"]},"D|^11660-50WebsiteUSD":{"r":[["www.sap.com"]],"a":["Companies!E569"]},"D|^55609-75WebsiteUSD":{"r":[["ri.brasil-agro.com"]],"a":["Companies!E102"]},"D|^53494-57WebsiteUSD":{"r":[["www.totvs.com"]],"a":["Companies!E651"]},"D|^233278-39WebsiteUSD":{"r":[["www.rodoil.com.br"]],"a":["Companies!E552"]},"D|^99223-66WebsiteUSD":{"r":[["www.bancopan.com.br"]],"a":["Companies!E74"]},"D|^181457-56WebsiteUSD":{"r":[["www.globo.com"]],"a":["Companies!E302"]},"D|^163136-35WebsiteUSD":{"id":2486,"description":null,"headerValues":[{"simpleDate":null,"value":"","description":null}],"financialValues":[],"customValues":[],"error":null},"D|^51712-39WebsiteUSD":{"r":[["www.globant.com"]],"a":["Companies!E301"]},"D|^463231-54WebsiteUSD":{"r":[["www.kiwify.com.br"]],"a":["Companies!E387"]},"D|^55754-74WebsiteUSD":{"r":[["www.internationalsos.com"]],"a":["Companies!E368"]},"D|^43055-92WebsiteUSD":{"r":[["www.gpari.com.br"]],"a":["Companies!E305"]},"D|^163651-51WebsiteUSD":{"r":[["www.yarabrasil.com.br"]],"a":["Companies!E716"]},"D|^593127-19WebsiteUSD":{"r":[["www.agiscorretora.com.br"]],"a":["Companies!E22"]},"D|^110294-65WebsiteUSD":{"r":[["www.gruposinova.com.br"]],"a":["Companies!E336"]},"D|^160078-96WebsiteUSD":{"r":[["www.cce.com.br"]],"a":["Companies!E141"]},"D|^721137-97WebsiteUSD":{"id":2409,"description":null,"headerValues":[{"simpleDate":null,"value":"","description":null}],"financialValues":[],"customValues":[],"error":null},"D|^234109-09WebsiteUSD":{"r":[["www.caixaseguridade.com.br"]],"a":["Companies!E125"]},"D|^153127-90WebsiteUSD":{"id":2414,"description":null,"headerValues":[{"simpleDate":null,"value":"","description":null}],"financialValues":[],"customValues":[],"error":null},"D|^42357-52WebsiteUSD":{"r":[["www.btgpactual.com"]],"a":["Companies!E117"]},"D|^59323-60WebsiteUSD":{"r":[["www.dasa3.com.br"]],"a":["Companies!E211"]},"D|^57093-76WebsiteUSD":{"r":[["www.sanepar.com.br"]],"a":["Companies!E563"]},"D|^121795-57WebsiteUSD":{"r":[["www.liquigas.com.br"]],"a":["Companies!E407"]},"D|^151586-02WebsiteUSD":{"r":[["www.sadia-life.com"]],"a":["Companies!E561"]},"D|^234524-44NameUSD":{"r":[["Biolab Pharma"]],"a":["Companies!B91"]},"D|^466023-34NameUSD":{"r":[["Act Consultoria Em Tecnologia"]],"a":["Companies!B11"]},"D|^226272-16NameUSD":{"r":[["FQM Divcom"]],"a":["Companies!B221"]},"D|^62177-59NameUSD":{"r":[["Aceco TI"]],"a":["Companies!B8"]},"D|^14185-90NameUSD":{"r":[["Abril Mídia"]],"a":["Companies!B317"]},"D|^10831-42NameUSD":{"r":[["McKesson"]],"a":["Companies!B437"]},"D|^152764-48NameUSD":{"r":[["Parmalat Brasil Industria de Alimentos"]],"a":["Companies!B505"]},"D|^121035-79NameUSD":{"r":[["Claro (Brazil)"]],"a":["Companies!B168"]},"D|^154983-61NameUSD":{"r":[["Unipar Carbocloro"]],"a":["Companies!B667"]},"D|^52102-36NameUSD":{"r":[["CVC Brasil Operadora e Agencia de Viagens"]],"a":["Companies!B206"]},"D|^61790-50NameUSD":{"r":[["Grendene"]],"a":["Companies!B313"]},"D|^540911-35NameUSD":{"r":[["Solventum"]],"a":["Companies!B594"]},"D|^442930-15NameUSD":{"r":[["Yssy"]],"a":["Companies!B719"]},"D|^165380-77NameUSD":{"r":[["Companhia de Gas de Sao Paulo Comgas"]],"a":["Companies!B178"]},"D|^59619-34Employees CountUSD":{"r":[[6628]],"a":["Companies!I477"]},"D|^109195-03Employees CountUSD":{"id":2437,"description":null,"headerValues":[{"simpleDate":null,"value":"","description":null}],"financialValues":[],"customValues":[],"error":null},"D|^97964-83Employees CountUSD":{"r":[[1384]],"a":["Companies!I267"]},"D|^157708-54Employees CountUSD":{"id":2443,"description":null,"headerValues":[{"simpleDate":null,"value":"","description":null}],"financialValues":[],"customValues":[],"error":null},"D|^222460-66Employees CountUSD":{"r":[[2885]],"a":["Companies!I353"]},"D|^234109-09Employees CountUSD":{"r":[[23309]],"a":["Companies!I125"]},"D|^97998-76Employees CountUSD":{"id":2462,"description":null,"headerValues":[{"simpleDate":null,"value":"","description":null}],"financialValues":[],"customValues":[],"error":null},"D|^442690-21Employees CountUSD":{"r":[[43076]],"a":["Companies!I320"]},"D|^51712-39Employees CountUSD":{"r":[[31102]],"a":["Companies!I301"]},"D|^160984-09Employees CountUSD":{"r":[[2100]],"a":["Companies!I89"]},"D|^452727-46Employees CountUSD":{"r":[[2000]],"a":["Companies!I564"]},"D|^164958-76HQ CountryUSD":{"r":[["Brazil"]],"a":["Companies!D413"]},"D|^59321-44HQ CountryUSD":{"r":[["Brazil"]],"a":["Companies!D621"]},"D|^471012-85HQ CountryUSD":{"r":[["Brazil"]],"a":["Companies!D665"]},"D|^471142-00HQ CountryUSD":{"r":[["Brazil"]],"a":["Companies!D112"]},"D|^548748-10HQ CountryUSD":{"r":[["Brazil"]],"a":["Companies!D311"]},"D|^160078-96HQ CountryUSD":{"r":[["Brazil"]],"a":["Companies!D141"]},"D|^150480-19HQ CountryUSD":{"r":[["Brazil"]],"a":["Companies!D709"]},"D|^56614-42HQ CountryUSD":{"r":[["India"]],"a":["Companies!D625"]},"D|^43042-60HQ CountryUSD":{"r":[["Brazil"]],"a":["Companies!D560"]},"D|^165661-12HQ CountryUSD":{"r":[["Brazil"]],"a":["Companies!D72"]},"D|^18862-03HQ CountryUSD":{"r":[["United States"]],"a":["Companies!D295"]},"D|^10134-19HQ CountryUSD":{"r":[["United States"]],"a":["Companies!D360"]},"D|^43041-97HQ CountryUSD":{"r":[["Brazil"]],"a":["Companies!D195"]},"D|^123498-28HQ CountryUSD":{"r":[["Brazil"]],"a":["Companies!D701"]},"D|^112707-37HQ CountryUSD":{"r":[["United Kingdom"]],"a":["Companies!D412"]},"D|^156489-31HQ CountryUSD":{"r":[["Brazil"]],"a":["Companies!D107"]},"D|^16436-62HQ CountryUSD":{"r":[["United Kingdom"]],"a":["Companies!D291"]},"D|^124137-28HQ CountryUSD":{"r":[["Brazil"]],"a":["Companies!D613"]},"D|^40839-85HQ CountryUSD":{"r":[["Brazil"]],"a":["Companies!D175"]},"F|^165664-00EBITDATTM07/07/2025USD":{"id":1349,"description":null,"headerValues":[],"financialValues":[],"customValues":[],"error":null},"F|^55598-50Business RevenueTTM07/07/2025USD":{"r":[[1481683281.149888]],"c":null,"a":["Companies!J334"]},"F|^222460-66EBITDATTM07/07/2025USD":{"id":1362,"description":null,"headerValues":[],"financialValues":[],"customValues":[],"error":null},"F|^454528-09EBITDATTM07/07/2025USD":{"r":[[104795218.5652]],"c":null,"a":["Companies!K215"]},"F|^125466-94EBITDATTM07/07/2025USD":{"r":[[88895340.349378]],"c":null,"a":["Companies!K272"]},"F|^264333-43EBITDATTM07/07/2025USD":{"id":1357,"description":null,"headerValues":[],"financialValues":[],"customValues":[],"error":null},"F|^165681-01Business RevenueTTM07/07/2025USD":{"r":[[954038999.4701]],"c":null,"a":["Companies!J324"]},"F|^166331-44Business RevenueTTM07/07/2025USD":{"id":1327,"description":null,"headerValues":[],"financialValues":[],"customValues":[],"error":null},"F|^11242-00Business RevenueTTM07/07/2025USD":{"r":[[33537000000]],"c":null,"a":["Companies!J442"]},"F|^150914-71EBITDATTM07/07/2025USD":{"id":1312,"description":null,"headerValues":[],"financialValues":[],"customValues":[],"error":null},"F|^636015-43Business RevenueTTM07/07/2025USD":{"id":1354,"description":null,"headerValues":[],"financialValues":[],"customValues":[],"error":null},"F|^636015-43EBITDATTM07/07/2025USD":{"r":[[34000000]],"c":null,"a":["Companies!K484"]},"F|^463231-54Business RevenueTTM07/07/2025USD":{"id":1352,"description":null,"headerValues":[],"financialValues":[],"customValues":[],"error":null},"F|^233278-39EBITDATTM07/07/2025USD":{"id":1374,"description":null,"headerValues":[],"financialValues":[],"customValues":[],"error":null},"F|^60112-81Business RevenueTTM07/07/2025USD":{"id":1351,"description":null,"headerValues":[],"financialValues":[],"customValues":[],"error":null},"F|^223693-93Business RevenueTTM07/07/2025USD":{"id":1305,"description":null,"headerValues":[],"financialValues":[],"customValues":[],"error":null},"F|^55246-78EBITDATTM07/07/2025USD":{"id":1333,"description":null,"headerValues":[],"financialValues":[],"customValues":[],"error":null},"F|^277644-70EBITDATTM07/07/2025USD":{"id":1387,"description":null,"headerValues":[],"financialValues":[],"customValues":[],"error":null},"F|^25381-27EBITDATTM07/07/2025USD":{"id":1304,"description":null,"headerValues":[],"financialValues":[],"customValues":[],"error":null},"F|^59322-25Business RevenueTTM07/07/2025USD":{"r":[[1735964141.4850662]],"c":null,"a":["Companies!J472"]},"F|^315183-07Business RevenueTTM07/07/2025USD":{"id":1390,"description":null,"headerValues":[],"financialValues":[],"customValues":[],"error":null},"F|^315183-07EBITDATTM07/07/2025USD":{"id":1368,"description":null,"headerValues":[],"financialValues":[],"customValues":[],"error":null},"F|^52631-02Business RevenueTTM07/07/2025USD":{"r":[[7458459506.552381]],"c":null,"a":["Companies!J243"]},"F|^53506-54Business RevenueTTM07/07/2025USD":{"id":1366,"description":null,"headerValues":[],"financialValues":[],"customValues":[],"error":null},"F|^166608-82EBITDATTM07/07/2025USD":{"id":1319,"description":null,"headerValues":[],"financialValues":[],"customValues":[],"error":null},"F|^165421-63Business RevenueTTM07/07/2025USD":{"r":[[2125133759.628348]],"c":null,"a":["Companies!J658"]},"F|^600473-71Business RevenueTTM07/07/2025USD":{"id":1308,"description":null,"headerValues":[],"financialValues":[],"customValues":[],"error":null},"F|^59322-97EBITDATTM07/07/2025USD":{"id":1346,"description":null,"headerValues":[],"financialValues":[],"customValues":[],"error":null},"F|^149856-85EBITDATTM07/07/2025USD":{"id":1340,"description":null,"headerValues":[],"financialValues":[],"customValues":[],"error":null},"F|^103477-96EBITDATTM07/07/2025USD":{"id":1369,"description":null,"headerValues":[],"financialValues":[],"customValues":[],"error":null},"F|^592604-47Business RevenueTTM07/07/2025USD":{"id":1376,"description":null,"headerValues":[],"financialValues":[],"customValues":[],"error":null},"F|^165503-62Business RevenueTTM07/07/2025USD":{"r":[[2156456657.482872]],"c":null,"a":["Companies!J547"]},"F|^163034-92Business RevenueTTM07/07/2025USD":{"id":1375,"description":null,"headerValues":[],"financialValues":[],"customValues":[],"error":null},"F|^234526-60EBITDATTM07/07/2025USD":{"id":1316,"description":null,"headerValues":[],"financialValues":[],"customValues":[],"error":null},"F|^164693-62EBITDATTM07/07/2025USD":{"id":1309,"description":null,"headerValues":[],"financialValues":[],"customValues":[],"error":null},"F|^233963-83EBITDATTM07/07/2025USD":{"id":1385,"description":null,"headerValues":[],"financialValues":[],"customValues":[],"error":null},"F|^226315-45EBITDATTM07/07/2025USD":{"id":1394,"description":null,"headerValues":[],"financialValues":[],"customValues":[],"error":null},"F|^158436-10Business RevenueTTM07/07/2025USD":{"id":1334,"description":null,"headerValues":[],"financialValues":[],"customValues":[],"error":null},"F|^165498-58Business RevenueTTM07/07/2025USD":{"r":[[416168411.62579596]],"c":null,"a":["Companies!J217"]},"F|^99520-12EBITDATTM07/07/2025USD":{"id":1311,"description":null,"headerValues":[],"financialValues":[],"customValues":[],"error":null},"F|^597319-93Business RevenueTTM07/07/2025USD":{"id":1401,"description":null,"headerValues":[],"financialValues":[],"customValues":[],"error":null},"D|^277218-10WebsiteUSD":{"id":1313,"description":null,"headerValues":[{"simpleDate":null,"value":"","description":null}],"financialValues":[],"customValues":[],"error":null},"D|^151782-49WebsiteUSD":{"r":[["www.veste.com"]],"a":["Companies!E684"]},"D|^14389-03WebsiteUSD":{"r":[["www.magnesita.com"]],"a":["Companies!E423"]},"D|^154039-15WebsiteUSD":{"r":[["www.frigorificomercosul.com.br"]],"a":["Companies!E287"]},"D|^157723-30WebsiteUSD":{"r":[["www.assai.com.br"]],"a":["Companies!E58"]},"D|^640234-90WebsiteUSD":{"r":[["www.plurix.com"]],"a":["Companies!E519"]},"D|^159623-47WebsiteUSD":{"r":[["ri.riachuelo.com.br"]],"a":["Companies!E550"]},"D|^182343-88WebsiteUSD":{"r":[["www.eldoradobrasil.com.br"]],"a":["Companies!E240"]},"D|^148670-38WebsiteUSD":{"r":[["www.ecorodovias.com.br"]],"a":["Companies!E237"]},"D|^163337-23WebsiteUSD":{"r":[["www.bretas.com.br"]],"a":["Companies!E110"]},"D|^59325-31WebsiteUSD":{"r":[["www.triunfo.com"]],"a":["Companies!E656"]},"D|^165458-17WebsiteUSD":{"id":1392,"description":null,"headerValues":[{"simpleDate":null,"value":"","description":null}],"financialValues":[],"customValues":[],"error":null},"D|^597571-57WebsiteUSD":{"id":1393,"description":null,"headerValues":[{"simpleDate":null,"value":"","description":null}],"financialValues":[],"customValues":[],"error":null},"D|^461790-37WebsiteUSD":{"id":1395,"description":null,"headerValues":[{"simpleDate":null,"value":"","description":null}],"financialValues":[],"customValues":[],"error":null},"D|^164969-38WebsiteUSD":{"id":1396,"description":null,"headerValues":[{"simpleDate":null,"value":"","description":null}],"financialValues":[],"customValues":[],"error":null},"D|^228760-30NameUSD":{"r":[["Trevo Lacteos"]],"a":["Companies!B654"]},"D|^59052-97NameUSD":{"r":[["PetLove"]],"a":["Companies!B508"]},"D|^169699-78NameUSD":{"r":[["Wembley(Brazil)"]],"a":["Companies!B706"]},"D|^459173-44NameUSD":{"r":[["Onfly"]],"a":["Companies!B495"]},"D|^51485-86NameUSD":{"r":[["Terminal de Conteineres de Paranagua"]],"a":["Companies!B624"]},"D|^227822-95NameUSD":{"r":[["Dexco"]],"a":["Companies!B216"]},"D|^466180-84NameUSD":{"r":[["Grupo Zaffari"]],"a":["Companies!B338"]},"D|^158045-86NameUSD":{"r":[["ThyssenKrupp Automotive Systems Industrial do Brasil"]],"a":["Companies!B772"]},"D|^164619-55NameUSD":{"r":[["Autometal"]],"a":["Companies!B65"]},"D|^99794-08NameUSD":{"r":[["Nacional Minerios"]],"a":["Companies!B758"]},"D|^454233-88NameUSD":{"r":[["Scheffer Participações"]],"a":["Companies!B573"]},"D|^154831-87NameUSD":{"r":[["Metalúrgica Barros Monteiro"]],"a":["Companies!B78"]},"D|^59321-62NameUSD":{"r":[["Localiza Rent a Car"]],"a":["Companies!B408"]},"D|^229790-80NameUSD":{"r":[["A.C.Camargo Cancer Center"]],"a":["Companies!B7"]},"D|^163996-66NameUSD":{"r":[["Schulz (Brazil)"]],"a":["Companies!B575"]},"D|^41966-65NameUSD":{"r":[["Telemar Participacoes"]],"a":["Companies!B632"]},"D|^434642-41NameUSD":{"r":[["DmCard Cartoes de Credito"]],"a":["Companies!B695"]},"D|^60748-48NameUSD":{"r":[["Prosegur Compañia de Seguridad"]],"a":["Companies!B534"]},"D|^60787-27NameUSD":{"r":[["Coelce"]],"a":["Companies!B174"]},"D|^99160-39Employees CountUSD":{"r":[[6000]],"a":["Companies!I598"]},"D|^277644-70Employees CountUSD":{"r":[[411]],"a":["Companies!I384"]},"D|^125301-70Employees CountUSD":{"r":[[280]],"a":["Companies!I574"]},"D|^13259-35Employees CountUSD":{"r":[[10481]],"a":["Companies!I355"]},"D|^110294-65Employees CountUSD":{"r":[[1047]],"a":["Companies!I336"]},"D|^55754-74Employees CountUSD":{"r":[[13000]],"a":["Companies!I368"]},"D|^56903-95Employees CountUSD":{"r":[[62]],"a":["Companies!I64"]},"D|^163996-66Employees CountUSD":{"r":[[3699]],"a":["Companies!I575"]},"D|^60401-17Employees CountUSD":{"r":[[23000]],"a":["Companies!I281"]},"D|^123496-84Employees CountUSD":{"r":[[22000]],"a":["Companies!I538"]},"D|^59321-89Employees CountUSD":{"r":[[114]],"a":["Companies!I462"]},"D|^12763-00Employees CountUSD":{"r":[[1173]],"a":["Companies!I258"]},"D|^56903-77Employees CountUSD":{"id":1379,"description":null,"headerValues":[{"simpleDate":null,"value":"","description":null}],"financialValues":[],"customValues":[],"error":null},"D|^109468-18Employees CountUSD":{"r":[[412]],"a":["Companies!I622"]},"D|^164466-55Employees CountUSD":{"r":[[6391]],"a":["Companies!I461"]},"D|^161724-25Employees CountUSD":{"r":[[2316]],"a":["Companies!I68"]},"D|^123496-84HQ CountryUSD":{"r":[["Brazil"]],"a":["Companies!D538"]},"D|^126354-61HQ CountryUSD":{"r":[["Brazil"]],"a":["Companies!D396"]},"D|^267905-53HQ CountryUSD":{"r":[["Brazil"]],"a":["Companies!D365"]},"D|^267694-66HQ CountryUSD":{"r":[["Brazil"]],"a":["Companies!D677"]},"D|^165012-13HQ CountryUSD":{"r":[["Brazil"]],"a":["Companies!D136"]},"D|^497260-63HQ CountryUSD":{"r":[["Brazil"]],"a":["Companies!D753"]},"D|^50913-10HQ CountryUSD":{"r":[["Brazil"]],"a":["Companies!D335"]},"D|^150914-71HQ CountryUSD":{"r":[["Brazil"]],"a":["Companies!D278"]},"D|^165013-12HQ CountryUSD":{"r":[["Brazil"]],"a":["Companies!D382"]},"F|^466985-71Business RevenueTTM07/07/2025USD":{"r":[[371162871.83560455]],"c":null,"a":["Companies!J427"]},"F|^399569-77EBITDATTM07/07/2025USD":{"r":[[322549495.309114]],"c":null,"a":["Companies!K469"]},"F|^165214-00Business RevenueTTM07/07/2025USD":{"id":1446,"description":null,"headerValues":[],"financialValues":[],"customValues":[],"error":null},"F|^438594-67Business RevenueTTM07/07/2025USD":{"r":[[235028924.32089302]],"c":null,"a":["Companies!J15"]},"F|^161509-69EBITDATTM07/07/2025USD":{"id":1407,"description":null,"headerValues":[],"financialValues":[],"customValues":[],"error":null},"F|^454909-87EBITDATTM07/07/2025USD":{"id":1498,"description":null,"headerValues":[],"financialValues":[],"customValues":[],"error":null},"F|^60787-27EBITDATTM07/07/2025USD":{"r":[[283592531.784912]],"c":null,"a":["Companies!K174"]},"F|^183223-45Business RevenueTTM07/07/2025USD":{"id":1443,"description":null,"headerValues":[],"financialValues":[],"customValues":[],"error":null},"F|^234634-42EBITDATTM07/07/2025USD":{"id":1432,"description":null,"headerValues":[],"financialValues":[],"customValues":[],"error":null},"F|^517445-74EBITDATTM07/07/2025USD":{"id":1464,"description":null,"headerValues":[],"financialValues":[],"customValues":[],"error":null},"F|^277225-03EBITDATTM07/07/2025USD":{"r":[[-453518985.35323596]],"c":null,"a":["Companies!K595"]},"F|^55074-25EBITDATTM07/07/2025USD":{"r":[[211957947.056279]],"c":null,"a":["Companies!K491"]},"F|^565246-54Business RevenueTTM07/07/2025USD":{"id":1433,"description":null,"headerValues":[],"financialValues":[],"customValues":[],"error":null},"F|^165549-52EBITDATTM07/07/2025USD":{"r":[[304362431.170766]],"c":null,"a":["Companies!K541"]},"F|^228052-54Business RevenueTTM07/07/2025USD":{"id":1441,"description":null,"headerValues":[],"financialValues":[],"customValues":[],"error":null},"F|^62870-05EBITDATTM07/07/2025USD":{"r":[[89520656.481911]],"c":null,"a":["Companies!K676"]},"F|^12813-67Business RevenueTTM07/07/2025USD":{"r":[[22450839957.414]],"c":null,"a":["Companies!J470"]},"F|^158444-20Business RevenueTTM07/07/2025USD":{"id":1405,"description":null,"headerValues":[],"financialValues":[],"customValues":[],"error":null},"F|^158444-20EBITDATTM07/07/2025USD":{"id":1460,"description":null,"headerValues":[],"financialValues":[],"customValues":[],"error":null},"F|^62311-60Business RevenueTTM07/07/2025USD":{"r":[[1551416270.79249]],"c":null,"a":["Companies!J590"]},"F|^66328-48Business RevenueTTM07/07/2025USD":{"r":[[426035486.050261]],"c":null,"a":["Companies!J628"]},"F|^152826-49EBITDATTM07/07/2025USD":{"id":1426,"description":null,"headerValues":[],"financialValues":[],"customValues":[],"error":null},"F|^182574-10EBITDATTM07/07/2025USD":{"id":1455,"description":null,"headerValues":[],"financialValues":[],"customValues":[],"error":null},"F|^184090-78Business RevenueTTM07/07/2025USD":{"id":1495,"description":null,"headerValues":[],"financialValues":[],"customValues":[],"error":null},"F|^125590-69EBITDATTM07/07/2025USD":{"id":1414,"description":null,"headerValues":[],"financialValues":[],"customValues":[],"error":null},"D|^231680-35WebsiteUSD":{"r":[["www.casadoadubo.com.br"]],"a":["Companies!E134"]},"D|^62870-05WebsiteUSD":{"r":[["www.valid.com"]],"a":["Companies!E676"]},"D|^465840-37WebsiteUSD":{"r":[["www.boasafrasementes.com.br"]],"a":["Companies!E96"]},"D|^51311-53WebsiteUSD":{"r":[["www.xpi.com.br"]],"a":["Companies!E714"]},"D|^465543-19WebsiteUSD":{"r":[["www.cobasi.com.br"]],"a":["Companies!E172"]},"D|^166012-75WebsiteUSD":{"r":[["www.cjselecta.com.br"]],"a":["Companies!E166"]},"D|^65420-20WebsiteUSD":{"r":[["www.tysondobrasil.com.br"]],"a":["Companies!E659"]},"D|^164466-55WebsiteUSD":{"r":[["www.mrs.com.br"]],"a":["Companies!E461"]},"D|^153231-31WebsiteUSD":{"r":[["www.oncoprod.com"]],"a":["Companies!E494"]},"D|^10046-17WebsiteUSD":{"r":[["www.kepler.com.br"]],"a":["Companies!E385"]},"D|^159242-95WebsiteUSD":{"r":[["www.grupomorenarosa.com.br"]],"a":["Companies!E328"]},"D|^123498-28WebsiteUSD":{"r":[["www.vr.com.br"]],"a":["Companies!E701"]},"D|^40426-03WebsiteUSD":{"r":[["www.tenda.com"]],"a":["Companies!E635"]},"D|^165718-54WebsiteUSD":{"r":[["www.mg-chemicals.com.br"]],"a":["Companies!E450"]},"D|^109299-79WebsiteUSD":{"r":[["www.cruzeirodosul.edu.br"]],"a":["Companies!E200"]},"D|^14185-99NameUSD":{"r":[["Magazine Luiza"]],"a":["Companies!B421"]},"D|^158083-21NameUSD":{"r":[["Confab Industrial"]],"a":["Companies!B741"]},"D|^14389-39NameUSD":{"r":[["Tech Mahindra"]],"a":["Companies!B627"]},"D|^10926-55NameUSD":{"r":[["GBarbosa"]],"a":["Companies!B293"]},"D|^167940-28NameUSD":{"r":[["Terna Construtora"]],"a":["Companies!B638"]},"D|^55074-25NameUSD":{"r":[["Odontoprev"]],"a":["Companies!B491"]},"D|^172312-48NameUSD":{"r":[["Senior Sistemas"]],"a":["Companies!B580"]},"D|^438594-67NameUSD":{"r":[["Aeris Energy (Brazil)"]],"a":["Companies!B15"]},"D|^164940-49NameUSD":{"r":[["Trisul"]],"a":["Companies!B655"]},"D|^151601-32NameUSD":{"r":[["Tele Centro Oeste Celular Participações"]],"a":["Companies!B623"]},"D|^42203-35NameUSD":{"r":[["GVT Holding"]],"a":["Companies!B751"]},"D|^12770-02NameUSD":{"r":[["Guerra SA Implementos Rodoviários"]],"a":["Companies!B342"]},"D|^599964-67NameUSD":{"r":[["Ventura Offshore"]],"a":["Companies!B680"]},"D|^459945-91NameUSD":{"r":[["DTI Digital"]],"a":["Companies!B228"]},"D|^161724-25NameUSD":{"r":[["Lojas Avenida"]],"a":["Companies!B68"]},"D|^277225-03NameUSD":{"r":[["Grupo De Moda Soma"]],"a":["Companies!B595"]},"D|^124322-05NameUSD":{"r":[["Vescon Equipamentos Industriais"]],"a":["Companies!B777"]},"D|^170583-22NameUSD":{"r":[["Vale (Four Fertilizer Units in Cubatao)"]],"a":["Companies!B776"]},"D|^125589-61NameUSD":{"r":[["Care Plus Medicina Assistencial"]],"a":["Companies!B133"]},"D|^438790-96Employees CountUSD":{"r":[[250]],"a":["Companies!I270"]},"D|^59323-15Employees CountUSD":{"id":1410,"description":null,"headerValues":[{"simpleDate":null,"value":"","description":null}],"financialValues":[],"customValues":[],"error":null},"D|^59324-86Employees CountUSD":{"r":[[140000]],"a":["Companies!I493"]},"D|^470615-23Employees CountUSD":{"r":[[5000]],"a":["Companies!I180"]},"D|^57080-35Employees CountUSD":{"r":[[2236]],"a":["Companies!I451"]},"D|^489504-25Employees CountUSD":{"r":[[65]],"a":["Companies!I571"]},"D|^42096-79Employees CountUSD":{"r":[[12090]],"a":["Companies!I191"]},"D|^266136-67Employees CountUSD":{"r":[[40]],"a":["Companies!I434"]},"D|^151586-02Employees CountUSD":{"r":[[60580]],"a":["Companies!I561"]},"D|^164958-76Employees CountUSD":{"r":[[750]],"a":["Companies!I413"]},"D|^165</t>
  </si>
  <si>
    <t>660-49Employees CountUSD":{"r":[[3098]],"a":["Companies!I517"]},"D|^91718-56Employees CountUSD":{"r":[[654]],"a":["Companies!I544"]},"D|^153901-90Employees CountUSD":{"id":1463,"description":null,"headerValues":[{"simpleDate":null,"value":"","description":null}],"financialValues":[],"customValues":[],"error":null},"D|^51485-86Employees CountUSD":{"r":[[501]],"a":["Companies!I624"]},"D|^470780-74Employees CountUSD":{"r":[[5000]],"a":["Companies!I464"]},"D|^167940-28Employees CountUSD":{"id":1471,"description":null,"headerValues":[{"simpleDate":null,"value":"","description":null}],"financialValues":[],"customValues":[],"error":null},"D|^509346-82Employees CountUSD":{"r":[[21000]],"a":["Companies!I122"]},"D|^501803-11Employees CountUSD":{"r":[[988]],"a":["Companies!I643"]},"D|^234634-42Employees CountUSD":{"id":1478,"description":null,"headerValues":[{"simpleDate":null,"value":"","description":null}],"financialValues":[],"customValues":[],"error":null},"D|^181473-94Employees CountUSD":{"r":[[6831]],"a":["Companies!I458"]},"D|^107721-19Employees CountUSD":{"r":[[2400]],"a":["Companies!I586"]},"D|^165566-17Employees CountUSD":{"r":[[2348]],"a":["Companies!I371"]},"D|^491864-77Employees CountUSD":{"r":[[7366]],"a":["Companies!I202"]},"D|^53381-53Employees CountUSD":{"r":[[17000]],"a":["Companies!I455"]},"D|^233816-50HQ CountryUSD":{"r":[["Brazil"]],"a":["Companies!D354"]},"D|^158454-19HQ CountryUSD":{"r":[["Brazil"]],"a":["Companies!D245"]},"D|^59324-68HQ CountryUSD":{"r":[["Brazil"]],"a":["Companies!D369"]},"D|^169699-78HQ CountryUSD":{"r":[["Brazil"]],"a":["Companies!D706"]},"D|^160596-46HQ CountryUSD":{"r":[["Brazil"]],"a":["Companies!D497"]},"D|^182078-20HQ CountryUSD":{"r":[["Brazil"]],"a":["Companies!D764"]},"D|^66328-48HQ CountryUSD":{"r":[["Brazil"]],"a":["Companies!D628"]},"D|^61237-00HQ CountryUSD":{"r":[["Brazil"]],"a":["Companies!D47"]},"D|^40726-09HQ CountryUSD":{"r":[["Brazil"]],"a":["Companies!D156"]},"D|^165076-57HQ CountryUSD":{"r":[["Brazil"]],"a":["Companies!D767"]},"D|^496359-10HQ CountryUSD":{"r":[["Brazil"]],"a":["Companies!D299"]},"D|^158945-68HQ CountryUSD":{"r":[["Brazil"]],"a":["Companies!D774"]},"D|^164997-01HQ CountryUSD":{"r":[["Brazil"]],"a":["Companies!D438"]},"D|^597571-57HQ CountryUSD":{"r":[["Brazil"]],"a":["Companies!D747"]},"D|^11195-02HQ CountryUSD":{"r":[["Japan"]],"a":["Companies!D290"]},"D|^157704-49HQ CountryUSD":{"r":[["Brazil"]],"a":["Companies!D103"]},"D|^165719-35HQ CountryUSD":{"r":[["Brazil"]],"a":["Companies!D247"]},"F|^135752-86Business RevenueTTM07/07/2025USD":{"id":3474,"description":null,"headerValues":[],"financialValues":[],"customValues":[],"error":null},"F|^60733-81Business RevenueTTM07/07/2025USD":{"r":[[1122042262.6959941]],"c":null,"a":["Companies!J37"]},"F|^109195-03Business RevenueTTM07/07/2025USD":{"id":3442,"description":null,"headerValues":[],"financialValues":[],"customValues":[],"error":null},"F|^111171-88Business RevenueTTM07/07/2025USD":{"r":[[24476521405.17538]],"c":null,"a":["Companies!J44"]},"F|^153187-03EBITDATTM07/07/2025USD":{"r":[[291691007.963325]],"c":null,"a":["Companies!K49"]},"F|^540890-02Business RevenueTTM07/07/2025USD":{"id":3454,"description":null,"headerValues":[],"financialValues":[],"customValues":[],"error":null},"F|^566029-63Business RevenueTTM07/07/2025USD":{"id":3416,"description":null,"headerValues":[],"financialValues":[],"customValues":[],"error":null},"F|^150914-71Business RevenueTTM07/07/2025USD":{"id":3490,"description":null,"headerValues":[],"financialValues":[],"customValues":[],"error":null},"F|^433826-47Business RevenueTTM07/07/2025USD":{"id":3486,"description":null,"headerValues":[],"financialValues":[],"customValues":[],"error":null},"F|^161656-30Business RevenueTTM07/07/2025USD":{"id":3445,"description":null,"headerValues":[],"financialValues":[],"customValues":[],"error":null},"F|^59322-52EBITDATTM07/07/2025USD":{"id":3459,"description":null,"headerValues":[],"financialValues":[],"customValues":[],"error":null},"F|^11195-02Business RevenueTTM07/07/2025USD":{"r":[[23281639427.304]],"c":null,"a":["Companies!J290"]},"F|^442938-43EBITDATTM07/07/2025USD":{"id":3498,"description":null,"headerValues":[],"financialValues":[],"customValues":[],"error":null},"F|^55958-32Business RevenueTTM07/07/2025USD":{"r":[[10363260581.102999]],"c":null,"a":["Companies!J61"]},"F|^462679-48EBITDATTM07/07/2025USD":{"id":3417,"description":null,"headerValues":[],"financialValues":[],"customValues":[],"error":null},"F|^14203-99Business RevenueTTM07/07/2025USD":{"r":[[222286000000]],"c":null,"a":["Companies!J132"]},"F|^56614-42Business RevenueTTM07/07/2025USD":{"r":[[30196617980.16]],"c":null,"a":["Companies!J625"]},"F|^165123-91EBITDATTM07/07/2025USD":{"id":3444,"description":null,"headerValues":[],"financialValues":[],"customValues":[],"error":null},"F|^59087-35Business RevenueTTM07/07/2025USD":{"r":[[238095484.608547]],"c":null,"a":["Companies!J36"]},"F|^59087-35EBITDATTM07/07/2025USD":{"r":[[27961480.164991]],"c":null,"a":["Companies!K36"]},"F|^267403-24EBITDATTM07/07/2025USD":{"id":3410,"description":null,"headerValues":[],"financialValues":[],"customValues":[],"error":null},"F|^434510-74EBITDATTM07/07/2025USD":{"id":3455,"description":null,"headerValues":[],"financialValues":[],"customValues":[],"error":null},"F|^11404-81EBITDATTM07/07/2025USD":{"r":[[3276595284.4919987]],"c":null,"a":["Companies!K131"]},"F|^98777-26EBITDATTM07/07/2025USD":{"id":3450,"description":null,"headerValues":[],"financialValues":[],"customValues":[],"error":null},"F|^170685-91Business RevenueTTM07/07/2025USD":{"r":[[587103457.279335]],"c":null,"a":["Companies!J523"]},"F|^59324-41EBITDATTM07/07/2025USD":{"r":[[216215831.642]],"c":null,"a":["Companies!K322"]},"F|^165663-37Business RevenueTTM07/07/2025USD":{"r":[[13532388949.775349]],"c":null,"a":["Companies!J297"]},"F|^466723-54Business RevenueTTM07/07/2025USD":{"id":3481,"description":null,"headerValues":[],"financialValues":[],"customValues":[],"error":null},"F|^434180-44EBITDATTM07/07/2025USD":{"id":3441,"description":null,"headerValues":[],"financialValues":[],"customValues":[],"error":null},"F|^100704-16EBITDATTM07/07/2025USD":{"id":3443,"description":null,"headerValues":[],"financialValues":[],"customValues":[],"error":null},"F|^470615-23EBITDATTM07/07/2025USD":{"id":3434,"description":null,"headerValues":[],"financialValues":[],"customValues":[],"error":null},"F|^165833-83Business RevenueTTM07/07/2025USD":{"r":[[529011748.85882205]],"c":null,"a":["Companies!J357"]},"F|^155419-75Business RevenueTTM07/07/2025USD":{"id":3458,"description":null,"headerValues":[],"financialValues":[],"customValues":[],"error":null},"D|^55598-50WebsiteUSD":{"r":[["ri.gruposbf.com.br"]],"a":["Companies!E334"]},"D|^59320-99WebsiteUSD":{"r":[["www.klabin.com.br"]],"a":["Companies!E388"]},"D|^491467-51WebsiteUSD":{"r":[["www.cyma.com.br"]],"a":["Companies!E207"]},"D|^528634-27WebsiteUSD":{"r":[["www.guararapes.com.br"]],"a":["Companies!E341"]},"D|^61790-50WebsiteUSD":{"r":[["www.grendene.com.br"]],"a":["Companies!E313"]},"D|^157704-49WebsiteUSD":{"r":[["www.brasilcap.com.br"]],"a":["Companies!E103"]},"D|^165835-27WebsiteUSD":{"r":[["www.ri.rumolog.com"]],"a":["Companies!E556"]},"D|^277225-03WebsiteUSD":{"r":[["www.somagrupo.com.br"]],"a":["Companies!E595"]},"D|^234524-44WebsiteUSD":{"r":[["www.biolabfarma.com.br"]],"a":["Companies!E91"]},"D|^125589-61WebsiteUSD":{"r":[["www.careplus.com.br"]],"a":["Companies!E133"]},"D|^163356-58WebsiteUSD":{"r":[["loja.algar.com.br"]],"a":["Companies!E33"]},"D|^165498-58WebsiteUSD":{"r":[["www.dexxos.com.br"]],"a":["Companies!E217"]},"D|^59320-90WebsiteUSD":{"r":[["www.aesbrasil.com.br"]],"a":["Companies!E16"]},"D|^107186-68WebsiteUSD":{"r":[["www.drogariastamoio.com.br"]],"a":["Companies!E227"]},"D|^55567-99WebsiteUSD":{"r":[["www.computacenter.com"]],"a":["Companies!E182"]},"D|^158045-86WebsiteUSD":{"id":3435,"description":null,"headerValues":[{"simpleDate":null,"value":"","description":null}],"financialValues":[],"customValues":[],"error":null},"D|^11195-02WebsiteUSD":{"r":[["global.fujitsu/en-global"]],"a":["Companies!E290"]},"D|^63866-08WebsiteUSD":{"r":[["www.dicico.com.br"]],"a":["Companies!E218"]},"D|^59586-22NameUSD":{"r":[["Indra Sistemas"]],"a":["Companies!B359"]},"D|^491467-51NameUSD":{"r":[["Cyma Desenvolvimento Imobiliário"]],"a":["Companies!B207"]},"D|^162223-03NameUSD":{"r":[["Avante Health Solutions"]],"a":["Companies!B66"]},"D|^107721-19NameUSD":{"r":[["Simpress Comercio Locacao e Servicos"]],"a":["Companies!B586"]},"D|^515797-75NameUSD":{"r":[["Green4T"]],"a":["Companies!B312"]},"D|^18862-03NameUSD":{"r":[["GE HealthCare Technologies"]],"a":["Companies!B295"]},"D|^509346-82NameUSD":{"r":[["Cacau Comercio Eletronico"]],"a":["Companies!B122"]},"D|^52635-61NameUSD":{"r":[["Copel"]],"a":["Companies!B187"]},"D|^165719-35NameUSD":{"r":[["Eluma S.A. Indústria e Comércio"]],"a":["Companies!B247"]},"D|^119625-22NameUSD":{"r":[["Bertin"]],"a":["Companies!B319"]},"D|^470615-23NameUSD":{"r":[["Compass UOL"]],"a":["Companies!B180"]},"D|^66328-48NameUSD":{"r":[["Tegma Gestão Logística"]],"a":["Companies!B628"]},"D|^121827-52NameUSD":{"r":[["Jalles Machado"]],"a":["Companies!B375"]},"D|^165681-01NameUSD":{"r":[["Dimed Distribuidora de Medicamentos"]],"a":["Companies!B324"]},"D|^53513-56NameUSD":{"r":[["Decolar"]],"a":["Companies!B212"]},"D|^59321-26Employees CountUSD":{"r":[[3761]],"a":["Companies!I145"]},"D|^42012-55Employees CountUSD":{"r":[[20541]],"a":["Companies!I105"]},"D|^416652-13Employees CountUSD":{"id":3469,"description":null,"headerValues":[{"simpleDate":null,"value":"","description":null}],"financialValues":[],"customValues":[],"error":null},"D|^62870-05Employees CountUSD":{"r":[[6000]],"a":["Companies!I676"]},"D|^10362-34Employees CountUSD":{"r":[[230000]],"a":["Companies!I710"]},"D|^522248-86Employees CountUSD":{"id":3477,"description":null,"headerValues":[{"simpleDate":null,"value":"","description":null}],"financialValues":[],"customValues":[],"error":null},"D|^99223-66Employees CountUSD":{"r":[[3891]],"a":["Companies!I74"]},"D|^11404-81Employees CountUSD":{"r":[[341118]],"a":["Companies!I131"]},"D|^158894-29Employees CountUSD":{"r":[[3284]],"a":["Companies!I689"]},"D|^528343-66Employees CountUSD":{"id":3421,"description":null,"headerValues":[{"simpleDate":null,"value":"","description":null}],"financialValues":[],"customValues":[],"error":null},"D|^41337-91Employees CountUSD":{"r":[[28000]],"a":["Companies!I153"]},"D|^170583-22Employees CountUSD":{"id":3423,"description":null,"headerValues":[{"simpleDate":null,"value":"","description":null}],"financialValues":[],"customValues":[],"error":null},"D|^107188-57Employees CountUSD":{"id":3424,"description":null,"headerValues":[{"simpleDate":null,"value":"","description":null}],"financialValues":[],"customValues":[],"error":null},"D|^153010-63Employees CountUSD":{"r":[[15058]],"a":["Companies!I473"]},"D|^98855-92Employees CountUSD":{"r":[[658]],"a":["Companies!I241"]},"D|^66339-91Employees CountUSD":{"r":[[26261]],"a":["Companies!I501"]},"D|^184090-78Employees CountUSD":{"id":3451,"description":null,"headerValues":[{"simpleDate":null,"value":"","description":null}],"financialValues":[],"customValues":[],"error":null},"D|^163975-60HQ CountryUSD":{"r":[["Brazil"]],"a":["Companies!D284"]},"D|^753185-08HQ CountryUSD":{"r":[["Brazil"]],"a":["Companies!D744"]},"D|^165667-51HQ CountryUSD":{"r":[["Brazil"]],"a":["Companies!D149"]},"D|^55074-25HQ CountryUSD":{"r":[["Brazil"]],"a":["Companies!D491"]},"D|^89723-62HQ CountryUSD":{"r":[["Brazil"]],"a":["Companies!D161"]},"D|^59325-22HQ CountryUSD":{"r":[["Brazil"]],"a":["Companies!D56"]},"D|^491864-77HQ CountryUSD":{"r":[["Brazil"]],"a":["Companies!D202"]},"D|^165549-52HQ CountryUSD":{"r":[["Brazil"]],"a":["Companies!D541"]},"D|^59325-49HQ CountryUSD":{"r":[["Brazil"]],"a":["Companies!D383"]},"D|^459945-91HQ CountryUSD":{"r":[["Brazil"]],"a":["Companies!D228"]},"D|^59320-90HQ CountryUSD":{"r":[["Brazil"]],"a":["Companies!D16"]},"D|^99223-66HQ CountryUSD":{"r":[["Brazil"]],"a":["Companies!D74"]},"D|^165566-17HQ CountryUSD":{"r":[["Brazil"]],"a":["Companies!D371"]},"D|^121827-52HQ CountryUSD":{"r":[["Brazil"]],"a":["Companies!D375"]},"D|^114010-39HQ CountryUSD":{"r":[["Brazil"]],"a":["Companies!D483"]},"D|^59322-25HQ CountryUSD":{"r":[["Brazil"]],"a":["Companies!D472"]},"D|^161506-90HQ CountryUSD":{"r":[["Brazil"]],"a":["Companies!D271"]},"F|^165214-00EBITDATTM07/07/2025USD":{"id":2384,"description":null,"headerValues":[],"financialValues":[],"customValues":[],"error":null},"F|^438778-81EBITDATTM07/07/2025USD":{"r":[[21502254.822189998]],"c":null,"a":["Companies!K24"]},"F|^59003-38EBITDATTM07/07/2025USD":{"id":2319,"description":null,"headerValues":[],"financialValues":[],"customValues":[],"error":null},"F|^124324-57Business RevenueTTM07/07/2025USD":{"id":2378,"description":null,"headerValues":[],"financialValues":[],"customValues":[],"error":null},"F|^51717-61EBITDATTM07/07/2025USD":{"id":2310,"description":null,"headerValues":[],"financialValues":[],"customValues":[],"error":null},"F|^42096-79Business RevenueTTM07/07/2025USD":{"r":[[8822591191.274197]],"c":null,"a":["Companies!J191"]},"F|^540890-02EBITDATTM07/07/2025USD":{"id":2379,"description":null,"headerValues":[],"financialValues":[],"customValues":[],"error":null},"F|^489786-85EBITDATTM07/07/2025USD":{"id":2373,"description":null,"headerValues":[],"financialValues":[],"customValues":[],"error":null},"F|^61408-00EBITDATTM07/07/2025USD":{"r":[[206885780.112842]],"c":null,"a":["Companies!K148"]},"F|^157708-54Business RevenueTTM07/07/2025USD":{"id":2350,"description":null,"headerValues":[],"financialValues":[],"customValues":[],"error":null},"F|^665104-87Business RevenueTTM07/07/2025USD":{"id":2340,"description":null,"headerValues":[],"financialValues":[],"customValues":[],"error":null},"F|^142711-66EBITDATTM07/07/2025USD":{"r":[[4085880.9307699995]],"c":null,"a":["Companies!K713"]},"F|^41337-91Business RevenueTTM07/07/2025USD":{"id":2309,"description":null,"headerValues":[],"financialValues":[],"customValues":[],"error":null},"F|^163125-37Business RevenueTTM07/07/2025USD":{"id":2323,"description":null,"headerValues":[],"financialValues":[],"customValues":[],"error":null},"F|^454233-88Business RevenueTTM07/07/2025USD":{"id":2329,"description":null,"headerValues":[],"financialValues":[],"customValues":[],"error":null},"F|^167940-28EBITDATTM07/07/2025USD":{"id":2304,"description":null,"headerValues":[],"financialValues":[],"customValues":[],"error":null},"F|^125561-53Business RevenueTTM07/07/2025USD":{"id":2351,"description":null,"headerValues":[],"financialValues":[],"customValues":[],"error":null},"F|^268283-53EBITDATTM07/07/2025USD":{"id":2316,"description":null,"headerValues":[],"financialValues":[],"customValues":[],"error":null},"F|^540911-35Business RevenueTTM07/07/2025USD":{"r":[[8308000000]],"c":null,"a":["Companies!J594"]},"F|^431675-65EBITDATTM07/07/2025USD":{"r":[[20833743.168232]],"c":null,"a":["Companies!K454"]},"F|^59619-34EBITDATTM07/07/2025USD":{"r":[[167071455.144]],"c":null,"a":["Companies!K477"]},"F|^179916-67EBITDATTM07/07/2025USD":{"id":2307,"description":null,"headerValues":[],"financialValues":[],"customValues":[],"error":null},"F|^124137-28EBITDATTM07/07/2025USD":{"id":2330,"description":null,"headerValues":[],"financialValues":[],"customValues":[],"error":null},"F|^60962-86Business RevenueTTM07/07/2025USD":{"id":2313,"description":null,"headerValues":[],"financialValues":[],"customValues":[],"error":null},"F|^471142-00Business RevenueTTM07/07/2025USD":{"r":[[296042363.879844]],"c":null,"a":["Companies!J112"]},"F|^10046-17EBITDATTM07/07/2025USD":{"r":[[52890239.422898]],"c":null,"a":["Companies!K385"]},"F|^494510-50Business RevenueTTM07/07/2025USD":{"r":[[1945720569.6822622]],"c":null,"a":["Companies!J63"]},"F|^542156-50EBITDATTM07/07/2025USD":{"id":2394,"description":null,"headerValues":[],"financialValues":[],"customValues":[],"error":null},"F|^114475-96Business RevenueTTM07/07/2025USD":{"id":2328,"description":null,"headerValues":[],"financialValues":[],"customValues":[],"error":null},"F|^42012-55EBITDATTM07/07/2025USD":{"id":2358,"description":null,"headerValues":[],"financialValues":[],"customValues":[],"error":null},"F|^59325-22Business RevenueTTM07/07/2025USD":{"id":2392,"description":null,"headerValues":[],"financialValues":[],"customValues":[],"error":null},"F|^161515-81Business RevenueTTM07/07/2025USD":{"id":2315,"description":null,"headerValues":[],"financialValues":[],"customValues":[],"error":null},"F|^59325-31EBITDATTM07/07/2025USD":{"r":[[47538096.130745]],"c":null,"a":["Companies!K656"]},"D|^43084-72WebsiteUSD":{"r":[["www.nttdata.com"]],"a":["Companies!E485"]},"D|^59322-52WebsiteUSD":{"r":[["www.bb.com.br"]],"a":["Companies!E81"]},"D|^462679-48WebsiteUSD":{"r":[["www.ipe.digital"]],"a":["Companies!E370"]},"D|^43042-60WebsiteUSD":{"r":[["ri.sabesp.com.br"]],"a":["Companies!E560"]},"D|^266020-30WebsiteUSD":{"r":[["www.veloe.com.br"]],"a":["Companies!E679"]},"D|^483987-52WebsiteUSD":{"r":[["www.commcor.com.br"]],"a":["Companies!E179"]},"D|^182574-10WebsiteUSD":{"r":[["www.oxiteno.com"]],"a":["Companies!E499"]},"D|^180371-44WebsiteUSD":{"r":[["www.laticiniosportoalegre.com.br"]],"a":["Companies!E397"]},"D|^163125-37WebsiteUSD":{"r":[["www.deltaconstrucao.com.br"]],"a":["Companies!E214"]},"D|^566029-63WebsiteUSD":{"r":[["www.magnasistemas.com.br"]],"a":["Companies!E422"]},"D|^13126-33WebsiteUSD":{"r":[["www.presidio.com"]],"a":["Companies!E526"]},"D|^166370-32WebsiteUSD":{"r":[["www.saofrancisco.com.br"]],"a":["Companies!E567"]},"D|^97575-31WebsiteUSD":{"r":[["www.cbmm.com"]],"a":["Companies!E138"]},"D|^10731-52WebsiteUSD":{"r":[["www.equinix.com"]],"a":["Companies!E261"]},"D|^149806-45WebsiteUSD":{"r":[["www.fasa.ind.br"]],"a":["Companies!E275"]},"D|^42096-79NameUSD":{"r":[["Cosan"]],"a":["Companies!B191"]},"D|^169913-08NameUSD":{"r":[["Cia Cacique de Café Solúvel"]],"a":["Companies!B123"]},"D|^40770-46NameUSD":{"r":[["International Meal Company Alimentação"]],"a":["Companies!B367"]},"D|^153187-03NameUSD":{"r":[["Ampla Energia e Serviços"]],"a":["Companies!B49"]},"D|^183223-45NameUSD":{"r":[["Dow AgroSciences (Corn Hybrid Seed Business)"]],"a":["Companies!B746"]},"D|^454909-87NameUSD":{"r":[["Oakberry"]],"a":["Companies!B487"]},"D|^181473-94NameUSD":{"r":[["Movida Participacoes"]],"a":["Companies!B458"]},"D|^442938-43NameUSD":{"r":[["Even3"]],"a":["Companies!B268"]},"D|^513134-74NameUSD":{"r":[["Cantu"]],"a":["Companies!B130"]},"D|^62160-94NameUSD":{"r":[["Movile"]],"a":["Companies!B459"]},"D|^596201-32NameUSD":{"r":[["Prodama"]],"a":["Companies!B529"]},"D|^180371-44NameUSD":{"r":[["Laticnios Porto Alegre"]],"a":["Companies!B397"]},"D|^470725-84NameUSD":{"r":[["Cirion Technologies"]],"a":["Companies!B165"]},"D|^100704-16NameUSD":{"r":[["Amil Participacoes"]],"a":["Companies!B48"]},"D|^128463-40NameUSD":{"r":[["Affinia"]],"a":["Companies!B18"]},"D|^43060-06NameUSD":{"r":[["Braskem (Industrial Chemicals)"]],"a":["Companies!B106"]},"D|^434772-01Employees CountUSD":{"r":[[3000]],"a":["Companies!I250"]},"D|^10495-45Employees CountUSD":{"r":[[742]],"a":["Companies!I535"]},"D|^10731-52Employees CountUSD":{"r":[[13606]],"a":["Companies!I261"]},"D|^338690-62Employees CountUSD":{"id":2326,"description":null,"headerValues":[{"simpleDate":null,"value":"","description":null}],"financialValues":[],"customValues":[],"error":null},"D|^62311-60Employees CountUSD":{"r":[[6067]],"a":["Companies!I590"]},"D|^151295-68Employees CountUSD":{"r":[[201]],"a":["Companies!I690"]},"D|^124324-57Employees CountUSD":{"r":[[2000]],"a":["Companies!I631"]},"D|^183223-45Employees CountUSD":{"id":2353,"description":null,"headerValues":[{"simpleDate":null,"value":"","description":null}],"financialValues":[],"customValues":[],"error":null},"D|^166012-75Employees CountUSD":{"r":[[454]],"a":["Companies!I166"]},"D|^165834-19Employees CountUSD":{"r":[[906]],"a":["Companies!I41"]},"D|^628175-44Employees CountUSD":{"r":[[3019]],"a":["Companies!I184"]},"D|^84640-15Employees CountUSD":{"r":[[2160]],"a":["Companies!I198"]},"D|^135752-86Employees CountUSD":{"r":[[392]],"a":["Companies!I411"]},"D|^537157-27Employees CountUSD":{"r":[[12000]],"a":["Companies!I238"]},"D|^482696-29Employees CountUSD":{"r":[[1533]],"a":["Companies!I704"]},"D|^58395-97Employees CountUSD":{"r":[[6055]],"a":["Companies!I113"]},"D|^164969-38Employees CountUSD":{"id":2385,"description":null,"headerValues":[{"simpleDate":null,"value":"","description":null}],"financialValues":[],"customValues":[],"error":null},"D|^12813-67Employees CountUSD":{"r":[[104194]],"a":["Companies!I470"]},"D|^153127-90Employees CountUSD":{"id":2387,"description":null,"headerValues":[{"simpleDate":null,"value":"","description":null}],"financialValues":[],"customValues":[],"error":null},"D|^151005-88Employees CountUSD":{"id":2395,"description":null,"headerValues":[{"simpleDate":null,"value":"","description":null}],"financialValues":[],"customValues":[],"error":null},"D|^165498-58Employees CountUSD":{"r":[[800]],"a":["Companies!I217"]},"D|^168301-72HQ CountryUSD":{"r":[["Brazil"]],"a":["Companies!D157"]},"D|^431638-75HQ CountryUSD":{"r":[["Brazil"]],"a":["Companies!D457"]},"D|^66339-91HQ CountryUSD":{"r":[["Brazil"]],"a":["Companies!D501"]},"D|^165663-37HQ CountryUSD":{"r":[["Brazil"]],"a":["Companies!D297"]},"D|^159623-47HQ CountryUSD":{"r":[["Brazil"]],"a":["Companies!D550"]},"D|^182574-10HQ CountryUSD":{"r":[["Brazil"]],"a":["Companies!D499"]},"D|^47657-89HQ CountryUSD":{"r":[["Brazil"]],"a":["Companies!D111"]},"D|^59323-78HQ CountryUSD":{"r":[["Brazil"]],"a":["Companies!D252"]},"D|^665104-87HQ CountryUSD":{"r":[["Brazil"]],"a":["Companies!D731"]},"D|^157708-54HQ CountryUSD":{"r":[["Brazil"]],"a":["Companies!D531"]},"D|^157599-82HQ CountryUSD":{"r":[["Brazil"]],"a":["Companies!D10"]},"D|^165498-58HQ CountryUSD":{"r":[["Brazil"]],"a":["Companies!D217"]},"D|^119915-92HQ CountryUSD":{"r":[["Brazil"]],"a":["Companies!D115"]},"D|^509346-82HQ CountryUSD":{"r":[["Brazil"]],"a":["Companies!D122"]},"D|^542156-50HQ CountryUSD":{"r":[["Brazil"]],"a":["Companies!D171"]},"F|^54251-83Business RevenueTTM07/07/2025USD":{"id":584,"description":null,"headerValues":[],"financialValues":[],"customValues":[],"error":null},"F|^164968-03EBITDATTM07/07/2025USD":{"r":[[2361709856.049302]],"c":null,"a":["Companies!K615"]},"F|^51010-93EBITDATTM07/07/2025USD":{"r":[[341181636.35295904]],"c":null,"a":["Companies!K599"]},"F|^596201-32EBITDATTM07/07/2025USD":{"id":531,"description":null,"headerValues":[],"financialValues":[],"customValues":[],"error":null},"F|^170574-40EBITDATTM07/07/2025USD":{"id":549,"description":null,"headerValues":[],"financialValues":[],"customValues":[],"error":null},"F|^158045-86EBITDATTM07/07/2025USD":{"id":518,"description":null,"headerValues":[],"financialValues":[],"customValues":[],"error":null},"F|^158321-80Business RevenueTTM07/07/2025USD":{"id":537,"description":null,"headerValues":[],"financialValues":[],"customValues":[],"error":null},"F|^265061-08Business RevenueTTM07/07/2025USD":{"id":582,"description":null,"headerValues":[],"financialValues":[],"customValues":[],"error":null},"F|^170222-59Business RevenueTTM07/07/2025USD":{"id":528,"description":null,"headerValues":[],"financialValues":[],"customValues":[],"error":null},"F|^151782-58EBITDATTM07/07/2025USD":{"id":577,"description":null,"headerValues":[],"financialValues":[],"customValues":[],"error":null},"F|^100582-12EBITDATTM07/07/2025USD":{"r":[[90369490.628209]],"c":null,"a":["Companies!K277"]},"F|^161334-37EBITDATTM07/07/2025USD":{"id":553,"description":null,"headerValues":[],"financialValues":[],"customValues":[],"error":null},"F|^160980-40Business RevenueTTM07/07/2025USD":{"id":532,"description":null,"headerValues":[],"financialValues":[],"customValues":[],"error":null},"F|^233278-39Business RevenueTTM07/07/2025USD":{"id":569,"description":null,"headerValues":[],"financialValues":[],"customValues":[],"error":null},"F|^59052-97EBITDATTM07/07/2025USD":{"id":594,"description":null,"headerValues":[],"financialValues":[],"customValues":[],"error":null},"F|^151586-02EBITDATTM07/07/2025USD":{"id":595,"description":null,"headerValues":[],"financialValues":[],"customValues":[],"error":null},"F|^343143-10EBITDATTM07/07/2025USD":{"r":[[141789676.118345]],"c":null,"a":["Companies!K678"]},"F|^99160-39Business RevenueTTM07/07/2025USD":{"id":502,"description":null,"headerValues":[],"financialValues":[],"customValues":[],"error":null},"F|^597106-09Business RevenueTTM07/07/2025USD":{"id":514,"description":null,"headerValues":[],"financialValues":[],"customValues":[],"error":null},"F|^99423-55EBITDATTM07/07/2025USD":{"id":510,"description":null,"headerValues":[],"financialValues":[],"customValues":[],"error":null},"F|^153127-90EBITDATTM07/07/2025USD":{"id":509,"description":null,"headerValues":[],"financialValues":[],"customValues":[],"error":null},"F|^498292-39EBITDATTM07/07/2025USD":{"id":591,"description":null,"headerValues":[],"financialValues":[],"customValues":[],"error":null},"F|^266020-30EBITDATTM07/07/2025USD":{"id":516,"description":null,"headerValues":[],"financialValues":[],"customValues":[],"error":null},"F|^454909-87Business RevenueTTM07/07/2025USD":{"id":507,"description":null,"headerValues":[],"financialValues":[],"customValues":[],"error":null},"F|^152764-48EBITDATTM07/07/2025USD":{"id":511,"description":null,"headerValues":[],"financialValues":[],"customValues":[],"error":null},"F|^182328-04EBITDATTM07/07/2025USD":{"id":530,"description":null,"headerValues":[],"financialValues":[],"customValues":[],"error":null},"F|^600473-71EBITDATTM07/07/2025USD":{"id":504,"description":null,"headerValues":[],"financialValues":[],"customValues":[],"error":null},"F|^41095-18Business RevenueTTM07/07/2025USD":{"r":[[20091000000]],"c":null,"a":["Companies!J176"]},"F|^11660-50Business RevenueTTM07/07/2025USD":{"r":[[37732547527.06799]],"c":null,"a":["Companies!J569"]},"F|^60316-84EBITDATTM07/07/2025USD":{"id":505,"description":null,"headerValues":[],"financialValues":[],"customValues":[],"error":null},"F|^98480-80Business RevenueTTM07/07/2025USD":{"id":599,"description":null,"headerValues":[],"financialValues":[],"customValues":[],"error":null},"F|^98480-80EBITDATTM07/07/2025USD":{"id":519,"description":null,"headerValues":[],"financialValues":[],"customValues":[],"error":null},"F|^700627-78Business RevenueTTM07/07/2025USD":{"id":560,"description":null,"headerValues":[],"financialValues":[],"customValues":[],"error":null},"F|^109468-18EBITDATTM07/07/2025USD":{"id":578,"description":null,"headerValues":[],"financialValues":[],"customValues":[],"error":null},"F|^61647-40Business RevenueTTM07/07/2025USD":{"id":593,"description":null,"headerValues":[],"financialValues":[],"customValues":[],"error":null},"F|^161034-67Business RevenueTTM07/07/2025USD":{"id":540,"description":null,"headerValues":[],"financialValues":[],"customValues":[],"error":null},"F|^157242-88Business RevenueTTM07/07/2025USD":{"id":506,"description":null,"headerValues":[],"financialValues":[],"customValues":[],"error":null},"F|^338710-87EBITDATTM07/07/2025USD":{"id":597,"description":null,"headerValues":[],"financialValues":[],"customValues":[],"error":null},"F|^165346-48Business RevenueTTM07/07/2025USD":{"r":[[279946973.9403093]],"c":null,"a":["Companies!J452"]},"F|^13259-35EBITDATTM07/07/2025USD":{"r":[[247538096.603601]],"c":null,"a":["Companies!K355"]},"D|^59323-15WebsiteUSD":{"r":[["www.saomartinho.com.br"]],"a":["Companies!E568"]},"D|^52102-36WebsiteUSD":{"r":[["www.cvccorp.com.br"]],"a":["Companies!E206"]},"D|^170222-59WebsiteUSD":{"r":[["www.fs.com.br"]],"a":["Companies!E288"]},"D|^264458-98WebsiteUSD":{"r":[["www.positivotecnologia.com.br"]],"a":["Companies!E524"]},"D|^515723-86WebsiteUSD":{"r":[["www.supermuffato.com.br"]],"a":["Companies!E608"]},"D|^135838-18WebsiteUSD":{"r":[["www.grupoabc.com"]],"a":["Companies!E316"]},"D|^187645-42WebsiteUSD":{"r":[["www.lideraviacao.com.br"]],"a":["Companies!E405"]},"D|^181473-94WebsiteUSD":{"r":[["www.ri.movida.com.br"]],"a":["Companies!E458"]},"D|^265061-08WebsiteUSD":{"r":[["www.jeitto.com.br"]],"a":["Companies!E377"]},"D|^497260-63WebsiteUSD":{"id":563,"description":null,"headerValues":[{"simpleDate":null,"value":"","description":null}],"financialValues":[],"customValues":[],"error":null},"D|^99894-16WebsiteUSD":{"r":[["www.novaenergia.com.br"]],"a":["Companies!E481"]},"D|^61183-99WebsiteUSD":{"r":[["www.tangarafoods.com.br"]],"a":["Companies!E619"]},"D|^59321-44WebsiteUSD":{"r":[["www.taurusarmas.com.br"]],"a":["Companies!E621"]},"D|^59324-68WebsiteUSD":{"r":[["www.iochpe.com.br"]],"a":["Companies!E369"]},"D|^156901-24WebsiteUSD":{"r":[["luvex.itwpf.com.br"]],"a":["Companies!E418"]},"D|^56904-04WebsiteUSD":{"r":[["www.zamp.com.br"]],"a":["Companies!E720"]},"D|^165013-12WebsiteUSD":{"r":[["www.josapar.com.br"]],"a":["Companies!E382"]},"D|^109468-18WebsiteUSD":{"r":[["www.tbg.com.br"]],"a":["Companies!E622"]},"D|^51717-61WebsiteUSD":{"r":[["www.sertrading.com"]],"a":["Companies!E583"]},"D|^501208-48NameUSD":{"r":[["UnidaSul"]],"a":["Companies!B664"]},"D|^342018-73NameUSD":{"r":[["Zilor"]],"a":["Companies!B722"]},"D|^515720-53NameUSD":{"r":[["Polishop"]],"a":["Companies!B521"]},"D|^264333-43NameUSD":{"r":[["Tec Agro"]],"a":["Companies!B626"]},"D|^165551-32NameUSD":{"r":[["LANXESS Elastômeros do Brasil"]],"a":["Companies!B510"]},"D|^41523-94NameUSD":{"r":[["Net Servicos De Comunicacao"]],"a":["Companies!B474"]},"D|^548748-10NameUSD":{"r":[["GRB Services"]],"a":["Companies!B311"]},"D|^59325-31NameUSD":{"r":[["Triunfo Participações E Investimentos"]],"a":["Companies!B656"]},"D|^166608-82NameUSD":{"r":[["Vonpar"]],"a":["Companies!B699"]},"D|^99160-39NameUSD":{"r":[["Spaipa"]],"a":["Companies!B598"]},"D|^59323-15NameUSD":{"r":[["Sao Martinho"]],"a":["Companies!B568"]},"D|^498292-39NameUSD":{"r":[["V.tal (Acquired)"]],"a":["Companies!B775"]},"D|^59324-68Employees CountUSD":{"r":[[17000]],"a":["Companies!I369"]},"D|^180935-38Employees CountUSD":{"r":[[5374]],"a":["Companies!I662"]},"D|^163651-51Employees CountUSD":{"id":529,"description":null,"headerValues":[{"simpleDate":null,"value":"","description":null}],"financialValues":[],"customValues":[],"error":null},"D|^277225-03Employees CountUSD":{"r":[[14000]],"a":["Companies!I595"]},"D|^182328-04Employees CountUSD":{"id":556,"description":null,"headerValues":[{"simpleDate":null,"value":"","description":null}],"financialValues":[],"customValues":[],"error":null},"D|^226272-16Employees CountUSD":{"id":559,"description":null,"headerValues":[{"simpleDate":null,"value":"","description":null}],"financialValues":[],"customValues":[],"error":null},"D|^169699-78Employees CountUSD":{"id":561,"description":null,"headerValues":[{"simpleDate":null,"value":"","description":null}],"financialValues":[],"customValues":[],"error":null},"D|^156547-63Employees CountUSD":{"r":[[2357]],"a":["Companies!I708"]},"D|^63866-08Employees CountUSD":{"r":[[4800]],"a":["Companies!I218"]},"D|^99794-08Employees CountUSD":{"r":[[501]],"a":["Companies!I758"]},"D|^114475-96Employees CountUSD":{"r":[[1843]],"a":["Companies!I269"]},"D|^59325-04HQ CountryUSD":{"r":[["Brazil"]],"a":["Companies!D264"]},"D|^235041-31HQ CountryUSD":{"r":[["Brazil"]],"a":["Companies!D283"]},"D|^442938-43HQ CountryUSD":{"r":[["Brazil"]],"a":["Companies!D268"]},"D|^62040-43HQ CountryUSD":{"r":[["Brazil"]],"a":["Companies!D634"]},"D|^55246-78HQ CountryUSD":{"r":[["Brazil"]],"a":["Companies!D607"]},"D|^50938-48HQ CountryUSD":{"r":[["Brazil"]],"a":["Companies!D318"]},"D|^160982-56HQ CountryUSD":{"r":[["Brazil"]],"a":["Companies!D533"]},"D|^151782-58HQ CountryUSD":{"r":[["Brazil"]],"a":["Companies!D671"]},"D|^125590-69HQ CountryUSD":{"r":[["Brazil"]],"a":["Companies!D432"]},"D|^596201-32HQ CountryUSD":{"r":[["Brazil"]],"a":["Companies!D529"]},"D|^166501-27HQ CountryUSD":{"r":[["Brazil"]],"a":["Companies!D657"]},"D|^42490-90HQ CountryUSD":{"r":[["Brazil"]],"a":["Companies!D303"]},"D|^43079-14HQ CountryUSD":{"r":[["Brazil"]],"a":["Companies!D430"]},"D|^454909-87HQ CountryUSD":{"r":[["Brazil"]],"a":["Companies!D487"]},"D|^51010-93HQ CountryUSD":{"r":[["Brazil"]],"a":["Companies!D599"]},"D|^163651-51HQ CountryUSD":{"r":[["Brazil"]],"a":["Companies!D716"]},"D|^506670-31HQ CountryUSD":{"r":[["Brazil"]],"a":["Companies!D296"]},"D|^187645-42HQ CountryUSD":{"r":[["Brazil"]],"a":["Companies!D405"]},"F|^100578-07EBITDATTM07/07/2025USD":{"r":[[190691049.409872]],"c":null,"a":["Companies!K128"]},"F|^43084-72EBITDATTM07/07/2025USD":{"r":[[4521205665.486]],"c":null,"a":["Companies!K485"]},"F|^436403-35Business RevenueTTM07/07/2025USD":{"id":4263,"description":null,"headerValues":[],"financi</t>
  </si>
  <si>
    <t>alValues":[],"customValues":[],"error":null},"F|^64799-38EBITDATTM07/07/2025USD":{"id":4262,"description":null,"headerValues":[],"financialValues":[],"customValues":[],"error":null},"F|^42357-52Business RevenueTTM07/07/2025USD":{"id":4209,"description":null,"headerValues":[],"financialValues":[],"customValues":[],"error":null},"F|^506670-31EBITDATTM07/07/2025USD":{"id":4280,"description":null,"headerValues":[],"financialValues":[],"customValues":[],"error":null},"F|^59889-88Business RevenueTTM07/07/2025USD":{"r":[[1411764887.322163]],"c":null,"a":["Companies!J52"]},"F|^59889-88EBITDATTM07/07/2025USD":{"r":[[250199474.83443]],"c":null,"a":["Companies!K52"]},"F|^55567-99EBITDATTM07/07/2025USD":{"r":[[407083716.7434]],"c":null,"a":["Companies!K182"]},"F|^11489-95Business RevenueTTM07/07/2025USD":{"r":[[11123976064.92]],"c":null,"a":["Companies!J652"]},"F|^123496-84EBITDATTM07/07/2025USD":{"id":4256,"description":null,"headerValues":[],"financialValues":[],"customValues":[],"error":null},"F|^158945-68Business RevenueTTM07/07/2025USD":{"id":4205,"description":null,"headerValues":[],"financialValues":[],"customValues":[],"error":null},"F|^112793-05Business RevenueTTM07/07/2025USD":{"id":4206,"description":null,"headerValues":[],"financialValues":[],"customValues":[],"error":null},"F|^233816-50EBITDATTM07/07/2025USD":{"r":[[54208337.43159004]],"c":null,"a":["Companies!K354"]},"F|^59268-52EBITDATTM07/07/2025USD":{"id":4233,"description":null,"headerValues":[],"financialValues":[],"customValues":[],"error":null},"F|^156173-05Business RevenueTTM07/07/2025USD":{"id":4225,"description":null,"headerValues":[],"financialValues":[],"customValues":[],"error":null},"F|^162223-03EBITDATTM07/07/2025USD":{"id":4240,"description":null,"headerValues":[],"financialValues":[],"customValues":[],"error":null},"F|^25381-27Business RevenueTTM07/07/2025USD":{"id":4224,"description":null,"headerValues":[],"financialValues":[],"customValues":[],"error":null},"F|^164619-55EBITDATTM07/07/2025USD":{"id":4236,"description":null,"headerValues":[],"financialValues":[],"customValues":[],"error":null},"F|^99223-66EBITDATTM07/07/2025USD":{"id":4222,"description":null,"headerValues":[],"financialValues":[],"customValues":[],"error":null},"F|^163332-01Business RevenueTTM07/07/2025USD":{"id":4241,"description":null,"headerValues":[],"financialValues":[],"customValues":[],"error":null},"F|^99894-16Business RevenueTTM07/07/2025USD":{"id":4267,"description":null,"headerValues":[],"financialValues":[],"customValues":[],"error":null},"F|^101472-04Business RevenueTTM07/07/2025USD":{"id":4298,"description":null,"headerValues":[],"financialValues":[],"customValues":[],"error":null},"F|^165380-77EBITDATTM07/07/2025USD":{"r":[[732461763.231791]],"c":null,"a":["Companies!K178"]},"F|^63035-38Business RevenueTTM07/07/2025USD":{"id":4223,"description":null,"headerValues":[],"financialValues":[],"customValues":[],"error":null},"F|^226881-28Business RevenueTTM07/07/2025USD":{"r":[[420900831.74656]],"c":null,"a":["Companies!J82"]},"F|^530460-37EBITDATTM07/07/2025USD":{"id":4299,"description":null,"headerValues":[],"financialValues":[],"customValues":[],"error":null},"F|^149806-45EBITDATTM07/07/2025USD":{"id":4285,"description":null,"headerValues":[],"financialValues":[],"customValues":[],"error":null},"F|^163970-83Business RevenueTTM07/07/2025USD":{"r":[[2036983776.161525]],"c":null,"a":["Companies!J69"]},"F|^14186-08EBITDATTM07/07/2025USD":{"id":4294,"description":null,"headerValues":[],"financialValues":[],"customValues":[],"error":null},"F|^165471-22Business RevenueTTM07/07/2025USD":{"r":[[268342725.88004002]],"c":null,"a":["Companies!J379"]},"F|^494510-50EBITDATTM07/07/2025USD":{"r":[[407060142.446635]],"c":null,"a":["Companies!K63"]},"F|^54744-04EBITDATTM07/07/2025USD":{"r":[[967610153.01279]],"c":null,"a":["Companies!K163"]},"F|^59325-49EBITDATTM07/07/2025USD":{"r":[[347974446.747379]],"c":null,"a":["Companies!K383"]},"F|^157704-49EBITDATTM07/07/2025USD":{"id":4286,"description":null,"headerValues":[],"financialValues":[],"customValues":[],"error":null},"D|^168357-34WebsiteUSD":{"r":[["www.dori.com.br"]],"a":["Companies!E223"]},"D|^14186-08WebsiteUSD":{"id":4244,"description":null,"headerValues":[{"simpleDate":null,"value":"","description":null}],"financialValues":[],"customValues":[],"error":null},"D|^155263-42WebsiteUSD":{"r":[["ri.light.com.br"]],"a":["Companies!E406"]},"D|^164937-79WebsiteUSD":{"r":[["www.bovespaholding.com.br"]],"a":["Companies!E99"]},"D|^231958-36WebsiteUSD":{"r":[["www.selbetti.com.br"]],"a":["Companies!E578"]},"D|^229563-91WebsiteUSD":{"r":[["www.korasaude.com.br"]],"a":["Companies!E390"]},"D|^433826-47WebsiteUSD":{"r":[["algartech.com"]],"a":["Companies!E34"]},"D|^165566-17WebsiteUSD":{"r":[["www.irani.com.br"]],"a":["Companies!E371"]},"D|^165660-67WebsiteUSD":{"r":[["www.banrisul.com.br"]],"a":["Companies!E77"]},"D|^13360-69WebsiteUSD":{"r":[["www.siemens-healthineers.com"]],"a":["Companies!E584"]},"D|^267553-72WebsiteUSD":{"r":[["www.dpabrasil.com.br"]],"a":["Companies!E224"]},"D|^544643-56WebsiteUSD":{"r":[["www.jmservicosintegrados.com"]],"a":["Companies!E381"]},"D|^466985-71WebsiteUSD":{"r":[["www.mantiqueirabrasil.com.br"]],"a":["Companies!E427"]},"D|^12813-67WebsiteUSD":{"r":[["www.nec.com"]],"a":["Companies!E470"]},"D|^166331-44WebsiteUSD":{"r":[["grupoglobo.globo.com"]],"a":["Companies!E326"]},"D|^60401-17WebsiteUSD":{"r":[["www.fleury.com.br"]],"a":["Companies!E281"]},"D|^452727-46WebsiteUSD":{"r":[["www.sankhya.com.br"]],"a":["Companies!E564"]},"D|^148670-38NameUSD":{"r":[["EcoRodovias Infraestrutura e Logistica"]],"a":["Companies!B237"]},"D|^466441-30NameUSD":{"r":[["Hospital Mater Dei"]],"a":["Companies!B433"]},"D|^234031-96NameUSD":{"r":[["Banco C6"]],"a":["Companies!B121"]},"D|^111171-88NameUSD":{"r":[["AmBev"]],"a":["Companies!B44"]},"D|^164969-38NameUSD":{"r":[["Agra Empreendimentos Imobiliarios"]],"a":["Companies!B724"]},"D|^489673-99NameUSD":{"r":[["Hmobi Participacoes"]],"a":["Companies!B351"]},"D|^267905-53NameUSD":{"r":[["Banco Inter"]],"a":["Companies!B365"]},"D|^154039-15NameUSD":{"r":[["Frigorífico Mercosul"]],"a":["Companies!B287"]},"D|^187025-86NameUSD":{"r":[["Belagricola"]],"a":["Companies!B86"]},"D|^165660-85NameUSD":{"r":[["Coelba"]],"a":["Companies!B173"]},"D|^107944-12NameUSD":{"r":[["Hidrovias do Brasil"]],"a":["Companies!B344"]},"D|^438790-96NameUSD":{"r":[["Expressa Medicamentos"]],"a":["Companies!B270"]},"D|^154222-84NameUSD":{"r":[["Elektro Redes"]],"a":["Companies!B242"]},"D|^54834-67NameUSD":{"r":[["Bionexo"]],"a":["Companies!B92"]},"D|^223386-22NameUSD":{"r":[["LP Sementes"]],"a":["Companies!B755"]},"D|^512361-46Employees CountUSD":{"r":[[207]],"a":["Companies!I90"]},"D|^55934-02Employees CountUSD":{"r":[[1062]],"a":["Companies!I35"]},"D|^553099-51Employees CountUSD":{"r":[[3000]],"a":["Companies!I225"]},"D|^229196-62Employees CountUSD":{"r":[[2162]],"a":["Companies!I489"]},"D|^41510-44Employees CountUSD":{"r":[[41778]],"a":["Companies!I509"]},"D|^226881-28Employees CountUSD":{"r":[[5200]],"a":["Companies!I82"]},"D|^61183-63Employees CountUSD":{"r":[[183000]],"a":["Companies!I306"]},"D|^593127-19Employees CountUSD":{"id":4292,"description":null,"headerValues":[{"simpleDate":null,"value":"","description":null}],"financialValues":[],"customValues":[],"error":null},"D|^156901-24Employees CountUSD":{"id":4207,"description":null,"headerValues":[{"simpleDate":null,"value":"","description":null}],"financialValues":[],"customValues":[],"error":null},"D|^158076-55Employees CountUSD":{"id":4208,"description":null,"headerValues":[{"simpleDate":null,"value":"","description":null}],"financialValues":[],"customValues":[],"error":null},"D|^126157-51Employees CountUSD":{"r":[[1200]],"a":["Companies!I554"]},"D|^489673-99Employees CountUSD":{"id":4211,"description":null,"headerValues":[{"simpleDate":null,"value":"","description":null}],"financialValues":[],"customValues":[],"error":null},"D|^443189-62Employees CountUSD":{"id":4219,"description":null,"headerValues":[{"simpleDate":null,"value":"","description":null}],"financialValues":[],"customValues":[],"error":null},"D|^158946-04HQ CountryUSD":{"r":[["Brazil"]],"a":["Companies!D763"]},"D|^172312-48HQ CountryUSD":{"r":[["Brazil"]],"a":["Companies!D580"]},"D|^62179-57HQ CountryUSD":{"r":[["Brazil"]],"a":["Companies!D83"]},"D|^59003-38HQ CountryUSD":{"r":[["Brazil"]],"a":["Companies!D95"]},"D|^522679-87HQ CountryUSD":{"r":[["Brazil"]],"a":["Companies!D164"]},"D|^165664-00HQ CountryUSD":{"r":[["Brazil"]],"a":["Companies!D75"]},"D|^164942-83HQ CountryUSD":{"r":[["Brazil"]],"a":["Companies!D6"]},"D|^700627-78HQ CountryUSD":{"r":[["Brazil"]],"a":["Companies!D750"]},"D|^165380-77HQ CountryUSD":{"r":[["Brazil"]],"a":["Companies!D178"]},"D|^59932-72HQ CountryUSD":{"r":[["France"]],"a":["Companies!D236"]},"D|^165835-27HQ CountryUSD":{"r":[["Brazil"]],"a":["Companies!D556"]},"D|^597106-09HQ CountryUSD":{"r":[["Brazil"]],"a":["Companies!D154"]},"D|^59322-16HQ CountryUSD":{"r":[["Brazil"]],"a":["Companies!D555"]},"D|^125466-94HQ CountryUSD":{"r":[["Brazil"]],"a":["Companies!D272"]},"D|^178323-22HQ CountryUSD":{"r":[["Brazil"]],"a":["Companies!D325"]},"D|^11489-95HQ CountryUSD":{"r":[["France"]],"a":["Companies!D652"]},"D|^540890-02HQ CountryUSD":{"r":[["Brazil"]],"a":["Companies!D426"]},"D|^10495-45HQ CountryUSD":{"r":[["Brazil"]],"a":["Companies!D535"]},"D|^231958-36HQ CountryUSD":{"r":[["Brazil"]],"a":["Companies!D578"]},"D|^12403-27HQ CountryUSD":{"r":[["Brazil"]],"a":["Companies!D219"]},"F|^55813-33Business RevenueTTM07/07/2025USD":{"id":2253,"description":null,"headerValues":[],"financialValues":[],"customValues":[],"error":null},"F|^40770-46Business RevenueTTM07/07/2025USD":{"r":[[410429476.13938904]],"c":null,"a":["Companies!J367"]},"F|^156765-97Business RevenueTTM07/07/2025USD":{"id":2286,"description":null,"headerValues":[],"financialValues":[],"customValues":[],"error":null},"F|^41513-32Business RevenueTTM07/07/2025USD":{"id":2239,"description":null,"headerValues":[],"financialValues":[],"customValues":[],"error":null},"F|^126967-33Business RevenueTTM07/07/2025USD":{"id":2296,"description":null,"headerValues":[],"financialValues":[],"customValues":[],"error":null},"F|^112707-37EBITDATTM07/07/2025USD":{"id":2281,"description":null,"headerValues":[],"financialValues":[],"customValues":[],"error":null},"F|^53494-57Business RevenueTTM07/07/2025USD":{"r":[[1097608092.700418]],"c":null,"a":["Companies!J651"]},"F|^150760-63Business RevenueTTM07/07/2025USD":{"id":2248,"description":null,"headerValues":[],"financialValues":[],"customValues":[],"error":null},"F|^224264-89Business RevenueTTM07/07/2025USD":{"id":2299,"description":null,"headerValues":[],"financialValues":[],"customValues":[],"error":null},"F|^221469-49EBITDATTM07/07/2025USD":{"r":[[118772118.98739345]],"c":null,"a":["Companies!K332"]},"F|^226272-16EBITDATTM07/07/2025USD":{"id":2247,"description":null,"headerValues":[],"financialValues":[],"customValues":[],"error":null},"F|^461790-37EBITDATTM07/07/2025USD":{"id":2279,"description":null,"headerValues":[],"financialValues":[],"customValues":[],"error":null},"F|^466180-84EBITDATTM07/07/2025USD":{"id":2203,"description":null,"headerValues":[],"financialValues":[],"customValues":[],"error":null},"F|^160980-40EBITDATTM07/07/2025USD":{"id":2251,"description":null,"headerValues":[],"financialValues":[],"customValues":[],"error":null},"F|^59322-52Business RevenueTTM07/07/2025USD":{"id":2268,"description":null,"headerValues":[],"financialValues":[],"customValues":[],"error":null},"F|^60835-78EBITDATTM07/07/2025USD":{"id":2212,"description":null,"headerValues":[],"financialValues":[],"customValues":[],"error":null},"F|^43141-42EBITDATTM07/07/2025USD":{"r":[[3310198573.7599998]],"c":null,"a":["Companies!K345"]},"F|^489504-25EBITDATTM07/07/2025USD":{"id":2290,"description":null,"headerValues":[],"financialValues":[],"customValues":[],"error":null},"F|^99223-66Business RevenueTTM07/07/2025USD":{"id":2295,"description":null,"headerValues":[],"financialValues":[],"customValues":[],"error":null},"F|^57080-35EBITDATTM07/07/2025USD":{"r":[[147121871.986162]],"c":null,"a":["Companies!K451"]},"F|^152764-48Business RevenueTTM07/07/2025USD":{"id":2246,"description":null,"headerValues":[],"financialValues":[],"customValues":[],"error":null},"F|^343717-21Business RevenueTTM07/07/2025USD":{"r":[[1658415679.746818]],"c":null,"a":["Companies!J142"]},"F|^154055-35EBITDATTM07/07/2025USD":{"id":2229,"description":null,"headerValues":[],"financialValues":[],"customValues":[],"error":null},"F|^10134-19EBITDATTM07/07/2025USD":{"id":2252,"description":null,"headerValues":[],"financialValues":[],"customValues":[],"error":null},"F|^54578-08EBITDATTM07/07/2025USD":{"r":[[487461263.966934]],"c":null,"a":["Companies!K146"]},"F|^158454-19Business RevenueTTM07/07/2025USD":{"id":2234,"description":null,"headerValues":[],"financialValues":[],"customValues":[],"error":null},"F|^497945-26Business RevenueTTM07/07/2025USD":{"id":2255,"description":null,"headerValues":[],"financialValues":[],"customValues":[],"error":null},"F|^157816-72Business RevenueTTM07/07/2025USD":{"r":[[2363793293.280396]],"c":null,"a":["Companies!J604"]},"F|^154222-84EBITDATTM07/07/2025USD":{"r":[[428869623.224]],"c":null,"a":["Companies!K242"]},"F|^10046-17Business RevenueTTM07/07/2025USD":{"r":[[328381089.19334304]],"c":null,"a":["Companies!J385"]},"F|^165471-22EBITDATTM07/07/2025USD":{"r":[[188127186.64686698]],"c":null,"a":["Companies!K379"]},"F|^495609-94Business RevenueTTM07/07/2025USD":{"id":2227,"description":null,"headerValues":[],"financialValues":[],"customValues":[],"error":null},"F|^531320-86Business RevenueTTM07/07/2025USD":{"id":2256,"description":null,"headerValues":[],"financialValues":[],"customValues":[],"error":null},"F|^107188-57Business RevenueTTM07/07/2025USD":{"id":2250,"description":null,"headerValues":[],"financialValues":[],"customValues":[],"error":null},"D|^107538-31WebsiteUSD":{"r":[["www.heringer.com.br"]],"a":["Companies!E348"]},"D|^233816-50WebsiteUSD":{"r":[["www.hospitalcare.com.br"]],"a":["Companies!E354"]},"D|^458086-15WebsiteUSD":{"r":[["ri.simpar.com.br"]],"a":["Companies!E585"]},"D|^62041-24WebsiteUSD":{"r":[["www.fcasa.com.br"]],"a":["Companies!E276"]},"D|^59112-82WebsiteUSD":{"r":[["www.sage.com"]],"a":["Companies!E562"]},"D|^160980-40WebsiteUSD":{"r":[["www.faropet.com.br"]],"a":["Companies!E274"]},"D|^124958-35WebsiteUSD":{"r":[["www.eurofarma.com"]],"a":["Companies!E266"]},"D|^43141-42WebsiteUSD":{"r":[["www.hcltech.com"]],"a":["Companies!E345"]},"D|^482825-08WebsiteUSD":{"r":[["www.kyndryl.com"]],"a":["Companies!E392"]},"D|^151782-40WebsiteUSD":{"r":[["www.ccdi.com.br"]],"a":["Companies!E140"]},"D|^25381-27WebsiteUSD":{"r":[["www.cpmbraxis.com"]],"a":["Companies!E197"]},"D|^41581-00WebsiteUSD":{"r":[["www.voegol.com.br"]],"a":["Companies!E697"]},"D|^11534-32WebsiteUSD":{"r":[["www.medline.ca/en"]],"a":["Companies!E441"]},"D|^160982-56WebsiteUSD":{"r":[["www.prosafety.com.br"]],"a":["Companies!E533"]},"D|^59932-72WebsiteUSD":{"r":[["www.econocom.com"]],"a":["Companies!E236"]},"D|^471201-49WebsiteUSD":{"r":[["www.aldo.com.br"]],"a":["Companies!E31"]},"D|^124907-14WebsiteUSD":{"r":[["www.vitru.com.br"]],"a":["Companies!E692"]},"D|^154773-82WebsiteUSD":{"r":[["www.danica.com.br"]],"a":["Companies!E210"]},"D|^107721-19WebsiteUSD":{"r":[["www.simpress.com.br"]],"a":["Companies!E586"]},"D|^165584-98WebsiteUSD":{"r":[["wwws.financeiraalfa.com.br"]],"a":["Companies!E280"]},"D|^54834-67WebsiteUSD":{"r":[["www.bionexo.com"]],"a":["Companies!E92"]},"D|^165663-37WebsiteUSD":{"r":[["www2.gerdau.com"]],"a":["Companies!E297"]},"D|^233198-56WebsiteUSD":{"r":[["www.lavoroagro.com"]],"a":["Companies!E398"]},"D|^100578-07NameUSD":{"r":[["Camil Alimentos"]],"a":["Companies!B128"]},"D|^59321-89NameUSD":{"r":[["MRV"]],"a":["Companies!B462"]},"D|^226313-74NameUSD":{"r":[["Vocal Comércio de Veículos"]],"a":["Companies!B694"]},"D|^59325-13NameUSD":{"r":[["Minerva Foods"]],"a":["Companies!B453"]},"D|^41612-23NameUSD":{"r":[["Embraer"]],"a":["Companies!B251"]},"D|^529227-64NameUSD":{"r":[["SMART Modular Technologies do Brasil - Indústria e Comércio de Componentes"]],"a":["Companies!B721"]},"D|^165584-98NameUSD":{"r":[["Financeira Alfa"]],"a":["Companies!B280"]},"D|^91718-56NameUSD":{"r":[["RecargaPay Instituição de Pagamento"]],"a":["Companies!B544"]},"D|^154223-38NameUSD":{"r":[["Companhia Energetica de Pernambuco"]],"a":["Companies!B147"]},"D|^164958-76NameUSD":{"r":[["Log-In Logistica Intermodal"]],"a":["Companies!B413"]},"D|^497260-63NameUSD":{"r":[["Kimberly-Clark (Tissue Paper Assets)"]],"a":["Companies!B753"]},"D|^16436-62NameUSD":{"r":[["G4S"]],"a":["Companies!B291"]},"D|^161334-37Employees CountUSD":{"r":[[1001]],"a":["Companies!I17"]},"D|^267905-53Employees CountUSD":{"r":[[4391]],"a":["Companies!I365"]},"D|^57093-40Employees CountUSD":{"r":[[3703]],"a":["Companies!I566"]},"D|^59087-35Employees CountUSD":{"r":[[5000]],"a":["Companies!I36"]},"D|^163356-58Employees CountUSD":{"r":[[4000]],"a":["Companies!I33"]},"D|^52631-02Employees CountUSD":{"r":[[7710]],"a":["Companies!I243"]},"D|^327536-65Employees CountUSD":{"r":[[25]],"a":["Companies!I159"]},"D|^50938-48Employees CountUSD":{"r":[[9000]],"a":["Companies!I318"]},"D|^126354-61Employees CountUSD":{"r":[[501]],"a":["Companies!I396"]},"D|^60733-81Employees CountUSD":{"r":[[1100]],"a":["Companies!I37"]},"D|^542156-50Employees CountUSD":{"r":[[5001]],"a":["Companies!I171"]},"D|^122174-74Employees CountUSD":{"r":[[1001]],"a":["Companies!I660"]},"D|^43041-97Employees CountUSD":{"r":[[7450]],"a":["Companies!I195"]},"D|^59322-70Employees CountUSD":{"id":2289,"description":null,"headerValues":[{"simpleDate":null,"value":"","description":null}],"financialValues":[],"customValues":[],"error":null},"D|^566029-63Employees CountUSD":{"r":[[1200]],"a":["Companies!I422"]},"D|^98420-77Employees CountUSD":{"r":[[650]],"a":["Companies!I169"]},"D|^64398-61HQ CountryUSD":{"r":[["Brazil"]],"a":["Companies!D532"]},"D|^92916-64HQ CountryUSD":{"r":[["Brazil"]],"a":["Companies!D500"]},"D|^277644-70HQ CountryUSD":{"r":[["Brazil"]],"a":["Companies!D384"]},"D|^161509-69HQ CountryUSD":{"r":[["Brazil"]],"a":["Companies!D425"]},"D|^433826-47HQ CountryUSD":{"r":[["Brazil"]],"a":["Companies!D34"]},"D|^61650-10HQ CountryUSD":{"r":[["Brazil"]],"a":["Companies!D374"]},"D|^465543-19HQ CountryUSD":{"r":[["Brazil"]],"a":["Companies!D172"]},"D|^60787-27HQ CountryUSD":{"r":[["Brazil"]],"a":["Companies!D174"]},"D|^104338-90HQ CountryUSD":{"r":[["Brazil"]],"a":["Companies!D447"]},"D|^119625-22HQ CountryUSD":{"r":[["Brazil"]],"a":["Companies!D319"]},"D|^56904-04HQ CountryUSD":{"r":[["Brazil"]],"a":["Companies!D720"]},"D|^152764-48HQ CountryUSD":{"r":[["Brazil"]],"a":["Companies!D505"]},"D|^13303-81HQ CountryUSD":{"r":[["Brazil"]],"a":["Companies!D222"]},"D|^164941-57HQ CountryUSD":{"r":[["Brazil"]],"a":["Companies!D606"]},"D|^42357-52HQ CountryUSD":{"r":[["Brazil"]],"a":["Companies!D117"]},"F|^62633-35EBITDATTM07/07/2025USD":{"r":[[2208419087.421847]],"c":null,"a":["Companies!K700"]},"F|^61450-84EBITDATTM07/07/2025USD":{"id":261,"description":null,"headerValues":[],"financialValues":[],"customValues":[],"error":null},"F|^167415-13EBITDATTM07/07/2025USD":{"id":238,"description":null,"headerValues":[],"financialValues":[],"customValues":[],"error":null},"F|^50913-10EBITDATTM07/07/2025USD":{"id":289,"description":null,"headerValues":[],"financialValues":[],"customValues":[],"error":null},"F|^58968-01EBITDATTM07/07/2025USD":{"r":[[11119000000]],"c":null,"a":["Companies!K674"]},"F|^222460-66Business RevenueTTM07/07/2025USD":{"id":298,"description":null,"headerValues":[],"financialValues":[],"customValues":[],"error":null},"F|^163288-27EBITDATTM07/07/2025USD":{"r":[[118773732.37265801]],"c":null,"a":["Companies!K711"]},"F|^59321-89Business RevenueTTM07/07/2025USD":{"r":[[1807002796.9116611]],"c":null,"a":["Companies!J462"]},"F|^51311-53EBITDATTM07/07/2025USD":{"r":[[1098788908.980308]],"c":null,"a":["Companies!K714"]},"F|^62040-43Business RevenueTTM07/07/2025USD":{"id":272,"description":null,"headerValues":[],"financialValues":[],"customValues":[],"error":null},"F|^62040-43EBITDATTM07/07/2025USD":{"id":223,"description":null,"headerValues":[],"financialValues":[],"customValues":[],"error":null},"F|^182078-20Business RevenueTTM07/07/2025USD":{"id":208,"description":null,"headerValues":[],"financialValues":[],"customValues":[],"error":null},"F|^158945-68EBITDATTM07/07/2025USD":{"id":217,"description":null,"headerValues":[],"financialValues":[],"customValues":[],"error":null},"F|^150480-19Business RevenueTTM07/07/2025USD":{"r":[[600044883.123324]],"c":null,"a":["Companies!J709"]},"F|^553099-51Business RevenueTTM07/07/2025USD":{"id":246,"description":null,"headerValues":[],"financialValues":[],"customValues":[],"error":null},"F|^157392-19Business RevenueTTM07/07/2025USD":{"id":256,"description":null,"headerValues":[],"financialValues":[],"customValues":[],"error":null},"F|^158083-21EBITDATTM07/07/2025USD":{"id":266,"description":null,"headerValues":[],"financialValues":[],"customValues":[],"error":null},"F|^153764-47Business RevenueTTM07/07/2025USD":{"id":299,"description":null,"headerValues":[],"financialValues":[],"customValues":[],"error":null},"F|^153127-90Business RevenueTTM07/07/2025USD":{"id":292,"description":null,"headerValues":[],"financialValues":[],"customValues":[],"error":null},"F|^277909-03EBITDATTM07/07/2025USD":{"id":211,"description":null,"headerValues":[],"financialValues":[],"customValues":[],"error":null},"F|^165662-20Business RevenueTTM07/07/2025USD":{"r":[[230048658.011004]],"c":null,"a":["Companies!J553"]},"F|^165421-63EBITDATTM07/07/2025USD":{"r":[[147049384.470941]],"c":null,"a":["Companies!K658"]},"F|^433236-25EBITDATTM07/07/2025USD":{"id":291,"description":null,"headerValues":[],"financialValues":[],"customValues":[],"error":null},"F|^55074-25Business RevenueTTM07/07/2025USD":{"r":[[414727611.77778804]],"c":null,"a":["Companies!J491"]},"F|^155263-78Business RevenueTTM07/07/2025USD":{"id":262,"description":null,"headerValues":[],"financialValues":[],"customValues":[],"error":null},"F|^233963-83Business RevenueTTM07/07/2025USD":{"id":234,"description":null,"headerValues":[],"financialValues":[],"customValues":[],"error":null},"F|^158094-46EBITDATTM07/07/2025USD":{"id":233,"description":null,"headerValues":[],"financialValues":[],"customValues":[],"error":null},"F|^170685-91EBITDATTM07/07/2025USD":{"r":[[40371093.428022005]],"c":null,"a":["Companies!K523"]},"F|^327526-57Business RevenueTTM07/07/2025USD":{"id":214,"description":null,"headerValues":[],"financialValues":[],"customValues":[],"error":null},"F|^338690-62Business RevenueTTM07/07/2025USD":{"id":207,"description":null,"headerValues":[],"financialValues":[],"customValues":[],"error":null},"F|^338690-62EBITDATTM07/07/2025USD":{"id":250,"description":null,"headerValues":[],"financialValues":[],"customValues":[],"error":null},"F|^165458-17EBITDATTM07/07/2025USD":{"r":[[253314478.8669]],"c":null,"a":["Companies!K738"]},"F|^66328-48EBITDATTM07/07/2025USD":{"r":[[80084456.15896499]],"c":null,"a":["Companies!K628"]},"F|^459173-44EBITDATTM07/07/2025USD":{"id":204,"description":null,"headerValues":[],"financialValues":[],"customValues":[],"error":null},"F|^182574-10Business RevenueTTM07/07/2025USD":{"id":274,"description":null,"headerValues":[],"financialValues":[],"customValues":[],"error":null},"F|^99520-12Business RevenueTTM07/07/2025USD":{"id":254,"description":null,"headerValues":[],"financialValues":[],"customValues":[],"error":null},"F|^153010-63EBITDATTM07/07/2025USD":{"r":[[2119770039.7059999]],"c":null,"a":["Companies!K473"]},"F|^515720-53Business RevenueTTM07/07/2025USD":{"id":239,"description":null,"headerValues":[],"financialValues":[],"customValues":[],"error":null},"F|^515720-53EBITDATTM07/07/2025USD":{"id":285,"description":null,"headerValues":[],"financialValues":[],"customValues":[],"error":null},"F|^164939-23Business RevenueTTM07/07/2025USD":{"r":[[371343999.481536]],"c":null,"a":["Companies!J431"]},"F|^57093-76EBITDATTM07/07/2025USD":{"r":[[277126004.259988]],"c":null,"a":["Companies!K563"]},"F|^41966-65Business RevenueTTM07/07/2025USD":{"id":235,"description":null,"headerValues":[],"financialValues":[],"customValues":[],"error":null},"F|^231207-31Business RevenueTTM07/07/2025USD":{"id":244,"description":null,"headerValues":[],"financialValues":[],"customValues":[],"error":null},"D|^167415-13WebsiteUSD":{"r":[["www.leveros.com.br"]],"a":["Companies!E403"]},"D|^433236-25WebsiteUSD":{"r":[["www.solarbr.com.br"]],"a":["Companies!E593"]},"D|^157816-72WebsiteUSD":{"r":[["www.stoneco.com.br"]],"a":["Companies!E604"]},"D|^59321-98WebsiteUSD":{"r":[["www.suzano.com.br"]],"a":["Companies!E614"]},"D|^59323-87WebsiteUSD":{"r":[["www.metalfrio.com.br"]],"a":["Companies!E448"]},"D|^12444-13WebsiteUSD":{"r":[["www.yduqs.com.br"]],"a":["Companies!E717"]},"D|^489786-85WebsiteUSD":{"r":[["www.topazevolution.com"]],"a":["Companies!E647"]},"D|^772806-52WebsiteUSD":{"r":[["www.gsuplementos.com.br"]],"a":["Companies!E339"]},"D|^231955-57WebsiteUSD":{"r":[["www.ctgbr.com.br"]],"a":["Companies!E203"]},"D|^124322-05WebsiteUSD":{"id":206,"description":null,"headerValues":[{"simpleDate":null,"value":"","description":null}],"financialValues":[],"customValues":[],"error":null},"D|^498292-39WebsiteUSD":{"id":209,"description":null,"headerValues":[{"simpleDate":null,"value":"","description":null}],"financialValues":[],"customValues":[],"error":null},"D|^41395-33WebsiteUSD":{"r":[["www.telemigcelular.com.br"]],"a":["Companies!E633"]},"D|^121827-52WebsiteUSD":{"r":[["www.jalles.com"]],"a":["Companies!E375"]},"D|^164952-19WebsiteUSD":{"r":[["ri.multiplan.com.br"]],"a":["Companies!E466"]},"D|^60962-86WebsiteUSD":{"r":[["www.novaagri.com.br"]],"a":["Companies!E480"]},"D|^60046-75NameUSD":{"r":[["Ser Educacional"]],"a":["Companies!B582"]},"D|^157680-91NameUSD":{"r":[["Rapidão Cometa"]],"a":["Companies!B542"]},"D|^489170-71NameUSD":{"r":[["Labs a+"]],"a":["Companies!B394"]},"D|^112793-05NameUSD":{"r":[["Ontex (Brazil business)"]],"a":["Companies!B760"]},"D|^179916-67NameUSD":{"r":[["OESA Comércio e Representações"]],"a":["Companies!B492"]},"D|^150344-38NameUSD":{"r":[["EMS (Pharmaceuticals)"]],"a":["Companies!B253"]},"D|^158321-80NameUSD":{"r":[["União de Lojas Leader"]],"a":["Companies!B400"]},"D|^163270-90NameUSD":{"r":[["Multilog"]],"a":["Companies!B465"]},"D|^277909-03NameUSD":{"r":[["Sepac"]],"a":["Companies!B581"]},"D|^157392-19NameUSD":{"r":[["Puket"]],"a":["Companies!B537"]},"D|^53945-38Employees CountUSD":{"r":[[3137]],"a":["Companies!I646"]},"D|^165503-62Employees CountUSD":{"id":277,"description":null,"headerValues":[{"simpleDate":null,"value":"","description":null}],"financialValues":[],"customValues":[],"error":null},"D|^233963-83Employees CountUSD":{"r":[[62]],"a":["Companies!I641"]},"D|^461790-37Employees CountUSD":{"id":293,"description":null,"headerValues":[{"simpleDate":null,"value":"","description":null}],"financialValues":[],"customValues":[],"error":null},"D|^170685-91Employees CountUSD":{"r":[[3541]],"a":["Companies!I523"]},"D|^439078-06Employees CountUSD":{"r":[[332]],"a":["Companies!I478"]},"D|^107186-68Employees CountUSD":{"r":[[3]],"a":["Companies!I227"]},"D|^59325-31Employees CountUSD":{"r":[[3380]],"a":["Companies!I656"]},"D|^62179-57Employees CountUSD":{"r":[[190]],"a":["Companies!I83"]},"D|^59322-25Employees CountUSD":{"r":[[16027]],"a":["Companies!I472"]},"D|^182574-10Employees CountUSD":{"r":[[1869]],"a":["Companies!I499"]},"D|^51010-93Employees CountUSD":{"r":[[133]],"a":["Companies!I599"]},"D|^124083-28Employees CountUSD":{"r":[[1200]],"a":["Companies!I648"]},"D|^103477-96Employees CountUSD":{"r":[[1072]],"a":["Companies!I718"]},"D|^235041-31Employees CountUSD":{"r":[[76]],"a":["Companies!I283"]},"D|^459173-44Employees CountUSD":{"r":[[550]],"a":["Companies!I495"]},"D|^157816-72HQ CountryUSD":{"r":[["Brazil"]],"a":["Companies!D604"]},"D|^160458-13HQ CountryUSD":{"r":[["Brazil"]],"a":["Companies!D548"]},"D|^483083-38HQ CountryUSD":{"r":[["Brazil"]],"a":["Companies!D588"]},"D|^467250-94HQ CountryUSD":{"r":[["Brazil"]],"a":["Companies!D4"]},"D|^13259-35HQ CountryUSD":{"r":[["Brazil"]],"a":["Companies!D355"]},"D|^431675-65HQ CountryUSD":{"r":[["Brazil"]],"a":["Companies!D454"]},"D|^124322-05HQ CountryUSD":{"r":[["Brazil"]],"a":["Companies!D777"]},"D|^155352-16HQ CountryUSD":{"r":[["Brazil"]],"a":["Companies!D591"]},"D|^51311-53HQ CountryUSD":{"r":[["Brazil"]],"a":["Companies!D714"]},"D|^466180-84HQ CountryUSD":{"r":[["Brazil"]],"a":["Companies!D338"]},"D|^470725-84HQ CountryUSD":{"r":[["United States"]],"a":["Companies!D165"]},"D|^56904-22HQ CountryUSD":{"r":[["Brazil"]],"a":["Companies!D401"]},"D|^59325-40HQ CountryUSD":{"r":[["Brazil"]],"a":["Companies!D705"]},"D|^434642-41HQ CountryUSD":{"r":[["Brazil"]],"a":["Companies!D695"]},"D|^166608-82HQ CountryUSD":{"r":[["Brazil"]],"a":["Companies!D699"]},"D|^267332-23HQ CountryUSD":{"r":[["Brazil"]],"a":["Companies!D587"]},"F|^434642-41EBITDATTM07/07/2025USD":{"id":3820,"description":null,"headerValues":[],"financialValues":[],"customValues":[],"error":null},"F|^62039-80Business RevenueTTM07/07/2025USD":{"r":[[319797285.056755]],"c":null,"a":["Companies!J262"]},"F|^59586-22EBITDATTM07/07/2025USD":{"r":[[679255633.164804]],"c":null,"a":["Companies!K359"]},"F|^61183-63Business RevenueTTM07/07/2025USD":{"r":[[3077488092.2520714]],"c":null,"a":["Companies!J306"]},"F|^160458-13EBITDATTM07/07/2025USD":{"id":3838,"description":null,"headerValues":[],"financialValues":[],"customValues":[],"error":null},"F|^123496-84Business RevenueTTM07/07/2025USD":{"id":3821,"description":null,"headerValues":[],"financialValues":[],"customValues":[],"error":null},"F|^40423-51Business RevenueTTM07/07/2025USD":{"id":3841,"description":null,"headerValues":[],"financialValues":[],"customValues":[],"error":null},"F|^40423-51EBITDATTM07/07/2025USD":{"id":3818,"description":null,"headerValues":[],"financialValues":[],"customValues":[],"error":null},"F|^61237-00EBITDATTM07/07/2025USD":{"r":[[2101781737.4029999]],"c":null,"a":["Companies!K47"]},"F|^165660-49EBITDATTM07/07/2025USD":{"r":[[-3429532.169768]],"c":null,"a":["Companies!K517"]},"F|^721137-97Business RevenueTTM07/07/2025USD":{"r":[[2713861150.971037]],"c":null,"a":["Companies!J727"]},"F|^436487-86Business RevenueTTM07/07/2025USD":{"id":3822,"description":null,"headerValues":[],"financialValues":[],"customValues":[],"error":null},"F|^154039-15EBITDATTM07/07/2025USD":{"id":3874,"description":null,"headerValues":[],"financialValues":[],"customValues":[],"error":null},"F|^61805-98EBITDATTM07/07/2025USD":{"id":3868,"description":null,"headerValues":[],"financialValues":[],"customValues":[],"error":null},"F|^462871-45Business RevenueTTM07/07/2025USD":{"id":3832,"description":null,"headerValues":[],"financialValues":[],"customValues":[],"error":null},"F|^165012-13EBITDATTM07/07/2025USD":{"r":[[155433358.160163]],"c":null,"a":["Companies!K136"]},"F|^540911-35EBITDATTM07/07/2025USD":{"r":[[1291000000]],"c":null,"a":["Companies!K594"]},"F|^11660-50EBITDATTM07/07/2025USD":{"r":[[9619657981.451998]],"c":null,"a":["Companies!K569"]},"F|^165661-12EBITDATTM07/07/2025USD":{"id":3880,"description":null,"headerValues":[],"financialValues":[],"customValues":[],"error":null},"F|^592604-47EBITDATTM07/07/2025USD":{"id":3805,"description":null,"headerValues":[],"financialValues":[],"customValues":[],"error":null},"F|^40424-23EBITDATTM07/07/2025USD":{"r":[[910000000]],"c":null,"a":["Companies!K347"]},"F|^59324-41Business RevenueTTM07/07/2025USD":{"r":[[5447071659.752]],"c":null,"a":["Companies!J322"]},"F|^63866-08Business RevenueTTM07/07/2025USD":{"id":3859,"description":null,"headerValues":[],"financialValues":[],"customValues":[],"error":null},"F|^712542-79Business RevenueTTM07/07/2025USD":{"id":3833,"description":null,"headerValues":[],"financialValues":[],"customValues":[],"error":null},"F|^593127-19Business RevenueTTM07/07/2025USD":{"id":3826,"description":null,"headerValues":[],"financialValues":[],"customValues":[],"error":null},"F|^59324-50Business RevenueTTM07/07/2025USD":{"r":[[1569420246.071754]],"c":null,"a":["Companies!J186"]},"F|^110294-65Business RevenueTTM07/07/2025USD":{"id":3836,"description":null,"headerValues":[],"financialValues":[],"customValues":[],"error":null},"F|^11534-32EBITDATTM07/07/2025USD":{"id":3862,"description":null,"headerValues":[],"financialValues":[],"customValues":[],"error":null},"F|^50952-07Business RevenueTTM07/07/2025USD":{"r":[[15047020344.8116]],"c":null,"a":["Companies!J119"]},"D|^442690-21WebsiteUSD":{"r":[["www.grupoboticario.co</t>
  </si>
  <si>
    <t>m.br"]],"a":["Companies!E320"]},"D|^512361-46WebsiteUSD":{"r":[["www.binatural.com.br"]],"a":["Companies!E90"]},"D|^110160-01WebsiteUSD":{"r":[["www.smollan.com"]],"a":["Companies!E592"]},"D|^515797-75WebsiteUSD":{"r":[["www.green4t.com"]],"a":["Companies!E312"]},"D|^62160-94WebsiteUSD":{"r":[["www.movile.com.br"]],"a":["Companies!E459"]},"D|^142711-66WebsiteUSD":{"r":[["www.woodleyequipment.com"]],"a":["Companies!E713"]},"D|^43072-66WebsiteUSD":{"r":[["www.santander.com.br"]],"a":["Companies!E565"]},"D|^52631-02WebsiteUSD":{"r":[["www.eletrobras.com"]],"a":["Companies!E243"]},"D|^41612-23WebsiteUSD":{"r":[["www.embraer.com"]],"a":["Companies!E251"]},"D|^224267-68WebsiteUSD":{"r":[["www.adria.com.br"]],"a":["Companies!E12"]},"D|^164620-18WebsiteUSD":{"r":[["www.enauta.com.br"]],"a":["Companies!E254"]},"D|^60211-45WebsiteUSD":{"r":[["www.comarch.com"]],"a":["Companies!E177"]},"D|^152821-45WebsiteUSD":{"id":3883,"description":null,"headerValues":[{"simpleDate":null,"value":"","description":null}],"financialValues":[],"customValues":[],"error":null},"D|^41512-96WebsiteUSD":{"r":[["www.banco.bradesco"]],"a":["Companies!E100"]},"D|^57080-35WebsiteUSD":{"r":[["www.mills.com.br"]],"a":["Companies!E451"]},"D|^161108-65WebsiteUSD":{"r":[["www.brasilkirin.com.br"]],"a":["Companies!E104"]},"D|^59328-91WebsiteUSD":{"r":[["www.alpargatas.com.br"]],"a":["Companies!E39"]},"D|^161506-90WebsiteUSD":{"r":[["www.extrafarma.com.br"]],"a":["Companies!E271"]},"D|^41514-76WebsiteUSD":{"r":[["www.fibria.com.br"]],"a":["Companies!E279"]},"D|^124324-57WebsiteUSD":{"r":[["www.telefonicatech.com"]],"a":["Companies!E631"]},"D|^500628-61WebsiteUSD":{"r":[["www.granjafaria.com.br"]],"a":["Companies!E309"]},"D|^11613-70WebsiteUSD":{"r":[["www.unisys.com"]],"a":["Companies!E668"]},"D|^112707-37NameUSD":{"r":[["Logicalis Group"]],"a":["Companies!B412"]},"D|^465840-37NameUSD":{"r":[["Boa Safra Sementes"]],"a":["Companies!B96"]},"D|^161656-30NameUSD":{"r":[["Cia. Industrial de Vidros"]],"a":["Companies!B739"]},"D|^327536-65NameUSD":{"r":[["Cheap2Ship"]],"a":["Companies!B159"]},"D|^162020-17NameUSD":{"r":[["Rural Brasil"]],"a":["Companies!B558"]},"D|^165662-20NameUSD":{"r":[["Industrias Romi"]],"a":["Companies!B553"]},"D|^135838-18NameUSD":{"r":[["Grupo ABC"]],"a":["Companies!B316"]},"D|^224267-68NameUSD":{"r":[["Adria Alimentos do Brasil"]],"a":["Companies!B12"]},"D|^160984-09NameUSD":{"r":[["Beontag Participações"]],"a":["Companies!B89"]},"D|^231680-35NameUSD":{"r":[["Casa do Adubo"]],"a":["Companies!B134"]},"D|^165718-90NameUSD":{"r":[["Petroquimica Uniao"]],"a":["Companies!B525"]},"D|^593127-19NameUSD":{"r":[["Agis Corretora"]],"a":["Companies!B22"]},"D|^109231-03NameUSD":{"r":[["BAT Brasil"]],"a":["Companies!B79"]},"D|^160040-53NameUSD":{"r":[["CP Eletrônica"]],"a":["Companies!B194"]},"D|^57093-58NameUSD":{"r":[["MetrôRio"]],"a":["Companies!B449"]},"D|^462290-41NameUSD":{"r":[["Agrícola Famosa"]],"a":["Companies!B25"]},"D|^50913-10Employees CountUSD":{"r":[[2700]],"a":["Companies!I335"]},"D|^519590-17Employees CountUSD":{"r":[[700]],"a":["Companies!I698"]},"D|^59052-79Employees CountUSD":{"r":[[1946]],"a":["Companies!I419"]},"D|^438967-36Employees CountUSD":{"r":[[4600]],"a":["Companies!I20"]},"D|^11489-95Employees CountUSD":{"r":[[489488]],"a":["Companies!I652"]},"D|^60223-51Employees CountUSD":{"r":[[51]],"a":["Companies!I40"]},"D|^234526-60Employees CountUSD":{"id":3895,"description":null,"headerValues":[{"simpleDate":null,"value":"","description":null}],"financialValues":[],"customValues":[],"error":null},"D|^59325-13Employees CountUSD":{"r":[[22000]],"a":["Companies!I453"]},"D|^59323-51Employees CountUSD":{"id":3823,"description":null,"headerValues":[{"simpleDate":null,"value":"","description":null}],"financialValues":[],"customValues":[],"error":null},"D|^112707-37Employees CountUSD":{"r":[[7100]],"a":["Companies!I412"]},"D|^41612-23Employees CountUSD":{"r":[[20744]],"a":["Companies!I251"]},"D|^498257-65Employees CountUSD":{"id":3834,"description":null,"headerValues":[{"simpleDate":null,"value":"","description":null}],"financialValues":[],"customValues":[],"error":null},"D|^54692-29HQ CountryUSD":{"r":[["Brazil"]],"a":["Companies!D543"]},"D|^336988-09HQ CountryUSD":{"r":[["Brazil"]],"a":["Companies!D14"]},"D|^43055-92HQ CountryUSD":{"r":[["Brazil"]],"a":["Companies!D305"]},"D|^231955-57HQ CountryUSD":{"r":[["Brazil"]],"a":["Companies!D203"]},"D|^165348-73HQ CountryUSD":{"r":[["Brazil"]],"a":["Companies!D76"]},"D|^416652-13HQ CountryUSD":{"r":[["Brazil"]],"a":["Companies!D50"]},"D|^163332-01HQ CountryUSD":{"r":[["Brazil"]],"a":["Companies!D73"]},"D|^235525-24HQ CountryUSD":{"r":[["Brazil"]],"a":["Companies!D45"]},"D|^61647-40HQ CountryUSD":{"r":[["Brazil"]],"a":["Companies!D160"]},"D|^121035-79HQ CountryUSD":{"r":[["Brazil"]],"a":["Companies!D168"]},"D|^55675-99HQ CountryUSD":{"r":[["Brazil"]],"a":["Companies!D260"]},"D|^438778-81HQ CountryUSD":{"r":[["Brazil"]],"a":["Companies!D24"]},"D|^50952-07HQ CountryUSD":{"r":[["United Kingdom"]],"a":["Companies!D119"]},"D|^43084-72HQ CountryUSD":{"r":[["Japan"]],"a":["Companies!D485"]},"D|^42742-27HQ CountryUSD":{"r":[["Brazil"]],"a":["Companies!D71"]},"D|^491467-51HQ CountryUSD":{"r":[["Brazil"]],"a":["Companies!D207"]},"D|^13360-69HQ CountryUSD":{"r":[["Germany"]],"a":["Companies!D584"]},"D|^234524-44HQ CountryUSD":{"r":[["Brazil"]],"a":["Companies!D91"]},"D|^43060-06HQ CountryUSD":{"r":[["Brazil"]],"a":["Companies!D106"]},"D|^62039-89HQ CountryUSD":{"r":[["Brazil"]],"a":["Companies!D352"]},"D|^234957-34HQ CountryUSD":{"r":[["Brazil"]],"a":["Companies!D109"]},"F|^62177-59Business RevenueTTM07/07/2025USD":{"id":3179,"description":null,"headerValues":[],"financialValues":[],"customValues":[],"error":null},"F|^515797-75Business RevenueTTM07/07/2025USD":{"id":3166,"description":null,"headerValues":[],"financialValues":[],"customValues":[],"error":null},"F|^59003-38Business RevenueTTM07/07/2025USD":{"id":3119,"description":null,"headerValues":[],"financialValues":[],"customValues":[],"error":null},"F|^517564-09EBITDATTM07/07/2025USD":{"id":3182,"description":null,"headerValues":[],"financialValues":[],"customValues":[],"error":null},"F|^54691-84Business RevenueTTM07/07/2025USD":{"id":3111,"description":null,"headerValues":[],"financialValues":[],"customValues":[],"error":null},"F|^10495-45EBITDATTM07/07/2025USD":{"id":3194,"description":null,"headerValues":[],"financialValues":[],"customValues":[],"error":null},"F|^117698-95Business RevenueTTM07/07/2025USD":{"r":[[295656627.162123]],"c":null,"a":["Companies!J88"]},"F|^107538-31EBITDATTM07/07/2025USD":{"r":[[-75347299.083171]],"c":null,"a":["Companies!K348"]},"F|^165038-86EBITDATTM07/07/2025USD":{"id":3180,"description":null,"headerValues":[],"financialValues":[],"customValues":[],"error":null},"F|^55567-99Business RevenueTTM07/07/2025USD":{"r":[[8899110704.2512]],"c":null,"a":["Companies!J182"]},"F|^10423-81EBITDATTM07/07/2025USD":{"r":[[6294677147.221072]],"c":null,"a":["Companies!K376"]},"F|^163212-49EBITDATTM07/07/2025USD":{"id":3124,"description":null,"headerValues":[],"financialValues":[],"customValues":[],"error":null},"F|^470960-11EBITDATTM07/07/2025USD":{"r":[[981978929.292728]],"c":null,"a":["Companies!K181"]},"F|^149806-45Business RevenueTTM07/07/2025USD":{"id":3109,"description":null,"headerValues":[],"financialValues":[],"customValues":[],"error":null},"F|^165076-57EBITDATTM07/07/2025USD":{"id":3112,"description":null,"headerValues":[],"financialValues":[],"customValues":[],"error":null},"F|^160596-46EBITDATTM07/07/2025USD":{"id":3147,"description":null,"headerValues":[],"financialValues":[],"customValues":[],"error":null},"F|^234031-96EBITDATTM07/07/2025USD":{"id":3181,"description":null,"headerValues":[],"financialValues":[],"customValues":[],"error":null},"F|^230114-08Business RevenueTTM07/07/2025USD":{"id":3132,"description":null,"headerValues":[],"financialValues":[],"customValues":[],"error":null},"F|^47657-89Business RevenueTTM07/07/2025USD":{"r":[[12935855169.539167]],"c":null,"a":["Companies!J111"]},"F|^40726-09EBITDATTM07/07/2025USD":{"id":3135,"description":null,"headerValues":[],"financialValues":[],"customValues":[],"error":null},"F|^165834-19Business RevenueTTM07/07/2025USD":{"r":[[831505890.018118]],"c":null,"a":["Companies!J41"]},"F|^59325-31Business RevenueTTM07/07/2025USD":{"r":[[248732626.737722]],"c":null,"a":["Companies!J656"]},"D|^458071-66WebsiteUSD":{"r":[["www.cury.net"]],"a":["Companies!E204"]},"D|^165662-11WebsiteUSD":{"r":[["www.br.mahle.com"]],"a":["Companies!E424"]},"D|^40766-14WebsiteUSD":{"r":[["www.tivit.com"]],"a":["Companies!E644"]},"D|^277644-70WebsiteUSD":{"r":[["www.juntossomosmais.com.br"]],"a":["Companies!E384"]},"D|^530460-37WebsiteUSD":{"r":[["www.b2list.com.br"]],"a":["Companies!E70"]},"D|^121035-79WebsiteUSD":{"r":[["www.claro.com.br"]],"a":["Companies!E168"]},"D|^234957-34WebsiteUSD":{"r":[["ri.bravaenergia.com"]],"a":["Companies!E109"]},"D|^165667-51WebsiteUSD":{"r":[["www.cemat.com.br"]],"a":["Companies!E149"]},"D|^150914-71WebsiteUSD":{"r":[["www.fiagril.com.br"]],"a":["Companies!E278"]},"D|^150760-63WebsiteUSD":{"r":[["www.bunge.com.br"]],"a":["Companies!E118"]},"D|^494510-50WebsiteUSD":{"r":[["www.aurenenergia.com.br"]],"a":["Companies!E63"]},"D|^628746-94WebsiteUSD":{"r":[["gruposouzalima.com"]],"a":["Companies!E337"]},"D|^343509-67NameUSD":{"r":[["Universidade Positivo"]],"a":["Companies!B670"]},"D|^59325-04NameUSD":{"r":[["Eternit"]],"a":["Companies!B264"]},"D|^506872-36NameUSD":{"r":[["EPOC (Business/Productivity Software)"]],"a":["Companies!B259"]},"D|^153165-34NameUSD":{"r":[["Grupo Mateus"]],"a":["Companies!B327"]},"D|^233816-50NameUSD":{"r":[["Hospital Care Caledonia"]],"a":["Companies!B354"]},"D|^537157-27NameUSD":{"r":[["Edenred (Brasil)"]],"a":["Companies!B238"]},"D|^628746-94NameUSD":{"r":[["Grupo Souza Lima"]],"a":["Companies!B337"]},"D|^86989-87NameUSD":{"r":[["Medabil"]],"a":["Companies!B439"]},"D|^10483-75NameUSD":{"r":[["Stryker"]],"a":["Companies!B605"]},"D|^43084-72NameUSD":{"r":[["NTT Data Group"]],"a":["Companies!B485"]},"D|^151005-88NameUSD":{"r":[["Banco BV"]],"a":["Companies!B120"]},"D|^97156-09NameUSD":{"r":[["BRF (Dairy Units)"]],"a":["Companies!B732"]},"D|^234957-34NameUSD":{"r":[["Brava Energia"]],"a":["Companies!B109"]},"D|^163975-60NameUSD":{"r":[["Fortbras Autopeças"]],"a":["Companies!B284"]},"D|^471012-85NameUSD":{"r":[["Unifique Telecomunicacoes"]],"a":["Companies!B665"]},"D|^42742-27NameUSD":{"r":[["B3(Brazil)"]],"a":["Companies!B71"]},"D|^452727-46NameUSD":{"r":[["Sankhya Gestão de Negócios"]],"a":["Companies!B564"]},"D|^63240-22NameUSD":{"r":[["Oncoclínicas"]],"a":["Companies!B330"]},"D|^470682-73NameUSD":{"r":[["Fuga Couros"]],"a":["Companies!B289"]},"D|^107538-31NameUSD":{"r":[["Fertilizantes Heringer"]],"a":["Companies!B348"]},"D|^231958-36NameUSD":{"r":[["Selbetti Tecnologia"]],"a":["Companies!B578"]},"D|^165458-17NameUSD":{"r":[["Cia Distribuidora de Gas do Rio de Janeiro"]],"a":["Companies!B738"]},"D|^164626-39NameUSD":{"r":[["Grupo CEEE"]],"a":["Companies!B144"]},"D|^41512-96NameUSD":{"r":[["Bank Bradesco"]],"a":["Companies!B100"]},"D|^99223-66NameUSD":{"r":[["Banco Pan"]],"a":["Companies!B74"]},"D|^416652-13NameUSD":{"r":[["Angeloni"]],"a":["Companies!B50"]},"D|^10574-74NameUSD":{"r":[["Baxter International"]],"a":["Companies!B80"]},"D|^165348-73NameUSD":{"r":[["Banpará-Banco do Estado do Pará"]],"a":["Companies!B76"]},"D|^109299-79NameUSD":{"r":[["Cruzeiro do Sul Educacional"]],"a":["Companies!B200"]},"D|^25354-54NameUSD":{"r":[["ADT (IT Security Company)"]],"a":["Companies!B13"]},"D|^160980-40Employees CountUSD":{"id":3200,"description":null,"headerValues":[{"simpleDate":null,"value":"","description":null}],"financialValues":[],"customValues":[],"error":null},"D|^463231-54Employees CountUSD":{"r":[[118]],"a":["Companies!I387"]},"D|^40423-51Employees CountUSD":{"r":[[2487]],"a":["Companies!I300"]},"D|^164442-97Employees CountUSD":{"r":[[446]],"a":["Companies!I196"]},"D|^460312-21Employees CountUSD":{"r":[[3000]],"a":["Companies!I445"]},"D|^491467-51Employees CountUSD":{"id":3140,"description":null,"headerValues":[{"simpleDate":null,"value":"","description":null}],"financialValues":[],"customValues":[],"error":null},"D|^164452-78Employees CountUSD":{"id":3144,"description":null,"headerValues":[{"simpleDate":null,"value":"","description":null}],"financialValues":[],"customValues":[],"error":null},"D|^59889-88Employees CountUSD":{"id":3145,"description":null,"headerValues":[{"simpleDate":null,"value":"","description":null}],"financialValues":[],"customValues":[],"error":null},"D|^597319-93Employees CountUSD":{"id":3155,"description":null,"headerValues":[{"simpleDate":null,"value":"","description":null}],"financialValues":[],"customValues":[],"error":null},"D|^172312-48Employees CountUSD":{"r":[[3000]],"a":["Companies!I580"]},"D|^161506-90Employees CountUSD":{"r":[[2659]],"a":["Companies!I271"]},"D|^53494-57Employees CountUSD":{"r":[[10000]],"a":["Companies!I651"]},"D|^165380-77Employees CountUSD":{"r":[[1134]],"a":["Companies!I178"]},"D|^61790-50Employees CountUSD":{"r":[[17089]],"a":["Companies!I313"]},"D|^51001-84HQ CountryUSD":{"r":[["Brazil"]],"a":["Companies!D410"]},"D|^164969-38HQ CountryUSD":{"r":[["Brazil"]],"a":["Companies!D724"]},"D|^55657-00HQ CountryUSD":{"r":[["United Kingdom"]],"a":["Companies!D167"]},"D|^489049-84HQ CountryUSD":{"r":[["Brazil"]],"a":["Companies!D723"]},"D|^61408-00HQ CountryUSD":{"r":[["Brazil"]],"a":["Companies!D148"]},"D|^615834-82HQ CountryUSD":{"r":[["Brazil"]],"a":["Companies!D363"]},"D|^165471-22HQ CountryUSD":{"r":[["Brazil"]],"a":["Companies!D379"]},"D|^110160-01HQ CountryUSD":{"r":[["South Africa"]],"a":["Companies!D592"]},"D|^234526-60HQ CountryUSD":{"r":[["Brazil"]],"a":["Companies!D199"]},"D|^512361-46HQ CountryUSD":{"r":[["Brazil"]],"a":["Companies!D90"]},"D|^84640-15HQ CountryUSD":{"r":[["Brazil"]],"a":["Companies!D198"]},"D|^459173-44HQ CountryUSD":{"r":[["Brazil"]],"a":["Companies!D495"]},"D|^182343-88HQ CountryUSD":{"r":[["Brazil"]],"a":["Companies!D240"]},"D|^434450-35HQ CountryUSD":{"r":[["Brazil"]],"a":["Companies!D420"]},"D|^165584-98HQ CountryUSD":{"r":[["Brazil"]],"a":["Companies!D280"]},"D|^60211-45HQ CountryUSD":{"r":[["Poland"]],"a":["Companies!D177"]},"D|^712542-79HQ CountryUSD":{"r":[["Brazil"]],"a":["Companies!D404"]},"D|^151782-40HQ CountryUSD":{"r":[["Brazil"]],"a":["Companies!D140"]},"D|^59321-35HQ CountryUSD":{"r":[["Brazil"]],"a":["Companies!D372"]},"D|^59321-89HQ CountryUSD":{"r":[["Brazil"]],"a":["Companies!D462"]},"D|^62020-81HQ CountryUSD":{"r":[["Brazil"]],"a":["Companies!D231"]},"D|^160980-40HQ CountryUSD":{"r":[["Brazil"]],"a":["Companies!D274"]},"F|^156489-31EBITDATTM07/07/2025USD":{"id":1188,"description":null,"headerValues":[],"financialValues":[],"customValues":[],"error":null},"F|^489170-71Business RevenueTTM07/07/2025USD":{"id":1106,"description":null,"headerValues":[],"financialValues":[],"customValues":[],"error":null},"F|^180371-44EBITDATTM07/07/2025USD":{"id":1137,"description":null,"headerValues":[],"financialValues":[],"customValues":[],"error":null},"F|^264855-97EBITDATTM07/07/2025USD":{"id":1125,"description":null,"headerValues":[],"financialValues":[],"customValues":[],"error":null},"F|^158045-86Business RevenueTTM07/07/2025USD":{"id":1136,"description":null,"headerValues":[],"financialValues":[],"customValues":[],"error":null},"F|^160990-03Business RevenueTTM07/07/2025USD":{"id":1198,"description":null,"headerValues":[],"financialValues":[],"customValues":[],"error":null},"F|^522679-87Business RevenueTTM07/07/2025USD":{"r":[[668093169.3040882]],"c":null,"a":["Companies!J164"]},"F|^155352-16EBITDATTM07/07/2025USD":{"r":[[531750423.358953]],"c":null,"a":["Companies!K591"]},"F|^597133-18EBITDATTM07/07/2025USD":{"r":[[135288866.78407785]],"c":null,"a":["Companies!K286"]},"F|^465278-50EBITDATTM07/07/2025USD":{"id":1107,"description":null,"headerValues":[],"financialValues":[],"customValues":[],"error":null},"F|^163034-92EBITDATTM07/07/2025USD":{"id":1103,"description":null,"headerValues":[],"financialValues":[],"customValues":[],"error":null},"F|^596775-16EBITDATTM07/07/2025USD":{"id":1160,"description":null,"headerValues":[],"financialValues":[],"customValues":[],"error":null},"F|^163136-35EBITDATTM07/07/2025USD":{"id":1174,"description":null,"headerValues":[],"financialValues":[],"customValues":[],"error":null},"F|^43042-60Business RevenueTTM07/07/2025USD":{"r":[[5589847584.442535]],"c":null,"a":["Companies!J560"]},"F|^51311-53Business RevenueTTM07/07/2025USD":{"r":[[1315540649.549335]],"c":null,"a":["Companies!J714"]},"F|^267332-23Business RevenueTTM07/07/2025USD":{"id":1172,"description":null,"headerValues":[],"financialValues":[],"customValues":[],"error":null},"F|^267332-23EBITDATTM07/07/2025USD":{"id":1139,"description":null,"headerValues":[],"financialValues":[],"customValues":[],"error":null},"F|^165719-35EBITDATTM07/07/2025USD":{"id":1145,"description":null,"headerValues":[],"financialValues":[],"customValues":[],"error":null},"F|^640234-90EBITDATTM07/07/2025USD":{"id":1124,"description":null,"headerValues":[],"financialValues":[],"customValues":[],"error":null},"F|^151601-41EBITDATTM07/07/2025USD":{"id":1156,"description":null,"headerValues":[],"financialValues":[],"customValues":[],"error":null},"F|^442690-21EBITDATTM07/07/2025USD":{"id":1131,"description":null,"headerValues":[],"financialValues":[],"customValues":[],"error":null},"F|^50938-48Business RevenueTTM07/07/2025USD":{"id":1185,"description":null,"headerValues":[],"financialValues":[],"customValues":[],"error":null},"F|^41966-56EBITDATTM07/07/2025USD":{"r":[[3639631978.62698]],"c":null,"a":["Companies!K630"]},"F|^121795-57EBITDATTM07/07/2025USD":{"id":1187,"description":null,"headerValues":[],"financialValues":[],"customValues":[],"error":null},"D|^542156-50WebsiteUSD":{"r":[["coamo.com.br"]],"a":["Companies!E171"]},"D|^61450-84WebsiteUSD":{"r":[["somoseducacao.com.br"]],"a":["Companies!E596"]},"D|^58395-97WebsiteUSD":{"r":[["www.brkambiental.com.br"]],"a":["Companies!E113"]},"D|^161724-25WebsiteUSD":{"r":[["www.avenida.com.br"]],"a":["Companies!E68"]},"D|^234886-42WebsiteUSD":{"r":[["www.boticario.com.br"]],"a":["Companies!E98"]},"D|^126354-61WebsiteUSD":{"r":[["www.latapack.com.br"]],"a":["Companies!E396"]},"D|^43567-39WebsiteUSD":{"r":[["www.tam.com.br"]],"a":["Companies!E618"]},"D|^59325-49WebsiteUSD":{"r":[["www.jsl.com.br"]],"a":["Companies!E383"]},"D|^182328-04WebsiteUSD":{"r":[["sotreq.com.br"]],"a":["Companies!E597"]},"D|^100578-07WebsiteUSD":{"r":[["www.camilalimentos.com.br"]],"a":["Companies!E128"]},"D|^107799-94WebsiteUSD":{"r":[["www.agroamazonia.com.br"]],"a":["Companies!E27"]},"D|^121967-83WebsiteUSD":{"r":[["www.hermespardini.com.br"]],"a":["Companies!E349"]},"D|^233674-66WebsiteUSD":{"r":[["www.playcenter.com.br"]],"a":["Companies!E518"]},"D|^107186-86WebsiteUSD":{"r":[["www.medley.com.br"]],"a":["Companies!E440"]},"D|^109195-03WebsiteUSD":{"r":[["www.multigrain.com.br"]],"a":["Companies!E463"]},"D|^166501-27WebsiteUSD":{"r":[["www.tuper.com.br"]],"a":["Companies!E657"]},"D|^155873-80WebsiteUSD":{"r":[["www.vibraenergia.com.br"]],"a":["Companies!E687"]},"D|^268298-29WebsiteUSD":{"r":[["www.trackage.com.br"]],"a":["Companies!E653"]},"D|^338710-87WebsiteUSD":{"r":[["www.jequiti.com.br"]],"a":["Companies!E378"]},"D|^61183-63NameUSD":{"r":[["GPS Participacoes E Empreendimentos"]],"a":["Companies!B306"]},"D|^232224-49NameUSD":{"r":[["Yandeh"]],"a":["Companies!B715"]},"D|^528634-27NameUSD":{"r":[["Guararapes"]],"a":["Companies!B341"]},"D|^517065-76NameUSD":{"r":[["Corsan"]],"a":["Companies!B190"]},"D|^516041-74NameUSD":{"r":[["Granto Seguros"]],"a":["Companies!B310"]},"D|^442222-03NameUSD":{"r":[["Grupo CRM"]],"a":["Companies!B323"]},"D|^59003-38NameUSD":{"r":[["Banco Do Nordeste"]],"a":["Companies!B95"]},"D|^97575-31NameUSD":{"r":[["Companhia Brasileira de Metalurgia e Mineração"]],"a":["Companies!B138"]},"D|^52938-91NameUSD":{"r":[["ViajaNet"]],"a":["Companies!B686"]},"D|^159623-47NameUSD":{"r":[["Guararapes Confeccoes"]],"a":["Companies!B550"]},"D|^165667-51NameUSD":{"r":[["Energisa Mato Grosso Distribuidora de Energia"]],"a":["Companies!B149"]},"D|^160458-13NameUSD":{"r":[["Repom"]],"a":["Companies!B548"]},"D|^164952-73NameUSD":{"r":[["Tereos Internacional"]],"a":["Companies!B637"]},"D|^155263-42NameUSD":{"r":[["Light"]],"a":["Companies!B406"]},"D|^338710-87NameUSD":{"r":[["Jequiti Cosméticos"]],"a":["Companies!B378"]},"D|^14389-03Employees CountUSD":{"r":[[7178]],"a":["Companies!I423"]},"D|^157704-49Employees CountUSD":{"id":1161,"description":null,"headerValues":[{"simpleDate":null,"value":"","description":null}],"financialValues":[],"customValues":[],"error":null},"D|^233278-39Employees CountUSD":{"r":[[203]],"a":["Companies!I552"]},"D|^163125-37Employees CountUSD":{"r":[[1001]],"a":["Companies!I214"]},"D|^267332-23Employees CountUSD":{"r":[[88]],"a":["Companies!I587"]},"D|^553156-30Employees CountUSD":{"id":1182,"description":null,"headerValues":[{"simpleDate":null,"value":"","description":null}],"financialValues":[],"customValues":[],"error":null},"D|^65163-88Employees CountUSD":{"r":[[641]],"a":["Companies!I57"]},"D|^98052-13Employees CountUSD":{"r":[[3500]],"a":["Companies!I265"]},"D|^168448-96Employees CountUSD":{"id":1105,"description":null,"headerValues":[{"simpleDate":null,"value":"","description":null}],"financialValues":[],"customValues":[],"error":null},"D|^160458-13Employees CountUSD":{"r":[[218]],"a":["Companies!I548"]},"D|^164693-62Employees CountUSD":{"r":[[2518]],"a":["Companies!I298"]},"D|^121795-57Employees CountUSD":{"r":[[3250]],"a":["Companies!I407"]},"D|^163270-90Employees CountUSD":{"id":1115,"description":null,"headerValues":[{"simpleDate":null,"value":"","description":null}],"financialValues":[],"customValues":[],"error":null},"D|^156173-05Employees CountUSD":{"id":1118,"description":null,"headerValues":[{"simpleDate":null,"value":"","description":null}],"financialValues":[],"customValues":[],"error":null},"D|^265061-08Employees CountUSD":{"r":[[150]],"a":["Companies!I377"]},"D|^43072-66Employees CountUSD":{"r":[[55303]],"a":["Companies!I565"]},"D|^41523-04Employees CountUSD":{"r":[[5028]],"a":["Companies!I150"]},"D|^454909-87Employees CountUSD":{"r":[[494]],"a":["Companies!I487"]},"D|^565246-54Employees CountUSD":{"r":[[201]],"a":["Companies!I391"]},"D|^151601-41Employees CountUSD":{"r":[[380]],"a":["Companies!I771"]},"D|^60835-78HQ CountryUSD":{"r":[["Brazil"]],"a":["Companies!D693"]},"D|^107186-86HQ CountryUSD":{"r":[["Brazil"]],"a":["Companies!D440"]},"D|^161724-25HQ CountryUSD":{"r":[["Brazil"]],"a":["Companies!D68"]},"D|^277218-10HQ CountryUSD":{"r":[["Brazil"]],"a":["Companies!D770"]},"D|^124083-28HQ CountryUSD":{"r":[["Brazil"]],"a":["Companies!D648"]},"D|^127441-00HQ CountryUSD":{"r":[["United Kingdom"]],"a":["Companies!D220"]},"D|^126007-75HQ CountryUSD":{"r":[["Brazil"]],"a":["Companies!D235"]},"D|^232224-49HQ CountryUSD":{"r":[["Brazil"]],"a":["Companies!D715"]},"D|^161656-30HQ CountryUSD":{"r":[["Brazil"]],"a":["Companies!D739"]},"D|^51717-61HQ CountryUSD":{"r":[["Brazil"]],"a":["Companies!D583"]},"D|^495609-94HQ CountryUSD":{"r":[["Brazil"]],"a":["Companies!D603"]},"D|^501803-11HQ CountryUSD":{"r":[["Brazil"]],"a":["Companies!D643"]},"D|^592604-47HQ CountryUSD":{"r":[["Brazil"]],"a":["Companies!D315"]},"D|^59323-51HQ CountryUSD":{"r":[["Brazil"]],"a":["Companies!D616"]},"D|^461790-37HQ CountryUSD":{"r":[["Brazil"]],"a":["Companies!D749"]},"D|^529788-07HQ CountryUSD":{"r":[["Brazil"]],"a":["Companies!D314"]},"D|^164996-02HQ CountryUSD":{"r":[["Brazil"]],"a":["Companies!D629"]},"D|^399569-77HQ CountryUSD":{"r":[["Brazil"]],"a":["Companies!D469"]},"D|^165501-37HQ CountryUSD":{"r":[["Brazil"]],"a":["Companies!D675"]},"D|^61183-99HQ CountryUSD":{"r":[["Brazil"]],"a":["Companies!D619"]},"D|^14389-39HQ CountryUSD":{"r":[["India"]],"a":["Companies!D627"]},"D|^41395-33HQ CountryUSD":{"r":[["Brazil"]],"a":["Companies!D633"]},"F|^182478-97EBITDATTM07/07/2025USD":{"id":3334,"description":null,"headerValues":[],"financialValues":[],"customValues":[],"error":null},"F|^58275-82EBITDATTM07/07/2025USD":{"r":[[483974561.054203]],"c":null,"a":["Companies!K257"]},"F|^59322-70EBITDATTM07/07/2025USD":{"id":3328,"description":null,"headerValues":[],"financialValues":[],"customValues":[],"error":null},"F|^152821-45Business RevenueTTM07/07/2025USD":{"id":3308,"description":null,"headerValues":[],"financialValues":[],"customValues":[],"error":null},"F|^57246-49EBITDATTM07/07/2025USD":{"r":[[135826244.487]],"c":null,"a":["Companies!K559"]},"F|^10831-42EBITDATTM07/07/2025USD":{"r":[[5087000000]],"c":null,"a":["Companies!K437"]},"F|^165038-86Business RevenueTTM07/07/2025USD":{"id":3398,"description":null,"headerValues":[],"financialValues":[],"customValues":[],"error":null},"F|^224267-68EBITDATTM07/07/2025USD":{"id":3381,"description":null,"headerValues":[],"financialValues":[],"customValues":[],"error":null},"F|^166013-38Business RevenueTTM07/07/2025USD":{"id":3386,"description":null,"headerValues":[],"financialValues":[],"customValues":[],"error":null},"F|^169699-78EBITDATTM07/07/2025USD":{"id":3343,"description":null,"headerValues":[],"financialValues":[],"customValues":[],"error":null},"F|^43042-60EBITDATTM07/07/2025USD":{"r":[[3312230560.41978]],"c":null,"a":["Companies!K560"]},"F|^14185-90EBITDATTM07/07/2025USD":{"id":3372,"description":null,"headerValues":[],"financialValues":[],"customValues":[],"error":null},"F|^506872-36Business RevenueTTM07/07/2025USD":{"id":3352,"description":null,"headerValues":[],"financialValues":[],"customValues":[],"error":null},"F|^519590-17Business RevenueTTM07/07/2025USD":{"id":3360,"description":null,"headerValues":[],"financialValues":[],"customValues":[],"error":null},"F|^11613-70EBITDATTM07/07/2025USD":{"r":[[171400000]],"c":null,"a":["Companies!K668"]},"F|^119915-92Business RevenueTTM07/07/2025USD":{"r":[[113403600.77820201]],"c":null,"a":["Companies!J115"]},"F|^165833-83EBITDATTM07/07/2025USD":{"r":[[147341827.959867]],"c":null,"a":["Companies!K357"]},"F|^107721-19Business RevenueTTM07/07/2025USD":{"id":3374,"description":null,"headerValues":[],"financialValues":[],"customValues":[],"error":null},"F|^124958-35EBITDATTM07/07/2025USD":{"r":[[334602772.36369205]],"c":null,"a":["Companies!K266"]},"F|^156901-24Business RevenueTTM07/07/2025USD":{"id":3326,"description":null,"headerValues":[],"financialValues":[],"customValues":[],"error":null},"D|^60787-27WebsiteUSD":{"r":[["www.coelce.com.br"]],"a":["Companies!E174"]},"D|^156765-97WebsiteUSD":{"r":[["www.bsbios.com"]],"a":["Companies!E116"]},"D|^690742-63WebsiteUSD":{"r":[["www.cedroparticipacoes.com"]],"a":["Companies!E143"]},"D|^172312-48WebsiteUSD":{"r":[["www.senior.com.br"]],"a":["Companies!E580"]},"D|^41095-18WebsiteUSD":{"r":[["www.cognizant.com"]],"a":["Companies!E176"]},"D|^156489-31WebsiteUSD":{"r":[["www.brastec-group.com"]],"a":["Companies!E107"]},"D|^163194-58WebsiteUSD":{"id":3366,"description":null,"headerValues":[{"simpleDate":null,"value":"","description":null}],"financialValues":[],"customValues":[],"error":null},"D|^489504-25WebsiteUSD":{"r":[["www.sbt.com.br"]],"a":["Companies!E571"]},"D|^470725-84WebsiteUSD":{"r":[["www.ciriontechnologies.com"]],"a":["Companies!E165"]},"D|^112707-37WebsiteUSD":{"r":[["www.logicalis.com"]],"a":["Companies!E412"]},"D|^55675-99WebsiteUSD":{"r":[["www.equatorialenergia.com.br"]],"a":["Companies!E260"]},"D|^47657-89WebsiteUSD":{"r":[["www.brf-global.com"]],"a":["Companies!E111"]},"D|^165660-49WebsiteUSD":{"r":[["www.plascar.com.br"]],"a":["Companies!E517"]},"D|^442436-77WebsiteUSD":{"r":[["www.verzani.com.br"]],"a":["Companies!E683"]},"D|^163212-49WebsiteUSD":{"r":[["www.amaggi.com.br"]],"a":["Companies!E43"]},"D|^64799-38NameUSD":{"r":[["Arco Educação"]],"a":["Companies!B53"]},"D|^59052-79NameUSD":{"r":[["MadeiraMadeira Comércio Eletrônico"]],"a":["Companies!B419"]},"D|^592604-47NameUSD":{"r":[["Grupo GRSA"]],"a":["Companies!B315"]},"D|^153764-47NameUSD":{"r":[["Usiminas Mecanica"]],"a":["Companies!B673"]},"D|^54692-29NameUSD":{"r":[["Raia Drogasil"]],"a":["Companies!B543"]},"D|^60393-25NameUSD":{"r":[["Companhia Siderúrgica Nacional"]],"a":["Companies!B201"]},"D|^163125-37NameUSD":{"r":[["Delta Construções"]],"a":["Companies!B214"]},"D|^165660-76NameUSD":{"r":[["WLM Participações e Comércio de Máquinas e Veículos"]],"a":["Companies!B712"]},"D|^124324-57NameUSD":{"r":[["Telefónica Tech"]],"a":["Companies!B631"]},"D|^62039-80NameUSD":{"r":[["Estapar"]],"a":["Companies!B262"]},"D|^442436-77NameUSD":{"r":[["Verzani &amp; Sandrini"]],"a":["Companies!B683"]},"D|^640234-90NameUSD":{"r":[["Plurix"]],"a":["Companies!B519"]},"D|^233677-18NameUSD":{"r":[["Total Express"]],"a":["Companies!B650"]},"D|^231207-31NameUSD":{"r":[["Planvale"]],"a":["Companies!B516"]},"D|^161515-81NameUSD":{"r":[["Companhia de Bebidas Ipiranga"]],"a":["Companies!B85"]},"D|^56614-42NameUSD":{"r":[["Tata Consultancy Services"]],"a":["Companies!B625"]},"D|^164942-83NameUSD":{"r":[["Banco ABC Brasil"]],"a":["Companies!B6"]},"D|^517564-09NameUSD":{"r":[["C.Vale"]],"a":["Companies!B205"]},"D|^433738-63NameUSD":{"r":[["Atvos"]],"a":["Companies!B62"]},"D|^434510-74NameUSD":{"r":[["Scala Data Centers"]],"a":["Companies!B572"]},"D|^150760-63NameUSD":{"r":[["Bunge Brazil"]],"a":["Companies!B118"]},"D|^165667-87NameUSD":{"r":[["COSERN"]],"a":["Companies!B192"]},"D|^13126-33NameUSD":{"r":[["Presidio"]],"a":["Companies!B526"]},"D|^13186-81NameUSD":{"r":[["Steris"]],"a":["Companies!B602"]},"D|^156544-57NameUSD":{"r":[["Ternium Brasil"]],"a":["Companies!B639"]},"D|^161506-90NameUSD":{"r":[["Extrafarma"]],"a":["Companies!B271"]},"D|^97575-31Employees CountUSD":{"r":[[1789]],"a":["Companies!I138"]},"D|^160581-61Employees CountUSD":{"id":3330,"description":null,"headerValues":[{"simpleDate":null,"value":"","description":null}],"financialValues":[],"customValues":[],"error":null},"D|^162623-17Employees CountUSD":{"r":[[208]],"a":["Companies!I308"]},"D|^128463-40Employees CountUSD":{"r":[[11000]],"a":["Companies!I18"]},"D|^11660-50Employees CountUSD":{"r":[[109000]],"a":["Companies!I569"]},"D|^107190-82Employees CountUSD":{"r":[[16128]],"a":["Companies!I545"]},"D|^10435-69Employees CountUSD":{"r":[[5800]],"a":["Companies!I21"]},"D|^55958-32Employees CountUSD":{"r":[[78112]],"a":["Companies!I61"]},"D|^165214-00Employees CountUSD":{"id":3371,"description":null,"headerValues":[{"simpleDate":null,"value":"","description":null}],"financialValues":[],"customValues":[],"error":null},"D|^165833-83Employees CountUSD":{"r":[[2643]],"a":["Companies!I357"]},"D|^66174-13Employees CountUSD":{"r":[[515]],"a":["Companies!I188"]},"D|^59321-71Employees CountUSD":{"id":3387,"description":null,"headerValues":[{"simpleDate":null,"value":"","description":null}],"financialValues":[],"customValues":[],"error":null},"D|^111171-88Employees CountUSD":{"r":[[42167]],"a":["Companies!I44"]},"D|^11195-02Employees CountUSD":{"r":[[124835]],"a":["Companies!I290"]},"D|^40424-23Employees CountUSD":{"r":[[25000]],"a":["Companies!I347"]},"D|^165660-67Employees CountUSD":{"r":[[9364]],"a":["Companies!I77"]},"D|^221469-49Employees CountUSD":{"r":[[6000]],"a":["Companies!I332"]},"D|^500628-61Employees CountUSD":{"r":[[2700]],"a":["Companies!I309"]},"D|^59324-41Employees CountUSD":{"r":[[30953]],"a":["Companies!I322"]},"D|^163970-83HQ CountryUSD":{"r":[["Brazil"]],"a":["Companies!D69"]},"D|^59087-35HQ CountryUSD":{"r":[["Brazil"]],"a":["Companies!D36"]},"D|^462290-41HQ CountryUSD":{"r":[["Brazil"]],"a":["Companies!D25"]},"D|^517564-09HQ CountryUSD":{"r":[["Brazil"]],"a":["Companies!D205"]},"D|^267553-72HQ CountryUSD":{"r":[["Brazil"]],"a":["Companies!D224"]},"D|^157392-19HQ CountryUSD":{"r":[["Brazil"]],"a":["Companies!D537"]},"D|^59323-42HQ CountryUSD":{"r":[["Brazil"]],"a":["Companies!D208"]},"D|^528834-97HQ CountryUSD":{"r":[["Brazil"]],"a":["Companies!D742"]},"D|^436487-86HQ CountryUSD":{"r":[["Brazil"]],"a":["Companies!D23"]},"D|^10355-14HQ CountryUSD":{"r":[["United States"]],"a":["Companies!D356"]},"D|^268320-61HQ CountryUSD":{"r":[["Brazil"]],"a":["Companies!D19"]},"D|^124324-57HQ CountryUSD":{"r":[["Spain"]],"a":["Companies!D631"]},"D|^97575-31HQ CountryUSD":{"r":[["Brazil"]],"a":["Companies!D138"]},"D|^12229-93HQ CountryUSD":{"r":[["United States"]],"a":["Companies!D498"]},"D|^14203-99HQ CountryUSD":{"r":[["United States"]],"a":["Companies!D132"]},"D|^230114-08HQ CountryUSD":{"r":[["Brazil"]],"a":["Companies!D248"]},"D|^128463-40HQ CountryUSD":{"r":[["Brazil"]],"a":["Companies!D18"]},"D|^515797-75HQ CountryUSD":{"r":[["Brazil"]],"a":["Companies!D312"]},"D|^11534-32HQ CountryUSD":{"r":[["United States"]],"a":["Co</t>
  </si>
  <si>
    <t>mpanies!D441"]},"D|^168357-34HQ CountryUSD":{"r":[["Brazil"]],"a":["Companies!D223"]},"F|^161506-90EBITDATTM07/07/2025USD":{"id":4029,"description":null,"headerValues":[],"financialValues":[],"customValues":[],"error":null},"F|^111171-88EBITDATTM07/07/2025USD":{"r":[[4988144117.685696]],"c":null,"a":["Companies!K44"]},"F|^466985-26EBITDATTM07/07/2025USD":{"id":4071,"description":null,"headerValues":[],"financialValues":[],"customValues":[],"error":null},"F|^41523-04EBITDATTM07/07/2025USD":{"r":[[1997879700.382845]],"c":null,"a":["Companies!K150"]},"F|^343509-67Business RevenueTTM07/07/2025USD":{"id":4061,"description":null,"headerValues":[],"financialValues":[],"customValues":[],"error":null},"F|^59586-22Business RevenueTTM07/07/2025USD":{"r":[[6425297091.495323]],"c":null,"a":["Companies!J359"]},"F|^13126-33Business RevenueTTM07/07/2025USD":{"id":4095,"description":null,"headerValues":[],"financialValues":[],"customValues":[],"error":null},"F|^163216-00EBITDATTM07/07/2025USD":{"id":4030,"description":null,"headerValues":[],"financialValues":[],"customValues":[],"error":null},"F|^465840-37Business RevenueTTM07/07/2025USD":{"r":[[371453306.94733995]],"c":null,"a":["Companies!J96"]},"F|^10483-75Business RevenueTTM07/07/2025USD":{"r":[[23218000000]],"c":null,"a":["Companies!J605"]},"F|^151782-40EBITDATTM07/07/2025USD":{"id":4072,"description":null,"headerValues":[],"financialValues":[],"customValues":[],"error":null},"F|^50915-35EBITDATTM07/07/2025USD":{"id":4055,"description":null,"headerValues":[],"financialValues":[],"customValues":[],"error":null},"F|^62041-24EBITDATTM07/07/2025USD":{"r":[[213650272.28878498]],"c":null,"a":["Companies!K276"]},"F|^277644-70Business RevenueTTM07/07/2025USD":{"id":4049,"description":null,"headerValues":[],"financialValues":[],"customValues":[],"error":null},"F|^51712-39Business RevenueTTM07/07/2025USD":{"r":[[2455696000]],"c":null,"a":["Companies!J301"]},"F|^107799-94Business RevenueTTM07/07/2025USD":{"id":4027,"description":null,"headerValues":[],"financialValues":[],"customValues":[],"error":null},"F|^436487-86EBITDATTM07/07/2025USD":{"id":4010,"description":null,"headerValues":[],"financialValues":[],"customValues":[],"error":null},"F|^522248-86EBITDATTM07/07/2025USD":{"id":4033,"description":null,"headerValues":[],"financialValues":[],"customValues":[],"error":null},"F|^65707-75EBITDATTM07/07/2025USD":{"id":4025,"description":null,"headerValues":[],"financialValues":[],"customValues":[],"error":null},"F|^462871-45EBITDATTM07/07/2025USD":{"id":4073,"description":null,"headerValues":[],"financialValues":[],"customValues":[],"error":null},"F|^267403-24Business RevenueTTM07/07/2025USD":{"id":4054,"description":null,"headerValues":[],"financialValues":[],"customValues":[],"error":null},"F|^466712-38Business RevenueTTM07/07/2025USD":{"r":[[303329261.451363]],"c":null,"a":["Companies!J54"]},"F|^59112-82Business RevenueTTM07/07/2025USD":{"r":[[3088931118.756]],"c":null,"a":["Companies!J562"]},"F|^55657-00EBITDATTM07/07/2025USD":{"r":[[96694995.3024]],"c":null,"a":["Companies!K167"]},"F|^10134-19Business RevenueTTM07/07/2025USD":{"id":4097,"description":null,"headerValues":[],"financialValues":[],"customValues":[],"error":null},"F|^234031-96Business RevenueTTM07/07/2025USD":{"id":4081,"description":null,"headerValues":[],"financialValues":[],"customValues":[],"error":null},"F|^231958-36Business RevenueTTM07/07/2025USD":{"id":4038,"description":null,"headerValues":[],"financialValues":[],"customValues":[],"error":null},"F|^107721-19EBITDATTM07/07/2025USD":{"id":4064,"description":null,"headerValues":[],"financialValues":[],"customValues":[],"error":null},"F|^431638-75Business RevenueTTM07/07/2025USD":{"r":[[341128383.854062]],"c":null,"a":["Companies!J457"]},"F|^434772-01Business RevenueTTM07/07/2025USD":{"id":4041,"description":null,"headerValues":[],"financialValues":[],"customValues":[],"error":null},"D|^100704-16WebsiteUSD":{"r":[["www.amil.com.br"]],"a":["Companies!E48"]},"D|^117698-95WebsiteUSD":{"r":[["bemobi.com"]],"a":["Companies!E88"]},"D|^10134-19WebsiteUSD":{"r":[["www.infor.com"]],"a":["Companies!E360"]},"D|^131151-16WebsiteUSD":{"r":[["www.cba.com.br"]],"a":["Companies!E137"]},"D|^442930-15WebsiteUSD":{"r":[["www.yssy.com.br"]],"a":["Companies!E719"]},"D|^153187-03WebsiteUSD":{"r":[["www.ampla.com"]],"a":["Companies!E49"]},"D|^227822-95WebsiteUSD":{"r":[["www.dex.co"]],"a":["Companies!E216"]},"D|^150344-38WebsiteUSD":{"r":[["www.ems.com.br"]],"a":["Companies!E253"]},"D|^149856-85WebsiteUSD":{"r":[["www.produquimica.com.br"]],"a":["Companies!E530"]},"D|^103477-96WebsiteUSD":{"r":[["yoki.com.br"]],"a":["Companies!E718"]},"D|^519590-17WebsiteUSD":{"r":[["www.voke.tech"]],"a":["Companies!E698"]},"D|^471142-00WebsiteUSD":{"r":[["ri.brisanet.com.br"]],"a":["Companies!E112"]},"D|^50952-07WebsiteUSD":{"r":[["www.bunzl.com"]],"a":["Companies!E119"]},"D|^165012-13WebsiteUSD":{"r":[["www.casan.com.br"]],"a":["Companies!E136"]},"D|^157075-75WebsiteUSD":{"id":4091,"description":null,"headerValues":[{"simpleDate":null,"value":"","description":null}],"financialValues":[],"customValues":[],"error":null},"D|^431638-75NameUSD":{"r":[["Moura Dubeux Engenharia"]],"a":["Companies!B457"]},"D|^59320-90NameUSD":{"r":[["AES Brasil"]],"a":["Companies!B16"]},"D|^157239-46NameUSD":{"r":[["GPTI Tecnologia da Informação"]],"a":["Companies!B307"]},"D|^14203-99NameUSD":{"r":[["Cardinal Health"]],"a":["Companies!B132"]},"D|^53494-57NameUSD":{"r":[["Totvs"]],"a":["Companies!B651"]},"D|^597319-93NameUSD":{"r":[["Aco Verde do Brasil"]],"a":["Companies!B67"]},"D|^117698-95NameUSD":{"r":[["Bemobi"]],"a":["Companies!B88"]},"D|^164620-18NameUSD":{"r":[["Enauta"]],"a":["Companies!B254"]},"D|^163337-23NameUSD":{"r":[["Bretas"]],"a":["Companies!B110"]},"D|^41581-00NameUSD":{"r":[["GOL Linhas Aereas"]],"a":["Companies!B697"]},"D|^98420-77NameUSD":{"r":[["CloudWalk"]],"a":["Companies!B169"]},"D|^43072-66NameUSD":{"r":[["Banco Santander Brasil"]],"a":["Companies!B565"]},"D|^482051-71NameUSD":{"r":[["Akad Seguros"]],"a":["Companies!B30"]},"D|^431675-65NameUSD":{"r":[["Mitre Realty Empreendimentos E Participacoes"]],"a":["Companies!B454"]},"D|^99324-73NameUSD":{"r":[["Companhia Fluminense de Refrigerantes"]],"a":["Companies!B740"]},"D|^60223-51NameUSD":{"r":[["Alternate Technologies"]],"a":["Companies!B40"]},"D|^463167-37NameUSD":{"r":[["BB DTVM"]],"a":["Companies!B730"]},"D|^55657-00NameUSD":{"r":[["Claranet"]],"a":["Companies!B167"]},"D|^98052-13NameUSD":{"r":[["Eucatex"]],"a":["Companies!B265"]},"D|^10260-73NameUSD":{"r":[["Cencora"]],"a":["Companies!B151"]},"D|^163194-58NameUSD":{"r":[["Paulista Geradora de Energia"]],"a":["Companies!B762"]},"D|^62633-35Employees CountUSD":{"r":[[47000]],"a":["Companies!I700"]},"D|^97156-09Employees CountUSD":{"id":4005,"description":null,"headerValues":[{"simpleDate":null,"value":"","description":null}],"financialValues":[],"customValues":[],"error":null},"D|^40726-09Employees CountUSD":{"r":[[498]],"a":["Companies!I156"]},"D|^434450-35Employees CountUSD":{"r":[[6000]],"a":["Companies!I420"]},"D|^597133-18Employees CountUSD":{"r":[[5000]],"a":["Companies!I286"]},"D|^161515-81Employees CountUSD":{"id":4023,"description":null,"headerValues":[{"simpleDate":null,"value":"","description":null}],"financialValues":[],"customValues":[],"error":null},"D|^471012-85Employees CountUSD":{"r":[[2764]],"a":["Companies!I665"]},"D|^268283-53Employees CountUSD":{"r":[[21]],"a":["Companies!I234"]},"D|^10770-94Employees CountUSD":{"r":[[495]],"a":["Companies!I114"]},"D|^153165-34Employees CountUSD":{"r":[[30000]],"a":["Companies!I327"]},"D|^157248-82Employees CountUSD":{"id":4046,"description":null,"headerValues":[{"simpleDate":null,"value":"","description":null}],"financialValues":[],"customValues":[],"error":null},"D|^52102-36Employees CountUSD":{"r":[[2478]],"a":["Companies!I206"]},"D|^41512-96Employees CountUSD":{"r":[[83285]],"a":["Companies!I100"]},"D|^165038-86Employees CountUSD":{"r":[[14446]],"a":["Companies!I479"]},"D|^165667-51Employees CountUSD":{"r":[[4161]],"a":["Companies!I149"]},"D|^52635-61Employees CountUSD":{"r":[[3129]],"a":["Companies!I187"]},"D|^343717-21Employees CountUSD":{"r":[[15000]],"a":["Companies!I142"]},"D|^233677-18Employees CountUSD":{"id":4089,"description":null,"headerValues":[{"simpleDate":null,"value":"","description":null}],"financialValues":[],"customValues":[],"error":null},"D|^40426-03Employees CountUSD":{"r":[[6287]],"a":["Companies!I635"]},"D|^158083-21HQ CountryUSD":{"r":[["Brazil"]],"a":["Companies!D741"]},"D|^125561-53HQ CountryUSD":{"r":[["Brazil"]],"a":["Companies!D476"]},"D|^277225-03HQ CountryUSD":{"r":[["Brazil"]],"a":["Companies!D595"]},"D|^63035-38HQ CountryUSD":{"r":[["Brazil"]],"a":["Companies!D32"]},"D|^438790-96HQ CountryUSD":{"r":[["Brazil"]],"a":["Companies!D270"]},"D|^11242-00HQ CountryUSD":{"r":[["United States"]],"a":["Companies!D442"]},"D|^506872-36HQ CountryUSD":{"r":[["Brazil"]],"a":["Companies!D259"]},"D|^231680-35HQ CountryUSD":{"r":[["Brazil"]],"a":["Companies!D134"]},"D|^56903-77HQ CountryUSD":{"r":[["Brazil"]],"a":["Companies!D170"]},"D|^466985-71HQ CountryUSD":{"r":[["Brazil"]],"a":["Companies!D427"]},"D|^513134-74HQ CountryUSD":{"r":[["Brazil"]],"a":["Companies!D130"]},"D|^163337-23HQ CountryUSD":{"r":[["Brazil"]],"a":["Companies!D110"]},"D|^231207-31HQ CountryUSD":{"r":[["Brazil"]],"a":["Companies!D516"]},"D|^91718-56HQ CountryUSD":{"r":[["Brazil"]],"a":["Companies!D544"]},"D|^166013-38HQ CountryUSD":{"r":[["Brazil"]],"a":["Companies!D129"]},"F|^164952-73EBITDATTM07/07/2025USD":{"id":1682,"description":null,"headerValues":[],"financialValues":[],"customValues":[],"error":null},"F|^267815-17EBITDATTM07/07/2025USD":{"r":[[158486546.27380314]],"c":null,"a":["Companies!K682"]},"F|^561947-86Business RevenueTTM07/07/2025USD":{"id":1697,"description":null,"headerValues":[],"financialValues":[],"customValues":[],"error":null},"F|^66339-91Business RevenueTTM07/07/2025USD":{"r":[[2511076169.47727]],"c":null,"a":["Companies!J501"]},"F|^86989-87EBITDATTM07/07/2025USD":{"id":1681,"description":null,"headerValues":[],"financialValues":[],"customValues":[],"error":null},"F|^122174-74Business RevenueTTM07/07/2025USD":{"id":1612,"description":null,"headerValues":[],"financialValues":[],"customValues":[],"error":null},"F|^122174-74EBITDATTM07/07/2025USD":{"id":1621,"description":null,"headerValues":[],"financialValues":[],"customValues":[],"error":null},"F|^234217-81Business RevenueTTM07/07/2025USD":{"id":1696,"description":null,"headerValues":[],"financialValues":[],"customValues":[],"error":null},"F|^265061-08EBITDATTM07/07/2025USD":{"id":1639,"description":null,"headerValues":[],"financialValues":[],"customValues":[],"error":null},"F|^168448-96EBITDATTM07/07/2025USD":{"id":1626,"description":null,"headerValues":[],"financialValues":[],"customValues":[],"error":null},"F|^163212-49Business RevenueTTM07/07/2025USD":{"id":1660,"description":null,"headerValues":[],"financialValues":[],"customValues":[],"error":null},"F|^165660-67EBITDATTM07/07/2025USD":{"id":1678,"description":null,"headerValues":[],"financialValues":[],"customValues":[],"error":null},"F|^160596-46Business RevenueTTM07/07/2025USD":{"id":1654,"description":null,"headerValues":[],"financialValues":[],"customValues":[],"error":null},"F|^62020-81EBITDATTM07/07/2025USD":{"id":1699,"description":null,"headerValues":[],"financialValues":[],"customValues":[],"error":null},"F|^25354-54Business RevenueTTM07/07/2025USD":{"r":[[4976265000]],"c":null,"a":["Companies!J13"]},"F|^517065-76EBITDATTM07/07/2025USD":{"id":1613,"description":null,"headerValues":[],"financialValues":[],"customValues":[],"error":null},"F|^59322-25EBITDATTM07/07/2025USD":{"r":[[319891144.812336]],"c":null,"a":["Companies!K472"]},"F|^54240-13EBITDATTM07/07/2025USD":{"id":1646,"description":null,"headerValues":[],"financialValues":[],"customValues":[],"error":null},"F|^52631-02EBITDATTM07/07/2025USD":{"r":[[3533698510.1606073]],"c":null,"a":["Companies!K243"]},"F|^166501-27Business RevenueTTM07/07/2025USD":{"id":1648,"description":null,"headerValues":[],"financialValues":[],"customValues":[],"error":null},"F|^431675-65Business RevenueTTM07/07/2025USD":{"r":[[224898347.86808798]],"c":null,"a":["Companies!J454"]},"F|^121967-83EBITDATTM07/07/2025USD":{"id":1607,"description":null,"headerValues":[],"financialValues":[],"customValues":[],"error":null},"F|^154055-35Business RevenueTTM07/07/2025USD":{"id":1606,"description":null,"headerValues":[],"financialValues":[],"customValues":[],"error":null},"F|^179916-67Business RevenueTTM07/07/2025USD":{"id":1679,"description":null,"headerValues":[],"financialValues":[],"customValues":[],"error":null},"F|^165549-52Business RevenueTTM07/07/2025USD":{"r":[[2448291117.073701]],"c":null,"a":["Companies!J541"]},"F|^505061-92Business RevenueTTM07/07/2025USD":{"id":1625,"description":null,"headerValues":[],"financialValues":[],"customValues":[],"error":null},"F|^11613-70Business RevenueTTM07/07/2025USD":{"r":[[1952700000]],"c":null,"a":["Companies!J668"]},"F|^597319-93EBITDATTM07/07/2025USD":{"r":[[103628673.81650078]],"c":null,"a":["Companies!K67"]},"F|^161515-81EBITDATTM07/07/2025USD":{"id":1698,"description":null,"headerValues":[],"financialValues":[],"customValues":[],"error":null},"F|^434772-01EBITDATTM07/07/2025USD":{"id":1629,"description":null,"headerValues":[],"financialValues":[],"customValues":[],"error":null},"D|^59323-42WebsiteUSD":{"r":[["www.cyrela.com.br"]],"a":["Companies!E208"]},"D|^59324-77WebsiteUSD":{"r":[["www.jhsf.com.br"]],"a":["Companies!E380"]},"D|^501208-48WebsiteUSD":{"r":[["www.unidasul.com.br"]],"a":["Companies!E664"]},"D|^41510-44WebsiteUSD":{"r":[["www.petrobras.com.br"]],"a":["Companies!E509"]},"D|^14185-90WebsiteUSD":{"r":[["www.grupoabril.com.br"]],"a":["Companies!E317"]},"D|^62017-75WebsiteUSD":{"r":[["www.dudalina.com.br"]],"a":["Companies!E230"]},"D|^101472-04WebsiteUSD":{"r":[["www.flytour.com.br"]],"a":["Companies!E282"]},"D|^157708-54WebsiteUSD":{"r":[["www.produtosquero.com.br"]],"a":["Companies!E531"]},"D|^160990-03WebsiteUSD":{"r":[["www.suspensys.com.br"]],"a":["Companies!E612"]},"D|^438778-81WebsiteUSD":{"r":[["www.agribrasil.net"]],"a":["Companies!E24"]},"D|^234634-42WebsiteUSD":{"r":[["www.supley.com.br"]],"a":["Companies!E610"]},"D|^161509-69NameUSD":{"r":[["IMCD Brasil"]],"a":["Companies!B425"]},"D|^156901-24NameUSD":{"r":[["ITW Polymers &amp; Fluids"]],"a":["Companies!B418"]},"D|^467250-94NameUSD":{"r":[["Tres Tentos"]],"a":["Companies!B4"]},"D|^166501-27NameUSD":{"r":[["Tuper"]],"a":["Companies!B657"]},"D|^55934-02NameUSD":{"r":[["Aliansce Sonae"]],"a":["Companies!B35"]},"D|^11534-32NameUSD":{"r":[["Medline Industries"]],"a":["Companies!B441"]},"D|^55598-50NameUSD":{"r":[["Grupo SBF"]],"a":["Companies!B334"]},"D|^53945-38NameUSD":{"r":[["Tok &amp; Stok"]],"a":["Companies!B646"]},"D|^164968-03NameUSD":{"r":[["Suzano Holding"]],"a":["Companies!B615"]},"D|^164997-01NameUSD":{"r":[["M. Dias Branco"]],"a":["Companies!B438"]},"D|^157242-88NameUSD":{"r":[["Melpaper"]],"a":["Companies!B757"]},"D|^228381-22NameUSD":{"r":[["Hapvida Participacoes"]],"a":["Companies!B343"]},"D|^56903-95NameUSD":{"r":[["Austral Participações"]],"a":["Companies!B64"]},"D|^157868-11NameUSD":{"r":[["Orsa International Paper Embalagens"]],"a":["Companies!B761"]},"D|^156547-63NameUSD":{"r":[["Wickbold"]],"a":["Companies!B708"]},"D|^443189-62NameUSD":{"r":[["Lavvi Empreendimentos Imobiliarios"]],"a":["Companies!B399"]},"D|^41519-62NameUSD":{"r":[["Unibanco Holdings"]],"a":["Companies!B663"]},"D|^512361-46NameUSD":{"r":[["Binatural"]],"a":["Companies!B90"]},"D|^553156-30NameUSD":{"r":[["Lecard"]],"a":["Companies!B402"]},"D|^222529-24NameUSD":{"r":[["Farmácias Nissei"]],"a":["Companies!B273"]},"D|^165660-67NameUSD":{"r":[["BCO Estado do Rio Grande do Sul"]],"a":["Companies!B77"]},"D|^157599-82NameUSD":{"r":[["Aché"]],"a":["Companies!B10"]},"D|^165012-13NameUSD":{"r":[["Cia Catarinense de Aguas e Saneamento"]],"a":["Companies!B136"]},"D|^168301-72NameUSD":{"r":[["CGG Trading"]],"a":["Companies!B157"]},"D|^99721-45NameUSD":{"r":[["Energisa"]],"a":["Companies!B256"]},"D|^54251-83NameUSD":{"r":[["Vitopel"]],"a":["Companies!B691"]},"D|^458071-66Employees CountUSD":{"r":[[1527]],"a":["Companies!I204"]},"D|^592604-47Employees CountUSD":{"id":1672,"description":null,"headerValues":[{"simpleDate":null,"value":"","description":null}],"financialValues":[],"customValues":[],"error":null},"D|^60316-84Employees CountUSD":{"r":[[2429]],"a":["Companies!I475"]},"D|^327526-57Employees CountUSD":{"r":[[9000]],"a":["Companies!I471"]},"D|^470960-11Employees CountUSD":{"r":[[1215]],"a":["Companies!I181"]},"D|^59324-50Employees CountUSD":{"r":[[9556]],"a":["Companies!I186"]},"D|^179916-67Employees CountUSD":{"r":[[266]],"a":["Companies!I492"]},"D|^465543-19Employees CountUSD":{"r":[[6000]],"a":["Companies!I172"]},"D|^165013-12Employees CountUSD":{"id":1616,"description":null,"headerValues":[{"simpleDate":null,"value":"","description":null}],"financialValues":[],"customValues":[],"error":null},"D|^466712-38Employees CountUSD":{"r":[[3418]],"a":["Companies!I54"]},"D|^169745-86Employees CountUSD":{"r":[[19223]],"a":["Companies!I707"]},"D|^163288-27Employees CountUSD":{"r":[[1506]],"a":["Companies!I711"]},"D|^596201-32Employees CountUSD":{"id":1635,"description":null,"headerValues":[{"simpleDate":null,"value":"","description":null}],"financialValues":[],"customValues":[],"error":null},"D|^157242-88Employees CountUSD":{"id":1640,"description":null,"headerValues":[{"simpleDate":null,"value":"","description":null}],"financialValues":[],"customValues":[],"error":null},"D|^43042-60Employees CountUSD":{"r":[[10512]],"a":["Companies!I560"]},"D|^565157-17Employees CountUSD":{"r":[[201]],"a":["Companies!I386"]},"D|^529788-07Employees CountUSD":{"r":[[93]],"a":["Companies!I314"]},"D|^157242-88HQ CountryUSD":{"r":[["Brazil"]],"a":["Companies!D757"]},"D|^41513-32HQ CountryUSD":{"r":[["Brazil"]],"a":["Companies!D773"]},"D|^157239-46HQ CountryUSD":{"r":[["Brazil"]],"a":["Companies!D307"]},"D|^154983-61HQ CountryUSD":{"r":[["Brazil"]],"a":["Companies!D667"]},"D|^10435-69HQ CountryUSD":{"r":[["United States"]],"a":["Companies!D21"]},"D|^165667-87HQ CountryUSD":{"r":[["Brazil"]],"a":["Companies!D192"]},"D|^228760-30HQ CountryUSD":{"r":[["Brazil"]],"a":["Companies!D654"]},"D|^164693-62HQ CountryUSD":{"r":[["Brazil"]],"a":["Companies!D298"]},"D|^14781-52HQ CountryUSD":{"r":[["Brazil"]],"a":["Companies!D546"]},"D|^115612-93HQ CountryUSD":{"r":[["Brazil"]],"a":["Companies!D506"]},"D|^165551-32HQ CountryUSD":{"r":[["Brazil"]],"a":["Companies!D510"]},"D|^43308-10HQ CountryUSD":{"r":[["Brazil"]],"a":["Companies!D557"]},"D|^142711-66HQ CountryUSD":{"r":[["United Kingdom"]],"a":["Companies!D713"]},"D|^40770-46HQ CountryUSD":{"r":[["Brazil"]],"a":["Companies!D367"]},"D|^149565-25HQ CountryUSD":{"r":[["Brazil"]],"a":["Companies!D703"]},"D|^10046-17HQ CountryUSD":{"r":[["Brazil"]],"a":["Companies!D385"]},"F|^497260-63Business RevenueTTM07/07/2025USD":{"r":[[3300000000]],"c":null,"a":["Companies!J753"]},"F|^42490-90EBITDATTM07/07/2025USD":{"id":842,"description":null,"headerValues":[],"financialValues":[],"customValues":[],"error":null},"F|^41395-33Business RevenueTTM07/07/2025USD":{"id":874,"description":null,"headerValues":[],"financialValues":[],"customValues":[],"error":null},"F|^56904-04Business RevenueTTM07/07/2025USD":{"r":[[958503482.3793011]],"c":null,"a":["Companies!J720"]},"F|^109195-03EBITDATTM07/07/2025USD":{"id":880,"description":null,"headerValues":[],"financialValues":[],"customValues":[],"error":null},"F|^57093-40Business RevenueTTM07/07/2025USD":{"r":[[599554212.105059]],"c":null,"a":["Companies!J566"]},"F|^61183-99Business RevenueTTM07/07/2025USD":{"id":826,"description":null,"headerValues":[],"financialValues":[],"customValues":[],"error":null},"F|^158092-21Business RevenueTTM07/07/2025USD":{"id":888,"description":null,"headerValues":[],"financialValues":[],"customValues":[],"error":null},"F|^740786-59Business RevenueTTM07/07/2025USD":{"r":[[1373302625.7917368]],"c":null,"a":["Companies!J636"]},"F|^10495-45Business RevenueTTM07/07/2025USD":{"id":889,"description":null,"headerValues":[],"financialValues":[],"customValues":[],"error":null},"F|^160990-03EBITDATTM07/07/2025USD":{"id":846,"description":null,"headerValues":[],"financialValues":[],"customValues":[],"error":null},"F|^548748-10EBITDATTM07/07/2025USD":{"id":836,"description":null,"headerValues":[],"financialValues":[],"customValues":[],"error":null},"F|^521360-65EBITDATTM07/07/2025USD":{"id":862,"description":null,"headerValues":[],"financialValues":[],"customValues":[],"error":null},"F|^159242-95Business RevenueTTM07/07/2025USD":{"id":844,"description":null,"headerValues":[],"financialValues":[],"customValues":[],"error":null},"F|^166370-32Business RevenueTTM07/07/2025USD":{"id":807,"description":null,"headerValues":[],"financialValues":[],"customValues":[],"error":null},"F|^14532-94Business RevenueTTM07/07/2025USD":{"r":[[578055163.1189231]],"c":null,"a":["Companies!J540"]},"F|^41510-44Business RevenueTTM07/07/2025USD":{"r":[[91435000000]],"c":null,"a":["Companies!J509"]},"F|^166608-82Business RevenueTTM07/07/2025USD":{"id":809,"description":null,"headerValues":[],"financialValues":[],"customValues":[],"error":null},"F|^164442-97Business RevenueTTM07/07/2025USD":{"id":875,"description":null,"headerValues":[],"financialValues":[],"customValues":[],"error":null},"F|^59323-87EBITDATTM07/07/2025USD":{"r":[[30574414.651004]],"c":null,"a":["Companies!K448"]},"F|^152498-62EBITDATTM07/07/2025USD":{"id":849,"description":null,"headerValues":[],"financialValues":[],"customValues":[],"error":null},"F|^163886-14EBITDATTM07/07/2025USD":{"r":[[476565161.525397]],"c":null,"a":["Companies!K617"]},"F|^161725-42Business RevenueTTM07/07/2025USD":{"id":851,"description":null,"headerValues":[],"financialValues":[],"customValues":[],"error":null},"F|^110294-65EBITDATTM07/07/2025USD":{"id":838,"description":null,"headerValues":[],"financialValues":[],"customValues":[],"error":null},"F|^442690-21Business RevenueTTM07/07/2025USD":{"id":853,"description":null,"headerValues":[],"financialValues":[],"customValues":[],"error":null},"F|^565157-17EBITDATTM07/07/2025USD":{"id":848,"description":null,"headerValues":[],"financialValues":[],"customValues":[],"error":null},"F|^163194-58EBITDATTM07/07/2025USD":{"id":814,"description":null,"headerValues":[],"financialValues":[],"customValues":[],"error":null},"F|^92916-64Business RevenueTTM07/07/2025USD":{"r":[[3356079697.8947463]],"c":null,"a":["Companies!J500"]},"F|^63749-17Business RevenueTTM07/07/2025USD":{"id":899,"description":null,"headerValues":[],"financialValues":[],"customValues":[],"error":null},"D|^66018-07WebsiteUSD":{"r":[["www.mercadobitcoin.com.br"]],"a":["Companies!E446"]},"D|^537157-27WebsiteUSD":{"r":[["www.edenred.com.br"]],"a":["Companies!E238"]},"D|^41966-56WebsiteUSD":{"r":[["www.telefonica.com.br"]],"a":["Companies!E630"]},"D|^636015-43WebsiteUSD":{"r":[["www.nsx.bet"]],"a":["Companies!E484"]},"D|^59324-86WebsiteUSD":{"r":[["www.oi.com.br"]],"a":["Companies!E493"]},"D|^161725-42WebsiteUSD":{"r":[["www.pitneybowes.com.br"]],"a":["Companies!E513"]},"D|^59321-62WebsiteUSD":{"r":[["www.localizaco.com"]],"a":["Companies!E408"]},"D|^59321-89WebsiteUSD":{"r":[["www.mrv.com.br"]],"a":["Companies!E462"]},"D|^58968-46WebsiteUSD":{"r":[["www.usiminas.com"]],"a":["Companies!E672"]},"D|^58999-51WebsiteUSD":{"r":[["www.petz.com.br"]],"a":["Companies!E512"]},"D|^431675-65WebsiteUSD":{"r":[["www.mitrerealty.com.br"]],"a":["Companies!E454"]},"D|^553156-30WebsiteUSD":{"r":[["www.lecard.com.br"]],"a":["Companies!E402"]},"D|^529227-64WebsiteUSD":{"r":[["ziliatech.com"]],"a":["Companies!E721"]},"D|^54853-75WebsiteUSD":{"r":[["www.estre.com.br"]],"a":["Companies!E263"]},"D|^60835-78WebsiteUSD":{"r":[["www.vli-logistica.com.br"]],"a":["Companies!E693"]},"D|^59325-40WebsiteUSD":{"r":[["www.weg.net"]],"a":["Companies!E705"]},"D|^163651-51NameUSD":{"r":[["Yara Brasil"]],"a":["Companies!B716"]},"D|^165081-52NameUSD":{"r":[["Porto Seguro Capital"]],"a":["Companies!B765"]},"D|^235041-31NameUSD":{"r":[["Focus Energia Holding"]],"a":["Companies!B283"]},"D|^496359-10NameUSD":{"r":[["Giga Atacado"]],"a":["Companies!B299"]},"D|^58922-29NameUSD":{"r":[["Eletromidia"]],"a":["Companies!B244"]},"D|^470780-74NameUSD":{"r":[["Multilaser Industrial"]],"a":["Companies!B464"]},"D|^124907-14NameUSD":{"r":[["Vitru Brasil Empreendimentos, Participações e Comércio"]],"a":["Companies!B692"]},"D|^121795-57NameUSD":{"r":[["Liquigás Distribuidora"]],"a":["Companies!B407"]},"D|^153010-63NameUSD":{"r":[["Neoenergia"]],"a":["Companies!B473"]},"D|^266020-30NameUSD":{"r":[["Veloe"]],"a":["Companies!B679"]},"D|^31316-68NameUSD":{"r":[["PS Zamprogna"]],"a":["Companies!B536"]},"D|^14781-52NameUSD":{"r":[["Frango Assado"]],"a":["Companies!B546"]},"D|^156173-05NameUSD":{"r":[["Klabin Segall"]],"a":["Companies!B389"]},"D|^62020-81NameUSD":{"r":[["Dufry South America"]],"a":["Companies!B231"]},"D|^10932-22NameUSD":{"r":[["Verisure"]],"a":["Companies!B681"]},"D|^265061-08NameUSD":{"r":[["Jeitto"]],"a":["Companies!B377"]},"D|^186846-49Employees CountUSD":{"r":[[3500]],"a":["Companies!I373"]},"D|^41523-94Employees CountUSD":{"r":[[15441]],"a":["Companies!I474"]},"D|^515720-53Employees CountUSD":{"r":[[1500]],"a":["Companies!I521"]},"D|^342018-73Employees CountUSD":{"r":[[1837]],"a":["Companies!I722"]},"D|^234853-66Employees CountUSD":{"r":[[5500]],"a":["Companies!I488"]},"D|^155419-75Employees CountUSD":{"r":[[6000]],"a":["Companies!I460"]},"D|^164996-02Employees CountUSD":{"id":827,"description":null,"headerValues":[{"simpleDate":null,"value":"","description":null}],"financialValues":[],"customValues":[],"error":null},"D|^157392-19Employees CountUSD":{"id":831,"description":null,"headerValues":[{"simpleDate":null,"value":"","description":null}],"financialValues":[],"customValues":[],"error":null},"D|^164952-19Employees CountUSD":{"r":[[481]],"a":["Companies!I466"]},"D|^13196-71Employees CountUSD":{"r":[[3603]],"a":["Companies!I669"]},"D|^125561-53Employees CountUSD":{"id":852,"description":null,"headerValues":[{"simpleDate":null,"value":"","description":null}],"financialValues":[],"customValues":[],"error":null},"D|^57246-49Employees CountUSD":{"r":[[9059]],"a":["Companies!I559"]},"D|^149565-25Employees CountUSD":{"r":[[18500]],"a":["Companies!I703"]},"D|^59324-77Employees CountUSD":{"r":[[3376]],"a":["Companies!I380"]},"D|^43079-14Employees CountUSD":{"r":[[126832]],"a":["Companies!I430"]},"D|^166501-27Employees CountUSD":{"r":[[1143]],"a":["Companies!I657"]},"D|^153204-58Employees CountUSD":{"r":[[600]],"a":["Companies!I504"]},"D|^60046-75Employees CountUSD":{"r":[[7100]],"a":["Companies!I582"]},"D|^628746-94Employees CountUSD":{"r":[[10001]],"a":["Companies!I337"]},"D|^160078-96Employees CountUSD":{"r":[[6000]],"a":["Companies!I141"]},"D|^164941-57Employees CountUSD":{"r":[[6330]],"a":["Companies!I606"]},"D|^154773-82Employees CountUSD":{"r":[[267]],"a":["Companies!I210"]},"D|^640234-90Employees CountUSD":{"id":894,"description":null,"headerValues":[{"simpleDate":null,"value":"","description":null}],"financialValues":[],"customValues":[],"error":null},"D|^165719-35Employees CountUSD":{"r":[[1400]],"a":["Companies!I247"]},"D|^181473-94HQ CountryUSD":{"r":[["Brazil"]],"a":["Companies!D458"]},"D|^115118-56HQ CountryUSD":{"r":[["Brazil"]],"a":["Companies!D366"]},"D|^234634-42HQ CountryUSD":{"r":[["Brazil"]],"a":["Companies!D610"]},"D|^51485-86HQ CountryUSD":{"r":[["Brazil"]],"a":["Companies!D624"]},"D|^114475-96HQ CountryUSD":{"r":[["Brazil"]],"a":["Companies!D269"]},"D|^155263-78HQ CountryUSD":{"r":[["Brazil"]],"a":["Companies!D362"]},"D|^160990-03HQ CountryUSD":{"r":[["Brazil"]],"a":["Companies!D612"]},"D|^154222-84HQ CountryUSD":{"r":[["Brazil"]],"a":["Companies!D242"]},"D|^156544-57HQ CountryUSD":{"r":[["Brazil"]],"a":["Companies!D639"]},"D|^57080-35HQ CountryUSD":{"r":[["Brazil"]],"a":["Companies!D451"]},"D|^41966-56HQ CountryUSD":{"r":[["Brazil"]],"a":["Companies!D630"]},"D|^43567-39HQ CountryUSD":{"r":[["Brazil"]],"a":["Companies!D618"]},"D|^264855-97HQ CountryUSD":{"r":[["Brazil"]],"a":["Companies!D600"]},"D|^98777-26HQ CountryUSD":{"r":[["Brazil"]],"a":["Companies!D29"]},"D|^62041-24HQ CountryUSD":{"r":[["Brazil"]],"a":["Companies!D276"]},"F|^56904-04EBITDATTM07/07/2025USD":{"r":[[111586960.34760201]],"c":null,"a":["Companies!K720"]},"F|^267815-17Business RevenueTTM07/07/2025USD":{"id":989,"description":null,"headerValues":[],"financialValues":[],"customValues":[],"error":null},"F|^170892-37EBITDATTM07/07/2025USD":{"id":917,"description":null,"headerValues":[],"financialValues":[],"customValues":[],"error":null},"F|^233674-66EBITDATTM07/07/2025USD":{"id":945,"description":null,"headerValues":[],"financialValues":[],"customValues":[],"error":null},"F|^99794-08Business RevenueTTM07/07/2025USD":{"id":997,"description":null,"headerValues":[],"financialValues":[],"customValues":[],"error":null},"F|^165081-52EBITDATTM07/07/2025USD":{"r":[[844288448.875431]],"c":null,"a":["Companies!K765"]},"F|^159242-95EBITDATTM07/07/2025USD":{"id":964,"description":null,"headerValues":[],"financialValues":[],"customValues":[],"error":null},"F|^158946-04EBITDATTM07/07/2025USD":{"id":948,"description":null,"headerValues":[],"financialValues":[],"customValues":[],"error":null},"F|^342018-73Business RevenueTTM07/07/2025USD":{"id":914,"description":null,"headerValues":[],"financialValues":[],"customValues":[],"error":null},"F|^43055-92EBITDATTM07/07/2025USD":{"r":[[255780701.454]],"c":null,"a":["Companies!K305"]},"F|^55246-78Business RevenueTTM07/07/2025USD":{"id":932,"description":null,"headerValues":[],"financialValues":[],"customValues":[],"error":null},"F|^151295-68Business RevenueTTM07/07/2025USD":{"id":908,"description":null,"headerValues":[],"financialValues":[],"customValues":[],"error":null},"F|^151295-68EBITDATTM07/07/2025USD":{"id":915,"description":null,"headerValues":[],"financialValues":[],"customValues":[],"error":null},"F|^124083-28EBITDATTM07/07/2025USD":{"id":923,"description":null,"headerValues":[],"financialValues":[],"customValues":[],"error":null},"F|^61790-50Business RevenueTTM07/07/2025USD":{"r":[[530520272.82423204]],"c":null,"a":["Companies!J313"]},"F|^164996-02Business RevenueTTM07/07/2025USD":{"r":[[213986172.66644302]],"c":null,"a":["Companies!J629"]},"F|^180935-38Business RevenueTTM07/07/2025USD":{"id":951,"description":null,"headerValues":[],"financialValues":[],"customValues":[],"error":null},"F|^165662-20EBITDATTM07/07/2025USD":{"r":[[30177425.286317]],"c":null,"a":["Companies!K553"]},"F|^264458-98Business RevenueTTM07/07/2025USD":{"r":[[705670413.22651]],"c":null,"a":["Companies!J524"]},"F|^158197-33Business RevenueTTM07/07/2025USD":{"id":953,"description":null,"headerValues":[],"financialValues":[],"customValues":[],"error":null},"F|^267694-66Business RevenueTTM07/07/2025USD":{"r":[[766993426.287452]],"c":null,"a":["Companies!J677"]},"F|^165662-11EBITDATTM07/07/2025USD":{"r":[[142034744.474473]],"c":null,"a":["Companies!K424"]},"F|^544643-56EBITDATTM07/07/2025USD":{"id":905,"description":null,"headerValues":[],"financialValues":[],"customValues":[],"error":null},"F|^109468-18Business RevenueTTM07/07/2025USD":{"id":996,"description":null,"headerValues":[],"financialValues":[],"customValues":[],"error":null},"F|^115612-93EBITDATTM07/07/2025USD":{"id":993,"description":null,"headerValues":[],"financialValues":[],"customValues":[],"error":null},"F|^158894-29EBITDATTM07/07/2025USD":{"id":912,"description":null,"headerValues":[],"financialValues":[],"customValues":[],"error":null},"F|^135838-18Business RevenueTTM07/07/2025USD":{"id":928,"description":null,"headerValues":[],"financialValues":[],"customValues":[],"error":null},"F|^58968-46Business RevenueTTM07/07/2025USD":{"r":[[5158705816.184686]],"c":null,"a":["Companies!J672"]},"F|^58968-46EBITDATTM07/07/2025USD":{"r":[[366094366.430596]],"c":null,"a":["Companies!K672"]},"F|^156544-57Business RevenueTTM07/07/2025USD":{"id":976,"description":null,"headerValues":[],"financialValues":[],"customValues":[],"error":null},"F|^59324-50EBITDATTM07/07/2025USD":{"r":[[528588400.397691]],"c":null,"a":["Companies!K186"]},"F|^153010-63Business RevenueTTM07/07/2025USD":{"r":[[14752545112.496]],"c":null,"a":["Companies!J473"]},"F|^59324-86Business RevenueTTM07/07/2025USD":{"r":[[308700639.75984]],"c":null,"a":["Companies!J493"]},"F|^164939-23EBITDATTM07/07/2025USD":{"r":[[1097714.1939399987]],"c":null,"a":["Companies!K431"]},"D|^228760-30WebsiteUSD":{"r":[["www.trevolacteos.com.br"]],"a":["Companies!E654"]},"D|^14781-52WebsiteUSD":{"r":[["www</t>
  </si>
  <si>
    <t>.redefrangoassado.com.br"]],"a":["Companies!E546"]},"D|^165549-52WebsiteUSD":{"r":[["www.randoncorp.com"]],"a":["Companies!E541"]},"D|^164940-49WebsiteUSD":{"r":[["ri.trisul-sa.com.br"]],"a":["Companies!E655"]},"D|^165719-35WebsiteUSD":{"r":[["www.eluma.com.br"]],"a":["Companies!E247"]},"D|^164941-57WebsiteUSD":{"r":[["www.ri.sulamerica.com.br"]],"a":["Companies!E606"]},"D|^161334-37WebsiteUSD":{"r":[["www.aessul.com.br"]],"a":["Companies!E17"]},"D|^164939-23WebsiteUSD":{"r":[["www.marisa.com.br"]],"a":["Companies!E431"]},"D|^163288-27WebsiteUSD":{"r":[["www.wiz.co"]],"a":["Companies!E711"]},"D|^125466-94WebsiteUSD":{"r":[["www.eztec.com.br"]],"a":["Companies!E272"]},"D|^266136-67WebsiteUSD":{"r":[["www.matrixenergia.com"]],"a":["Companies!E434"]},"D|^517445-74WebsiteUSD":{"r":[["www.unimed.coop.br"]],"a":["Companies!E666"]},"D|^14185-99WebsiteUSD":{"r":[["www.magazineluiza.com.br"]],"a":["Companies!E421"]},"D|^101643-04WebsiteUSD":{"r":[["www.maxmilhas.com.br"]],"a":["Companies!E435"]},"D|^154983-61WebsiteUSD":{"r":[["www.unipar.com"]],"a":["Companies!E667"]},"D|^506872-36WebsiteUSD":{"r":[["www.epoc.com.br"]],"a":["Companies!E259"]},"D|^59324-86NameUSD":{"r":[["Oi Telecommunications"]],"a":["Companies!B493"]},"D|^267332-23NameUSD":{"r":[["Sistema Positivo de Ensino"]],"a":["Companies!B587"]},"D|^463231-54NameUSD":{"r":[["Kiwify"]],"a":["Companies!B387"]},"D|^597106-09NameUSD":{"r":[["Cerradinho Bioenergia"]],"a":["Companies!B154"]},"D|^57093-40NameUSD":{"r":[["Santos Brasil Participacoes"]],"a":["Companies!B566"]},"D|^53381-53NameUSD":{"r":[["Motiva Infraestrutura de Mobilidade"]],"a":["Companies!B455"]},"D|^150480-19NameUSD":{"r":[["Wilson Sons"]],"a":["Companies!B709"]},"D|^168448-96NameUSD":{"r":[["Ticket Servicos"]],"a":["Companies!B640"]},"D|^65420-20NameUSD":{"r":[["Tyson do Brasil Alimentos"]],"a":["Companies!B659"]},"D|^135752-86NameUSD":{"r":[["Agência Loducca"]],"a":["Companies!B411"]},"D|^114475-96NameUSD":{"r":[["Evora"]],"a":["Companies!B269"]},"D|^223693-93NameUSD":{"r":[["Ferteco Minercao"]],"a":["Companies!B748"]},"D|^58968-46NameUSD":{"r":[["Usinas Siderurgicas de Minas Gerais"]],"a":["Companies!B672"]},"D|^41966-65Employees CountUSD":{"r":[[28465]],"a":["Companies!I632"]},"D|^277909-03Employees CountUSD":{"id":939,"description":null,"headerValues":[{"simpleDate":null,"value":"","description":null}],"financialValues":[],"customValues":[],"error":null},"D|^158444-20Employees CountUSD":{"r":[[3000]],"a":["Companies!I490"]},"D|^163194-58Employees CountUSD":{"id":946,"description":null,"headerValues":[{"simpleDate":null,"value":"","description":null}],"financialValues":[],"customValues":[],"error":null},"D|^60835-78Employees CountUSD":{"r":[[7000]],"a":["Companies!I693"]},"D|^59052-97Employees CountUSD":{"r":[[1980]],"a":["Companies!I508"]},"D|^164952-73Employees CountUSD":{"r":[[16106]],"a":["Companies!I637"]},"D|^495609-94Employees CountUSD":{"r":[[15]],"a":["Companies!I603"]},"D|^92916-64Employees CountUSD":{"r":[[8595]],"a":["Companies!I500"]},"D|^156544-57Employees CountUSD":{"id":962,"description":null,"headerValues":[{"simpleDate":null,"value":"","description":null}],"financialValues":[],"customValues":[],"error":null},"D|^544304-98Employees CountUSD":{"r":[[501]],"a":["Companies!I502"]},"D|^529184-80Employees CountUSD":{"r":[[1395]],"a":["Companies!I609"]},"D|^165471-22Employees CountUSD":{"r":[[436]],"a":["Companies!I379"]},"D|^431638-75Employees CountUSD":{"r":[[1268]],"a":["Companies!I457"]},"D|^164997-01Employees CountUSD":{"r":[[16277]],"a":["Companies!I438"]},"D|^277909-03HQ CountryUSD":{"r":[["Brazil"]],"a":["Companies!D581"]},"D|^600473-71HQ CountryUSD":{"r":[["Brazil"]],"a":["Companies!D482"]},"D|^463214-44HQ CountryUSD":{"r":[["Brazil"]],"a":["Companies!D611"]},"D|^151295-68HQ CountryUSD":{"r":[["Brazil"]],"a":["Companies!D690"]},"D|^122174-74HQ CountryUSD":{"r":[["Brazil"]],"a":["Companies!D660"]},"D|^470615-23HQ CountryUSD":{"r":[["Brazil"]],"a":["Companies!D180"]},"D|^157723-30HQ CountryUSD":{"r":[["Brazil"]],"a":["Companies!D58"]},"D|^60046-75HQ CountryUSD":{"r":[["Brazil"]],"a":["Companies!D582"]},"D|^151601-32HQ CountryUSD":{"r":[["Brazil"]],"a":["Companies!D623"]},"D|^153204-58HQ CountryUSD":{"r":[["Brazil"]],"a":["Companies!D504"]},"D|^482696-29HQ CountryUSD":{"r":[["Brazil"]],"a":["Companies!D704"]},"D|^433236-25HQ CountryUSD":{"r":[["Brazil"]],"a":["Companies!D593"]},"D|^229196-62HQ CountryUSD":{"r":[["Brazil"]],"a":["Companies!D489"]},"D|^544643-56HQ CountryUSD":{"r":[["Brazil"]],"a":["Companies!D381"]},"D|^222460-66HQ CountryUSD":{"r":[["Brazil"]],"a":["Companies!D353"]},"D|^59322-70HQ CountryUSD":{"r":[["Brazil"]],"a":["Companies!D101"]},"D|^59321-98HQ CountryUSD":{"r":[["Brazil"]],"a":["Companies!D614"]},"D|^43567-12HQ CountryUSD":{"r":[["Brazil"]],"a":["Companies!D661"]},"D|^50915-35HQ CountryUSD":{"r":[["Brazil"]],"a":["Companies!D185"]},"D|^152826-49HQ CountryUSD":{"r":[["Brazil"]],"a":["Companies!D685"]},"D|^60415-39HQ CountryUSD":{"r":[["Brazil"]],"a":["Companies!D414"]},"D|^223522-75HQ CountryUSD":{"r":[["Brazil"]],"a":["Companies!D26"]},"F|^42490-90Business RevenueTTM07/07/2025USD":{"id":3736,"description":null,"headerValues":[],"financialValues":[],"customValues":[],"error":null},"F|^436403-35EBITDATTM07/07/2025USD":{"id":3726,"description":null,"headerValues":[],"financialValues":[],"customValues":[],"error":null},"F|^483083-38Business RevenueTTM07/07/2025USD":{"id":3745,"description":null,"headerValues":[],"financialValues":[],"customValues":[],"error":null},"F|^164937-79Business RevenueTTM07/07/2025USD":{"id":3737,"description":null,"headerValues":[],"financialValues":[],"customValues":[],"error":null},"F|^234109-09Business RevenueTTM07/07/2025USD":{"id":3718,"description":null,"headerValues":[],"financialValues":[],"customValues":[],"error":null},"F|^528343-66EBITDATTM07/07/2025USD":{"id":3707,"description":null,"headerValues":[],"financialValues":[],"customValues":[],"error":null},"F|^442930-15Business RevenueTTM07/07/2025USD":{"id":3755,"description":null,"headerValues":[],"financialValues":[],"customValues":[],"error":null},"F|^461790-37Business RevenueTTM07/07/2025USD":{"id":3702,"description":null,"headerValues":[],"financialValues":[],"customValues":[],"error":null},"F|^772806-52EBITDATTM07/07/2025USD":{"id":3798,"description":null,"headerValues":[],"financialValues":[],"customValues":[],"error":null},"F|^10926-55EBITDATTM07/07/2025USD":{"id":3727,"description":null,"headerValues":[],"financialValues":[],"customValues":[],"error":null},"F|^60112-81EBITDATTM07/07/2025USD":{"id":3770,"description":null,"headerValues":[],"financialValues":[],"customValues":[],"error":null},"F|^510285-43EBITDATTM07/07/2025USD":{"id":3793,"description":null,"headerValues":[],"financialValues":[],"customValues":[],"error":null},"F|^483987-52Business RevenueTTM07/07/2025USD":{"r":[[927355401.1766341]],"c":null,"a":["Companies!J179"]},"F|^59322-16Business RevenueTTM07/07/2025USD":{"id":3747,"description":null,"headerValues":[],"financialValues":[],"customValues":[],"error":null},"F|^458071-66Business RevenueTTM07/07/2025USD":{"r":[[786925177.6471881]],"c":null,"a":["Companies!J204"]},"F|^125561-53EBITDATTM07/07/2025USD":{"id":3784,"description":null,"headerValues":[],"financialValues":[],"customValues":[],"error":null},"F|^66174-13EBITDATTM07/07/2025USD":{"r":[[204139579.5095825]],"c":null,"a":["Companies!K188"]},"F|^13360-69EBITDATTM07/07/2025USD":{"r":[[4684765922.448]],"c":null,"a":["Companies!K584"]},"F|^11987-92EBITDATTM07/07/2025USD":{"r":[[172940650.848]],"c":null,"a":["Companies!K59"]},"F|^482825-08EBITDATTM07/07/2025USD":{"r":[[1552000000]],"c":null,"a":["Companies!K392"]},"F|^104338-90Business RevenueTTM07/07/2025USD":{"id":3719,"description":null,"headerValues":[],"financialValues":[],"customValues":[],"error":null},"F|^43041-97EBITDATTM07/07/2025USD":{"r":[[2223654622.729861]],"c":null,"a":["Companies!K195"]},"F|^513134-74Business RevenueTTM07/07/2025USD":{"id":3785,"description":null,"headerValues":[],"financialValues":[],"customValues":[],"error":null},"F|^135838-18EBITDATTM07/07/2025USD":{"id":3708,"description":null,"headerValues":[],"financialValues":[],"customValues":[],"error":null},"F|^97998-76Business RevenueTTM07/07/2025USD":{"id":3797,"description":null,"headerValues":[],"financialValues":[],"customValues":[],"error":null},"F|^10435-69Business RevenueTTM07/07/2025USD":{"r":[[1177451000]],"c":null,"a":["Companies!J21"]},"F|^165860-02EBITDATTM07/07/2025USD":{"id":3778,"description":null,"headerValues":[],"financialValues":[],"customValues":[],"error":null},"F|^223386-22Business RevenueTTM07/07/2025USD":{"id":3738,"description":null,"headerValues":[],"financialValues":[],"customValues":[],"error":null},"F|^59325-13Business RevenueTTM07/07/2025USD":{"r":[[7227692028.857268]],"c":null,"a":["Companies!J453"]},"F|^62017-75Business RevenueTTM07/07/2025USD":{"id":3771,"description":null,"headerValues":[],"financialValues":[],"customValues":[],"error":null},"F|^165834-19EBITDATTM07/07/2025USD":{"r":[[396624789.886859]],"c":null,"a":["Companies!K41"]},"F|^433738-63EBITDATTM07/07/2025USD":{"id":3792,"description":null,"headerValues":[],"financialValues":[],"customValues":[],"error":null},"F|^125488-45EBITDATTM07/07/2025USD":{"id":3723,"description":null,"headerValues":[],"financialValues":[],"customValues":[],"error":null},"D|^183223-45WebsiteUSD":{"id":3713,"description":null,"headerValues":[{"simpleDate":null,"value":"","description":null}],"financialValues":[],"customValues":[],"error":null},"D|^63035-38WebsiteUSD":{"r":[["www2.ale.com.br"]],"a":["Companies!E32"]},"D|^158945-68WebsiteUSD":{"id":3734,"description":null,"headerValues":[{"simpleDate":null,"value":"","description":null}],"financialValues":[],"customValues":[],"error":null},"D|^343717-21WebsiteUSD":{"r":[["www.cea.com.br"]],"a":["Companies!E142"]},"D|^99794-08WebsiteUSD":{"id":3750,"description":null,"headerValues":[{"simpleDate":null,"value":"","description":null}],"financialValues":[],"customValues":[],"error":null},"D|^10831-42WebsiteUSD":{"r":[["www.mckesson.com"]],"a":["Companies!E437"]},"D|^53506-54WebsiteUSD":{"r":[["www.pixeon.com"]],"a":["Companies!E514"]},"D|^522248-86WebsiteUSD":{"r":[["www.orsegups.com.br"]],"a":["Companies!E496"]},"D|^128463-40WebsiteUSD":{"r":[["www.affinia.com.br"]],"a":["Companies!E18"]},"D|^157242-88WebsiteUSD":{"id":3767,"description":null,"headerValues":[{"simpleDate":null,"value":"","description":null}],"financialValues":[],"customValues":[],"error":null},"D|^61805-98WebsiteUSD":{"r":[["www.brasvending.com.br"]],"a":["Companies!E108"]},"D|^462290-41WebsiteUSD":{"r":[["www.agricolafamosa.com.br"]],"a":["Companies!E25"]},"D|^443016-46WebsiteUSD":{"r":[["www.planoeplano.com.br"]],"a":["Companies!E515"]},"D|^151005-88WebsiteUSD":{"r":[["www.bv.com.br"]],"a":["Companies!E120"]},"D|^466712-38WebsiteUSD":{"r":[["www.armac.com.br"]],"a":["Companies!E54"]},"D|^41337-91NameUSD":{"r":[["Cerner"]],"a":["Companies!B153"]},"D|^10362-34NameUSD":{"r":[["Wipro"]],"a":["Companies!B710"]},"D|^59322-16NameUSD":{"r":[["América Latina Logística"]],"a":["Companies!B555"]},"D|^165214-00NameUSD":{"r":[["Caraiba Metais"]],"a":["Companies!B735"]},"D|^165860-02NameUSD":{"r":[["Banco Cruzeiro do Sul"]],"a":["Companies!B84"]},"D|^12229-93NameUSD":{"r":[["Owens &amp; Minor"]],"a":["Companies!B498"]},"D|^565246-54NameUSD":{"r":[["Kovr Seguradora"]],"a":["Companies!B391"]},"D|^50952-07NameUSD":{"r":[["Bunzl (Distributors/Wholesale)"]],"a":["Companies!B119"]},"D|^51311-53NameUSD":{"r":[["XP Investimentos"]],"a":["Companies!B714"]},"D|^60962-86NameUSD":{"r":[["NovaAgri"]],"a":["Companies!B480"]},"D|^59321-26NameUSD":{"r":[["Centrais Elétricas de Santa Catarina"]],"a":["Companies!B145"]},"D|^462050-20NameUSD":{"r":[["AgroGalaxy"]],"a":["Companies!B28"]},"D|^224264-89NameUSD":{"r":[["Bunge Paints"]],"a":["Companies!B733"]},"D|^434450-35NameUSD":{"r":[["Mafra Hospitalar"]],"a":["Companies!B420"]},"D|^498257-65NameUSD":{"r":[["Central Geradora Termelétrica Fortaleza"]],"a":["Companies!B737"]},"D|^223522-75NameUSD":{"r":[["Agro100"]],"a":["Companies!B26"]},"D|^772806-52Employees CountUSD":{"id":3721,"description":null,"headerValues":[{"simpleDate":null,"value":"","description":null}],"financialValues":[],"customValues":[],"error":null},"D|^152821-45Employees CountUSD":{"id":3722,"description":null,"headerValues":[{"simpleDate":null,"value":"","description":null}],"financialValues":[],"customValues":[],"error":null},"D|^164620-18Employees CountUSD":{"r":[[152]],"a":["Companies!I254"]},"D|^13458-61Employees CountUSD":{"r":[[16000]],"a":["Companies!I696"]},"D|^55567-99Employees CountUSD":{"r":[[20081]],"a":["Companies!I182"]},"D|^186770-89Employees CountUSD":{"r":[[1554]],"a":["Companies!I94"]},"D|^14185-90Employees CountUSD":{"r":[[1743]],"a":["Companies!I317"]},"D|^608260-60Employees CountUSD":{"r":[[1000]],"a":["Companies!I55"]},"D|^56614-42Employees CountUSD":{"r":[[607979]],"a":["Companies!I625"]},"D|^165012-13Employees CountUSD":{"r":[[2689]],"a":["Companies!I136"]},"D|^165835-27Employees CountUSD":{"id":3759,"description":null,"headerValues":[{"simpleDate":null,"value":"","description":null}],"financialValues":[],"customValues":[],"error":null},"D|^43084-72Employees CountUSD":{"r":[[207939]],"a":["Companies!I485"]},"D|^157075-75Employees CountUSD":{"id":3763,"description":null,"headerValues":[{"simpleDate":null,"value":"","description":null}],"financialValues":[],"customValues":[],"error":null},"D|^531320-86Employees CountUSD":{"id":3768,"description":null,"headerValues":[{"simpleDate":null,"value":"","description":null}],"financialValues":[],"customValues":[],"error":null},"D|^178323-22Employees CountUSD":{"r":[[3000]],"a":["Companies!I325"]},"D|^88290-55Employees CountUSD":{"r":[[135]],"a":["Companies!I127"]},"D|^160040-53Employees CountUSD":{"id":3788,"description":null,"headerValues":[{"simpleDate":null,"value":"","description":null}],"financialValues":[],"customValues":[],"error":null},"D|^160599-79Employees CountUSD":{"r":[[882]],"a":["Companies!I124"]},"D|^60748-48Employees CountUSD":{"r":[[161416]],"a":["Companies!I534"]},"D|^482051-71HQ CountryUSD":{"r":[["Brazil"]],"a":["Companies!D30"]},"D|^59322-97HQ CountryUSD":{"r":[["Brazil"]],"a":["Companies!D155"]},"D|^10260-73HQ CountryUSD":{"r":[["United States"]],"a":["Companies!D151"]},"D|^150760-63HQ CountryUSD":{"r":[["Brazil"]],"a":["Companies!D118"]},"D|^161419-87HQ CountryUSD":{"r":[["Brazil"]],"a":["Companies!D226"]},"D|^224264-89HQ CountryUSD":{"r":[["Brazil"]],"a":["Companies!D733"]},"D|^41523-04HQ CountryUSD":{"r":[["Brazil"]],"a":["Companies!D150"]},"D|^41095-18HQ CountryUSD":{"r":[["United States"]],"a":["Companies!D176"]},"D|^498257-65HQ CountryUSD":{"r":[["Brazil"]],"a":["Companies!D737"]},"D|^772806-52HQ CountryUSD":{"r":[["Brazil"]],"a":["Companies!D339"]},"D|^25354-54HQ CountryUSD":{"r":[["United States"]],"a":["Companies!D13"]},"D|^164960-83HQ CountryUSD":{"r":[["Brazil"]],"a":["Companies!D285"]},"D|^156547-63HQ CountryUSD":{"r":[["Brazil"]],"a":["Companies!D708"]},"D|^100582-12HQ CountryUSD":{"r":[["Brazil"]],"a":["Companies!D277"]},"D|^168681-88HQ CountryUSD":{"r":[["Brazil"]],"a":["Companies!D645"]},"D|^55598-50HQ CountryUSD":{"r":[["Brazil"]],"a":["Companies!D334"]},"D|^10483-75HQ CountryUSD":{"r":[["United States"]],"a":["Companies!D605"]},"F|^41395-33EBITDATTM07/07/2025USD":{"id":1083,"description":null,"headerValues":[],"financialValues":[],"customValues":[],"error":null},"F|^235041-31Business RevenueTTM07/07/2025USD":{"id":1066,"description":null,"headerValues":[],"financialValues":[],"customValues":[],"error":null},"F|^41513-32EBITDATTM07/07/2025USD":{"id":1045,"description":null,"headerValues":[],"financialValues":[],"customValues":[],"error":null},"F|^164620-18Business RevenueTTM07/07/2025USD":{"r":[[388495185.489915]],"c":null,"a":["Companies!J254"]},"F|^264855-97Business RevenueTTM07/07/2025USD":{"id":1076,"description":null,"headerValues":[],"financialValues":[],"customValues":[],"error":null},"F|^88290-55Business RevenueTTM07/07/2025USD":{"id":1055,"description":null,"headerValues":[],"financialValues":[],"customValues":[],"error":null},"F|^51717-61Business RevenueTTM07/07/2025USD":{"id":1088,"description":null,"headerValues":[],"financialValues":[],"customValues":[],"error":null},"F|^124907-14EBITDATTM07/07/2025USD":{"r":[[124654272.713334]],"c":null,"a":["Companies!K692"]},"F|^489786-85Business RevenueTTM07/07/2025USD":{"id":1089,"description":null,"headerValues":[],"financialValues":[],"customValues":[],"error":null},"F|^158946-04Business RevenueTTM07/07/2025USD":{"id":1041,"description":null,"headerValues":[],"financialValues":[],"customValues":[],"error":null},"F|^59052-97Business RevenueTTM07/07/2025USD":{"id":1039,"description":null,"headerValues":[],"financialValues":[],"customValues":[],"error":null},"F|^62041-24Business RevenueTTM07/07/2025USD":{"r":[[751022307.2704301]],"c":null,"a":["Companies!J276"]},"F|^187645-42Business RevenueTTM07/07/2025USD":{"id":1023,"description":null,"headerValues":[],"financialValues":[],"customValues":[],"error":null},"F|^58999-51Business RevenueTTM07/07/2025USD":{"r":[[740139780.265356]],"c":null,"a":["Companies!J512"]},"F|^110160-01Business RevenueTTM07/07/2025USD":{"id":1011,"description":null,"headerValues":[],"financialValues":[],"customValues":[],"error":null},"F|^161724-25EBITDATTM07/07/2025USD":{"id":1064,"description":null,"headerValues":[],"financialValues":[],"customValues":[],"error":null},"F|^700627-78EBITDATTM07/07/2025USD":{"id":1040,"description":null,"headerValues":[],"financialValues":[],"customValues":[],"error":null},"F|^43308-10EBITDATTM07/07/2025USD":{"r":[[855205033.047313]],"c":null,"a":["Companies!K557"]},"F|^522679-87EBITDATTM07/07/2025USD":{"id":1062,"description":null,"headerValues":[],"financialValues":[],"customValues":[],"error":null},"F|^52938-91Business RevenueTTM07/07/2025USD":{"id":1098,"description":null,"headerValues":[],"financialValues":[],"customValues":[],"error":null},"F|^152498-62Business RevenueTTM07/07/2025USD":{"id":1079,"description":null,"headerValues":[],"financialValues":[],"customValues":[],"error":null},"F|^165144-52EBITDATTM07/07/2025USD":{"id":1082,"description":null,"headerValues":[],"financialValues":[],"customValues":[],"error":null},"F|^41519-62Business RevenueTTM07/07/2025USD":{"id":1049,"description":null,"headerValues":[],"financialValues":[],"customValues":[],"error":null},"F|^163996-66Business RevenueTTM07/07/2025USD":{"r":[[387672314.604061]],"c":null,"a":["Companies!J575"]},"F|^163996-66EBITDATTM07/07/2025USD":{"r":[[68957711.623543]],"c":null,"a":["Companies!K575"]},"F|^459173-44Business RevenueTTM07/07/2025USD":{"id":1081,"description":null,"headerValues":[],"financialValues":[],"customValues":[],"error":null},"F|^151601-41Business RevenueTTM07/07/2025USD":{"id":1020,"description":null,"headerValues":[],"financialValues":[],"customValues":[],"error":null},"F|^495609-94EBITDATTM07/07/2025USD":{"id":1028,"description":null,"headerValues":[],"financialValues":[],"customValues":[],"error":null},"F|^98052-13EBITDATTM07/07/2025USD":{"r":[[91141206.60720801]],"c":null,"a":["Companies!K265"]},"F|^12403-27Business RevenueTTM07/07/2025USD":{"r":[[727400104.3065311]],"c":null,"a":["Companies!J219"]},"F|^92916-64EBITDATTM07/07/2025USD":{"r":[[1361320878.91047]],"c":null,"a":["Companies!K500"]},"D|^454909-87WebsiteUSD":{"r":[["www.oakberry.com"]],"a":["Companies!E487"]},"D|^61237-00WebsiteUSD":{"r":[["ri.americanas.com"]],"a":["Companies!E47"]},"D|^41523-94WebsiteUSD":{"r":[["www.net.com.br"]],"a":["Companies!E474"]},"D|^152826-49WebsiteUSD":{"r":[["www.viabahiasa.com.br"]],"a":["Companies!E685"]},"D|^182488-69WebsiteUSD":{"r":[["www.rodobens.com.br"]],"a":["Companies!E551"]},"D|^154055-35WebsiteUSD":{"r":[["www.pellegrino.com.br"]],"a":["Companies!E507"]},"D|^226272-16WebsiteUSD":{"r":[["www1.divcom.com.br"]],"a":["Companies!E221"]},"D|^186846-49WebsiteUSD":{"r":[["www.itambe.com.br"]],"a":["Companies!E373"]},"D|^125590-69WebsiteUSD":{"r":[["www.maritimaweb.com.br"]],"a":["Companies!E432"]},"D|^164626-39WebsiteUSD":{"r":[["www.ceee.com.br"]],"a":["Companies!E144"]},"D|^165214-00WebsiteUSD":{"id":1016,"description":null,"headerValues":[{"simpleDate":null,"value":"","description":null}],"financialValues":[],"customValues":[],"error":null},"D|^60733-81WebsiteUSD":{"r":[["www.alliedbrasil.com.br"]],"a":["Companies!E37"]},"D|^170222-59NameUSD":{"r":[["FS Security (Sao Paulo)"]],"a":["Companies!B288"]},"D|^155263-78NameUSD":{"r":[["Videolar-Innova"]],"a":["Companies!B362"]},"D|^152826-49NameUSD":{"r":[["Viabahia Concessionaria de Rodovias"]],"a":["Companies!B685"]},"D|^158197-33NameUSD":{"r":[["MWM International Motores"]],"a":["Companies!B467"]},"D|^500628-61NameUSD":{"r":[["Granja Faria"]],"a":["Companies!B309"]},"D|^126354-61NameUSD":{"r":[["Latapack-Ball Embalagens"]],"a":["Companies!B396"]},"D|^43567-39NameUSD":{"r":[["Tam SA"]],"a":["Companies!B618"]},"D|^221469-49NameUSD":{"r":[["Salta Educacao"]],"a":["Companies!B332"]},"D|^166370-32NameUSD":{"r":[["Grupo São Francisco"]],"a":["Companies!B567"]},"D|^438778-81NameUSD":{"r":[["Agribrasil"]],"a":["Companies!B24"]},"D|^495609-94NameUSD":{"r":[["Stima Energia"]],"a":["Companies!B603"]},"D|^517445-74NameUSD":{"r":[["Unimed Porto Alegre"]],"a":["Companies!B666"]},"D|^56904-04NameUSD":{"r":[["Zamp (Brazil)"]],"a":["Companies!B720"]},"D|^52631-02NameUSD":{"r":[["Eletrobras"]],"a":["Companies!B243"]},"D|^125561-53NameUSD":{"r":[["Nextel Brazil"]],"a":["Companies!B476"]},"D|^162623-17NameUSD":{"r":[["Grupo Granado"]],"a":["Companies!B308"]},"D|^544643-56NameUSD":{"r":[["JM Servicos Integrados"]],"a":["Companies!B381"]},"D|^267694-66NameUSD":{"r":[["Vamos Locacao De Caminhoes Maquinas E Equipamentos"]],"a":["Companies!B677"]},"D|^99894-16NameUSD":{"r":[["Nova Energia"]],"a":["Companies!B481"]},"D|^92916-64NameUSD":{"r":[["PagSeguro Digital"]],"a":["Companies!B500"]},"D|^54853-75NameUSD":{"r":[["Estre Ambiental"]],"a":["Companies!B263"]},"D|^541366-75NameUSD":{"r":[["EliteSoft"]],"a":["Companies!B246"]},"D|^123498-28NameUSD":{"r":[["VR Benefícios e Serviços de Processamento"]],"a":["Companies!B701"]},"D|^59321-98NameUSD":{"r":[["Suzano"]],"a":["Companies!B614"]},"D|^165123-91NameUSD":{"r":[["LF Tel"]],"a":["Companies!B754"]},"D|^25381-27NameUSD":{"r":[["CPM Braxis Capgemini"]],"a":["Companies!B197"]},"D|^166918-33NameUSD":{"r":[["Priner Servicos Industriais"]],"a":["Companies!B527"]},"D|^157723-30NameUSD":{"r":[["Sendas Distribuidora"]],"a":["Companies!B58"]},"D|^54853-75Employees CountUSD":{"r":[[10265]],"a":["Companies!I263"]},"D|^86989-87Employees CountUSD":{"r":[[1001]],"a":["Companies!I439"]},"D|^154983-61Employees CountUSD":{"r":[[1400]],"a":["Companies!I667"]},"D|^740786-59Employees CountUSD":{"r":[[5679]],"a":["Companies!I636"]},"D|^57093-58Employees CountUSD":{"r":[[2500]],"a":["Companies!I449"]},"D|^100704-16Employees CountUSD":{"r":[[22319]],"a":["Companies!I48"]},"D|^223386-22Employees CountUSD":{"id":1071,"description":null,"headerValues":[{"simpleDate":null,"value":"","description":null}],"financialValues":[],"customValues":[],"error":null},"D|^466723-54Employees CountUSD":{"r":[[8500]],"a":["Companies!I417"]},"D|^467250-94Employees CountUSD":{"r":[[1700]],"a":["Companies!I4"]},"D|^11534-32Employees CountUSD":{"r":[[43000]],"a":["Companies!I441"]},"D|^497945-26Employees CountUSD":{"r":[[1653]],"a":["Companies!I152"]},"D|^166608-82Employees CountUSD":{"r":[[4000]],"a":["Companies!I699"]},"D|^164940-49Employees CountUSD":{"r":[[377]],"a":["Companies!I655"]},"D|^59325-31HQ CountryUSD":{"r":[["Brazil"]],"a":["Companies!D656"]},"D|^182488-69HQ CountryUSD":{"r":[["Brazil"]],"a":["Companies!D551"]},"D|^164620-18HQ CountryUSD":{"r":[["Brazil"]],"a":["Companies!D254"]},"D|^42012-55HQ CountryUSD":{"r":[["Brazil"]],"a":["Companies!D105"]},"D|^158094-46HQ CountryUSD":{"r":[["Brazil"]],"a":["Companies!D522"]},"D|^60962-86HQ CountryUSD":{"r":[["Brazil"]],"a":["Companies!D480"]},"D|^164513-62HQ CountryUSD":{"r":[["Brazil"]],"a":["Companies!D409"]},"D|^166370-32HQ CountryUSD":{"r":[["Brazil"]],"a":["Companies!D567"]},"D|^165718-54HQ CountryUSD":{"r":[["Brazil"]],"a":["Companies!D450"]},"D|^53513-56HQ CountryUSD":{"r":[["Brazil"]],"a":["Companies!D212"]},"D|^164952-73HQ CountryUSD":{"r":[["Brazil"]],"a":["Companies!D637"]},"D|^517445-74HQ CountryUSD":{"r":[["Brazil"]],"a":["Companies!D666"]},"D|^264458-98HQ CountryUSD":{"r":[["Brazil"]],"a":["Companies!D524"]},"D|^235006-48HQ CountryUSD":{"r":[["Brazil"]],"a":["Companies!D511"]},"D|^59323-69HQ CountryUSD":{"r":[["Brazil"]],"a":["Companies!D255"]},"D|^163886-14HQ CountryUSD":{"r":[["Brazil"]],"a":["Companies!D617"]},"F|^167415-13Business RevenueTTM07/07/2025USD":{"id":317,"description":null,"headerValues":[],"financialValues":[],"customValues":[],"error":null},"F|^97782-40Business RevenueTTM07/07/2025USD":{"id":318,"description":null,"headerValues":[],"financialValues":[],"customValues":[],"error":null},"F|^160458-13Business RevenueTTM07/07/2025USD":{"id":387,"description":null,"headerValues":[],"financialValues":[],"customValues":[],"error":null},"F|^459945-91EBITDATTM07/07/2025USD":{"id":348,"description":null,"headerValues":[],"financialValues":[],"customValues":[],"error":null},"F|^53945-38Business RevenueTTM07/07/2025USD":{"id":391,"description":null,"headerValues":[],"financialValues":[],"customValues":[],"error":null},"F|^41581-00Business RevenueTTM07/07/2025USD":{"r":[[3613774616.360106]],"c":null,"a":["Companies!J697"]},"F|^537157-27EBITDATTM07/07/2025USD":{"id":349,"description":null,"headerValues":[],"financialValues":[],"customValues":[],"error":null},"F|^165660-76EBITDATTM07/07/2025USD":{"r":[[38099580.481759995]],"c":null,"a":["Companies!K712"]},"F|^221469-49Business RevenueTTM07/07/2025USD":{"id":382,"description":null,"headerValues":[],"financialValues":[],"customValues":[],"error":null},"F|^222529-24EBITDATTM07/07/2025USD":{"id":302,"description":null,"headerValues":[],"financialValues":[],"customValues":[],"error":null},"F|^157680-91Business RevenueTTM07/07/2025USD":{"id":381,"description":null,"headerValues":[],"financialValues":[],"customValues":[],"error":null},"F|^164941-57EBITDATTM07/07/2025USD":{"id":337,"description":null,"headerValues":[],"financialValues":[],"customValues":[],"error":null},"F|^59321-35Business RevenueTTM07/07/2025USD":{"r":[[1675076231.617453]],"c":null,"a":["Companies!J372"]},"F|^25592-68Business RevenueTTM07/07/2025USD":{"r":[[282765604.184983]],"c":null,"a":["Companies!J539"]},"F|^268298-29Business RevenueTTM07/07/2025USD":{"id":333,"description":null,"headerValues":[],"financialValues":[],"customValues":[],"error":null},"F|^268298-29EBITDATTM07/07/2025USD":{"id":398,"description":null,"headerValues":[],"financialValues":[],"customValues":[],"error":null},"F|^60835-78Business RevenueTTM07/07/2025USD":{"id":373,"description":null,"headerValues":[],"financialValues":[],"customValues":[],"error":null},"F|^125590-69Business RevenueTTM07/07/2025USD":{"id":311,"description":null,"headerValues":[],"financialValues":[],"customValues":[],"error":null},"F|^232224-49Business RevenueTTM07/07/2025USD":{"id":374,"description":null,"headerValues":[],"financialValues":[],"customValues":[],"error":null},"F|^167940-28Business RevenueTTM07/07/2025USD":{"id":357,"description":null,"headerValues":[],"financialValues":[],"customValues":[],"error":null},"F|^60787-27Business RevenueTTM07/07/2025USD":{"r":[[1791018676.44842]],"c":null,"a":["Companies!J174"]},"F|^60316-84Business RevenueTTM07/07/2025USD":{"id":377,"description":null,"headerValues":[],"financialValues":[],"customValues":[],"error":null},"F|^43567-39EBITDATTM07/07/2025USD":{"id":380,"description":null,"headerValues":[],"financialValues":[],"customValues":[],"error":null},"F|^234886-42EBITDATTM07/07/2025USD":{"id":346,"description":null,"headerValues":[],"financialValues":[],"customValues":[],"error":null},"F|^157816-72EBITDATTM07/07/2025USD":{"r":[[142389523.664449]],"c":null,"a":["Companies!K604"]},"F|^43567-12EBITDATTM07/07/2025USD":{"r":[[1045985405.232871]],"c":null,"a":["Companies!K661"]},"F|^466723-54EBITDATTM07/07/2025USD":{"id":313,"description":null,"headerValues":[],"financialValues":[],"customValues":[],"error":null},"F|^157868-11Business RevenueTTM07/07/2025USD":{"id":352,"description":null,"headerValues":[],"financialValues":[],"customValues":[],"error":null},"F|^431638-75EBITDATTM07/07/2025USD":{"r":[[55218745.010120004]],"c":null,"a":["Companies!K457"]},"F|^43079-14EBITDATTM07/07/2025USD":{"r":[[2175061984.639353]],"c":null,"a":["Companies!K430"]},"D|^277909-03WebsiteUSD":{"r":[["www.sepac.com.br"]],"a":["Companies!E581"]},"D|^226313-74WebsiteUSD":{"r":[["www.vocal.com.br"]],"a":["Companies!E694"]},"D|^399569-77WebsiteUSD":{"r":[["www.naturaeco.com"]],"a":["Companies!E469"]},"D|^164960-83WebsiteUSD":{"r":[["www.fras-le.com"]],"a":["Companies!E285"]},"D|^222460-66WebsiteUSD":{"r":[["www.hospitaisredeimpar.com.br"]],"a":["Companies!E353"]},"D|^182478-97WebsiteUSD":{"id":307,"description":null,"headerValues":[{"simpleDate":null,"value":"","description":null}],"financialValues":[],"customValues":[],"error":null},"D|^61647-40WebsiteUSD":{"r":[["www.ciahering.com.br"]],"a":["Companies!E160"]},"D|^50913-10WebsiteUSD":{"r":[["www.gruposcalina.com.br"]],"a":["Companies!E335"]},"D|^41966-74WebsiteUSD":{"r":[["ri.tim.com.br"]],"a":["Companies!E642"]},"D|^439078-06WebsiteUSD":{"r":[["www.nortox.com.br"]],"a":["Companies!E478"]},"D|^165144-52WebsiteUSD":{"r":[["www.vicunha.com"]],"a":["Companies!E688"]},"D|^162020-17WebsiteUSD":{"r":[["www.ruralbrasil.com"]],"a":["Companies!E558"]},"D|^153010-63WebsiteUSD":{"r":[["www.neoenergia.com"]],"a":["Companies!E473"]},"D|^431638-75WebsiteUSD":{"r":[["www.mouradubeux.com.br"]],"a":["Companies!E457"]},"D|^153204-58WebsiteUSD":{"r":[["www.panpharma.com.br"]],"a":["Companies!E504"]},"D|^497945-26WebsiteUSD":{"r":[["www.centralnacionalunimed.com.br"]],"a":["Companies!E152"]},"D|^123496-84NameUSD":{"r":[["Puras do Brasil"]],"a":["Companies!B538"]},"D|^65163-88NameUSD":{"r":[["Ascenty Data Centers"]],"a":["Companies!B57"]},"D|^443016-46NameUSD":{"r":[["Plano &amp; Plano Desenvolvimento Imobiliário"]],"a":["Companies!B515"]},"D|^489504-25NameUSD":{"r":[["Sistema Brasileiro de Televisão"]],"a":["Companies!B571"]},"D|^59322-25NameUSD":{"r":[["San Marino Ônibus e Implementos"]],"a":["Companies!B472"]},"D|^521360-65NameUSD":{"r":[["Grupo Pereira"]],"a":["Companies!B331"]},"D|^182328-04NameUSD":{"r":[["Sotreq"]],"a":["Companies!B597"]},"D|^636015-43NameUSD":{"r":[["NSX Enterprise"]],"a":["Companies!B484"]},"D|^461790-37NameUSD":{"r":[["Fertilizantes Heringer (Factory in Minas Gerais, Brazil)"]],"a":["Companies!B749"]},"D|^155419-75NameUSD":{"r":[["Mineracao Rio do Norte"]],"a":["Companies!B460"]},"D|^59321-44NameUSD":{"r":[["Taurus Armas"]],"a":["Companies!B621"]},"D|^182078-20NameUSD":{"r":[["PGS Consultoria E Servicos"]],"a":["Companies!B764"]},"D|^41523-04NameUSD":{"r":[["Cia Energética de Minas Gerais"]],"a":["Companies!B150"]},"D|^61183-99NameUSD":{"r":[["Tangara Importadora e Exportadora"]],"a":["Companies!B619"]},"D|^462645-37NameUSD":{"r":[["Targus Energia"]],"a":["Companies!B620"]},"D|^55675-99NameUSD":{"r":[["Equatorial Energia"]],"a":["Companies!B260"]},"D|^180935-38NameUSD":{"r":[["União Química Farmacêutica Nacional"]],"a":["Companies!B662"]},"D|^470960-11NameUSD":{"r":[["Compass Gas e Energia"]],"a":["Companies!B181"]},"D|^41966-56NameUSD":{"r":[["Telefonica Brasil"]],"a":["Companies!B630"]},"D|^155263-42Employees CountUSD":{"r":[[4587]],"a":["Companies!I406"]},"D|^343143-10Employees CountUSD":{"r":[[2012]],"a":["Companies!I678"]},"D|^599964-67Employees CountUSD":{"id":396,"description":null,"headerValues":[{"simpleDate":null,"value":"","description":null}],"financialValues":[],"customValues":[],"error":null},"D|^165421-63Employees CountUSD":{"r":[[19000]],"a":["Companies!I658"]},"D|^165663-37Employees CountUSD":{"r":[[30000]],"a":["Companies!I297"]},"D|^41966-56Employees CountUSD":{"r":[[35986]],"a":["Companies!I630"]},"D|^99324-73Employees CountUSD":{"id":320,"description":null,"headerValues":[{"simpleDate":null,"value":"","description":null}],"financialValues":[],"customValues":[],"error":null},"D|^528634-27Employees CountUSD":{"r":[[1337]],"a":["Companies!I341"]},"D|^152498-62Employees CountUSD":{"r":[[500]],"a":["Companies!I350"]},"D|^498292-39Employees CountUSD":{"r":[[1770]],"a":["Companies!I775"]},"D|^165076-57Employees CountUSD":{"id":363,"description":null,"headerValues":[{"simpleDate":null,"value":"","description":null}],"financialValues":[],"customValues":[],"error":null},"D|^506872-36Employ</t>
  </si>
  <si>
    <t>ees CountUSD":{"r":[[53]],"a":["Companies!I259"]},"D|^232224-49Employees CountUSD":{"r":[[168]],"a":["Companies!I715"]},"D|^277218-10Employees CountUSD":{"r":[[300]],"a":["Companies!I770"]},"D|^264855-97Employees CountUSD":{"r":[[3416]],"a":["Companies!I600"]},"D|^51311-53Employees CountUSD":{"r":[[7442]],"a":["Companies!I714"]},"D|^63866-08HQ CountryUSD":{"r":[["Brazil"]],"a":["Companies!D218"]},"D|^54251-83HQ CountryUSD":{"r":[["Brazil"]],"a":["Companies!D691"]},"D|^109195-03HQ CountryUSD":{"r":[["Brazil"]],"a":["Companies!D463"]},"D|^158197-33HQ CountryUSD":{"r":[["Brazil"]],"a":["Companies!D467"]},"D|^62160-94HQ CountryUSD":{"r":[["Brazil"]],"a":["Companies!D459"]},"D|^59052-97HQ CountryUSD":{"r":[["Brazil"]],"a":["Companies!D508"]},"D|^267815-17HQ CountryUSD":{"r":[["Brazil"]],"a":["Companies!D682"]},"D|^497945-26HQ CountryUSD":{"r":[["Brazil"]],"a":["Companies!D152"]},"D|^163996-66HQ CountryUSD":{"r":[["Brazil"]],"a":["Companies!D575"]},"D|^161725-42HQ CountryUSD":{"r":[["Brazil"]],"a":["Companies!D513"]},"D|^498292-39HQ CountryUSD":{"r":[["Brazil"]],"a":["Companies!D775"]},"D|^168448-96HQ CountryUSD":{"r":[["Brazil"]],"a":["Companies!D640"]},"D|^528343-66HQ CountryUSD":{"r":[["Brazil"]],"a":["Companies!D193"]},"D|^41519-62HQ CountryUSD":{"r":[["Brazil"]],"a":["Companies!D663"]},"D|^59323-15HQ CountryUSD":{"r":[["Brazil"]],"a":["Companies!D568"]},"D|^601896-25HQ CountryUSD":{"r":[["Brazil"]],"a":["Companies!D778"]},"D|^62311-60HQ CountryUSD":{"r":[["Brazil"]],"a":["Companies!D590"]},"D|^14185-99HQ CountryUSD":{"r":[["Brazil"]],"a":["Companies!D421"]},"D|^99160-39HQ CountryUSD":{"r":[["Brazil"]],"a":["Companies!D598"]},"F|^164968-03Business RevenueTTM07/07/2025USD":{"r":[[9665297916.260984]],"c":null,"a":["Companies!J615"]},"F|^126967-33EBITDATTM07/07/2025USD":{"id":123,"description":null,"headerValues":[],"financialValues":[],"customValues":[],"error":null},"F|^521360-65Business RevenueTTM07/07/2025USD":{"r":[[2839395969.5423746]],"c":null,"a":["Companies!J331"]},"F|^66018-07EBITDATTM07/07/2025USD":{"id":187,"description":null,"headerValues":[],"financialValues":[],"customValues":[],"error":null},"F|^164466-55EBITDATTM07/07/2025USD":{"r":[[616419225.075138]],"c":null,"a":["Companies!K461"]},"F|^14781-52EBITDATTM07/07/2025USD":{"id":168,"description":null,"headerValues":[],"financialValues":[],"customValues":[],"error":null},"F|^163288-27Business RevenueTTM07/07/2025USD":{"id":128,"description":null,"headerValues":[],"financialValues":[],"customValues":[],"error":null},"F|^169699-78Business RevenueTTM07/07/2025USD":{"id":113,"description":null,"headerValues":[],"financialValues":[],"customValues":[],"error":null},"F|^228760-30Business RevenueTTM07/07/2025USD":{"id":188,"description":null,"headerValues":[],"financialValues":[],"customValues":[],"error":null},"F|^164513-62EBITDATTM07/07/2025USD":{"r":[[400286923.27254504]],"c":null,"a":["Companies!K409"]},"F|^165719-35Business RevenueTTM07/07/2025USD":{"id":155,"description":null,"headerValues":[],"financialValues":[],"customValues":[],"error":null},"F|^168681-88EBITDATTM07/07/2025USD":{"id":175,"description":null,"headerValues":[],"financialValues":[],"customValues":[],"error":null},"F|^150480-19EBITDATTM07/07/2025USD":{"id":130,"description":null,"headerValues":[],"financialValues":[],"customValues":[],"error":null},"F|^529184-80EBITDATTM07/07/2025USD":{"id":118,"description":null,"headerValues":[],"financialValues":[],"customValues":[],"error":null},"F|^126354-61EBITDATTM07/07/2025USD":{"id":163,"description":null,"headerValues":[],"financialValues":[],"customValues":[],"error":null},"F|^163651-51Business RevenueTTM07/07/2025USD":{"id":185,"description":null,"headerValues":[],"financialValues":[],"customValues":[],"error":null},"F|^266020-30Business RevenueTTM07/07/2025USD":{"id":199,"description":null,"headerValues":[],"financialValues":[],"customValues":[],"error":null},"F|^57080-35Business RevenueTTM07/07/2025USD":{"r":[[316325186.50827]],"c":null,"a":["Companies!J451"]},"F|^182328-04Business RevenueTTM07/07/2025USD":{"id":181,"description":null,"headerValues":[],"financialValues":[],"customValues":[],"error":null},"F|^277218-10EBITDATTM07/07/2025USD":{"id":170,"description":null,"headerValues":[],"financialValues":[],"customValues":[],"error":null},"F|^157239-46EBITDATTM07/07/2025USD":{"id":117,"description":null,"headerValues":[],"financialValues":[],"customValues":[],"error":null},"F|^433236-25Business RevenueTTM07/07/2025USD":{"id":138,"description":null,"headerValues":[],"financialValues":[],"customValues":[],"error":null},"F|^528634-27Business RevenueTTM07/07/2025USD":{"id":122,"description":null,"headerValues":[],"financialValues":[],"customValues":[],"error":null},"F|^155263-42Business RevenueTTM07/07/2025USD":{"r":[[3867985283.6714272]],"c":null,"a":["Companies!J406"]},"F|^233677-18EBITDATTM07/07/2025USD":{"id":148,"description":null,"headerValues":[],"financialValues":[],"customValues":[],"error":null},"F|^462645-37Business RevenueTTM07/07/2025USD":{"id":176,"description":null,"headerValues":[],"financialValues":[],"customValues":[],"error":null},"F|^482696-29EBITDATTM07/07/2025USD":{"id":162,"description":null,"headerValues":[],"financialValues":[],"customValues":[],"error":null},"F|^442222-03EBITDATTM07/07/2025USD":{"id":112,"description":null,"headerValues":[],"financialValues":[],"customValues":[],"error":null},"F|^501803-11EBITDATTM07/07/2025USD":{"id":151,"description":null,"headerValues":[],"financialValues":[],"customValues":[],"error":null},"F|^467250-94EBITDATTM07/07/2025USD":{"r":[[221767271.07551]],"c":null,"a":["Companies!K4"]},"F|^59325-40Business RevenueTTM07/07/2025USD":{"r":[[7560507501.721306]],"c":null,"a":["Companies!J705"]},"F|^63749-17EBITDATTM07/07/2025USD":{"r":[[1558884061.7095392]],"c":null,"a":["Companies!K576"]},"F|^41966-56Business RevenueTTM07/07/2025USD":{"r":[[12949789870.253887]],"c":null,"a":["Companies!J630"]},"D|^495609-94WebsiteUSD":{"r":[["www.stimaenergia.com.br"]],"a":["Companies!E603"]},"D|^64398-61WebsiteUSD":{"r":[["www.profarma.com.br"]],"a":["Companies!E532"]},"D|^41513-32WebsiteUSD":{"id":146,"description":null,"headerValues":[{"simpleDate":null,"value":"","description":null}],"financialValues":[],"customValues":[],"error":null},"D|^615834-82WebsiteUSD":{"r":[["www.inpasa.com.br"]],"a":["Companies!E363"]},"D|^267694-66WebsiteUSD":{"r":[["www.vamos.com.br"]],"a":["Companies!E677"]},"D|^165718-90WebsiteUSD":{"r":[["www.pqu.com.br"]],"a":["Companies!E525"]},"D|^182078-20WebsiteUSD":{"id":169,"description":null,"headerValues":[{"simpleDate":null,"value":"","description":null}],"financialValues":[],"customValues":[],"error":null},"D|^153764-47WebsiteUSD":{"r":[["www.usiminasmecanica.com.br"]],"a":["Companies!E673"]},"D|^443189-62WebsiteUSD":{"r":[["www.lavvi.com.br"]],"a":["Companies!E399"]},"D|^343509-67WebsiteUSD":{"r":[["www.up.edu.br"]],"a":["Companies!E670"]},"D|^165660-76WebsiteUSD":{"r":[["www.wlm.com.br"]],"a":["Companies!E712"]},"D|^442938-43WebsiteUSD":{"r":[["www.even3.com.br"]],"a":["Companies!E268"]},"D|^459173-44WebsiteUSD":{"r":[["www.onfly.com.br"]],"a":["Companies!E495"]},"D|^115118-56WebsiteUSD":{"r":[["www.intercement.com"]],"a":["Companies!E366"]},"D|^565157-17WebsiteUSD":{"r":[["kissnewyork.com.br"]],"a":["Companies!E386"]},"D|^169699-78WebsiteUSD":{"r":[["www.wembleysa.com.br"]],"a":["Companies!E706"]},"D|^55246-78NameUSD":{"r":[["SuperBAC BioTechnology Solutions"]],"a":["Companies!B607"]},"D|^61450-84NameUSD":{"r":[["Somos Educação"]],"a":["Companies!B596"]},"D|^62633-35NameUSD":{"r":[["Votorantim (Brazil)"]],"a":["Companies!B700"]},"D|^64398-61NameUSD":{"r":[["Profarma Distribuidora de Produtos Farmacêuticos"]],"a":["Companies!B532"]},"D|^466723-54NameUSD":{"r":[["Lupo (Textile Manufacturing)"]],"a":["Companies!B417"]},"D|^465278-50NameUSD":{"r":[["LafargeHolcim"]],"a":["Companies!B395"]},"D|^43567-12NameUSD":{"r":[["Ultrapar Participacoes"]],"a":["Companies!B661"]},"D|^62039-89NameUSD":{"r":[["Hortigil Hortifruti"]],"a":["Companies!B352"]},"D|^40423-51NameUSD":{"r":[["Gimenes"]],"a":["Companies!B300"]},"D|^165718-54NameUSD":{"r":[["M&amp;G Poliester"]],"a":["Companies!B450"]},"D|^164513-62NameUSD":{"r":[["Unidas"]],"a":["Companies!B409"]},"D|^160980-40NameUSD":{"r":[["Mogiana Alimentos"]],"a":["Companies!B274"]},"D|^109468-18NameUSD":{"r":[["Transportadora Brasileira Gasoduto Bolívia"]],"a":["Companies!B622"]},"D|^169745-86NameUSD":{"r":[["Whirlpool (Brazil)"]],"a":["Companies!B707"]},"D|^160982-56NameUSD":{"r":[["Pro Safety"]],"a":["Companies!B533"]},"D|^465278-50Employees CountUSD":{"r":[[1200]],"a":["Companies!I395"]},"D|^57093-76Employees CountUSD":{"r":[[5977]],"a":["Companies!I563"]},"D|^159242-95Employees CountUSD":{"r":[[2200]],"a":["Companies!I328"]},"D|^99423-55Employees CountUSD":{"r":[[408]],"a":["Companies!I577"]},"D|^59323-78Employees CountUSD":{"r":[[180]],"a":["Companies!I252"]},"D|^62020-81Employees CountUSD":{"r":[[2012]],"a":["Companies!I231"]},"D|^459723-88Employees CountUSD":{"r":[[4748]],"a":["Companies!I364"]},"D|^165081-52Employees CountUSD":{"r":[[13700]],"a":["Companies!I765"]},"D|^41519-62Employees CountUSD":{"r":[[34215]],"a":["Companies!I663"]},"D|^235006-48Employees CountUSD":{"r":[[1215]],"a":["Companies!I511"]},"D|^65420-20Employees CountUSD":{"r":[[5000]],"a":["Companies!I659"]},"D|^59325-40Employees CountUSD":{"r":[[47529]],"a":["Companies!I705"]},"D|^601896-25Employees CountUSD":{"id":196,"description":null,"headerValues":[{"simpleDate":null,"value":"","description":null}],"financialValues":[],"customValues":[],"error":null},"D|^532530-37Employees CountUSD":{"r":[[1200]],"a":["Companies!I756"]},"D|^124322-05Employees CountUSD":{"id":110,"description":null,"headerValues":[{"simpleDate":null,"value":"","description":null}],"financialValues":[],"customValues":[],"error":null},"D|^433236-25Employees CountUSD":{"r":[[16929]],"a":["Companies!I593"]},"D|^167415-13Employees CountUSD":{"r":[[419]],"a":["Companies!I403"]},"D|^223386-22HQ CountryUSD":{"r":[["Brazil"]],"a":["Companies!D755"]},"D|^101472-04HQ CountryUSD":{"r":[["Brazil"]],"a":["Companies!D282"]},"D|^343143-10HQ CountryUSD":{"r":[["Brazil"]],"a":["Companies!D678"]},"D|^442222-03HQ CountryUSD":{"r":[["Brazil"]],"a":["Companies!D323"]},"D|^153901-90HQ CountryUSD":{"r":[["Brazil"]],"a":["Companies!D444"]},"D|^343509-67HQ CountryUSD":{"r":[["Brazil"]],"a":["Companies!D670"]},"D|^99423-55HQ CountryUSD":{"r":[["Brazil"]],"a":["Companies!D577"]},"D|^14389-03HQ CountryUSD":{"r":[["Brazil"]],"a":["Companies!D423"]},"D|^112793-05HQ CountryUSD":{"r":[["Brazil"]],"a":["Companies!D760"]},"D|^107188-57HQ CountryUSD":{"r":[["Brazil"]],"a":["Companies!D745"]},"D|^109468-18HQ CountryUSD":{"r":[["Brazil"]],"a":["Companies!D622"]},"D|^221469-49HQ CountryUSD":{"r":[["Brazil"]],"a":["Companies!D332"]},"D|^483987-52HQ CountryUSD":{"r":[["Brazil"]],"a":["Companies!D179"]},"D|^489504-25HQ CountryUSD":{"r":[["Brazil"]],"a":["Companies!D571"]},"D|^60397-39HQ CountryUSD":{"r":[["Brazil"]],"a":["Companies!D239"]},"D|^62870-05HQ CountryUSD":{"r":[["Brazil"]],"a":["Companies!D676"]},"D|^489673-99HQ CountryUSD":{"r":[["Brazil"]],"a":["Companies!D351"]},"D|^164940-49HQ CountryUSD":{"r":[["Brazil"]],"a":["Companies!D655"]},"D|^59325-13HQ CountryUSD":{"r":[["Brazil"]],"a":["Companies!D453"]},"F|^61650-10EBITDATTM07/07/2025USD":{"r":[[3212603930.114]],"c":null,"a":["Companies!K374"]},"F|^97782-40EBITDATTM07/07/2025USD":{"id":2741,"description":null,"headerValues":[],"financialValues":[],"customValues":[],"error":null},"F|^157599-82Business RevenueTTM07/07/2025USD":{"id":2787,"description":null,"headerValues":[],"financialValues":[],"customValues":[],"error":null},"F|^117698-95EBITDATTM07/07/2025USD":{"r":[[41312184.411873996]],"c":null,"a":["Companies!K88"]},"F|^119625-22Business RevenueTTM07/07/2025USD":{"id":2735,"description":null,"headerValues":[],"financialValues":[],"customValues":[],"error":null},"F|^42742-27EBITDATTM07/07/2025USD":{"r":[[1554242393.3760939]],"c":null,"a":["Companies!K71"]},"F|^463167-37Business RevenueTTM07/07/2025USD":{"id":2759,"description":null,"headerValues":[],"financialValues":[],"customValues":[],"error":null},"F|^528834-97Business RevenueTTM07/07/2025USD":{"id":2783,"description":null,"headerValues":[],"financialValues":[],"customValues":[],"error":null},"F|^11242-00EBITDATTM07/07/2025USD":{"r":[[9257000000]],"c":null,"a":["Companies!K442"]},"F|^165660-85EBITDATTM07/07/2025USD":{"r":[[791485301.332]],"c":null,"a":["Companies!K173"]},"F|^99324-73EBITDATTM07/07/2025USD":{"id":2786,"description":null,"headerValues":[],"financialValues":[],"customValues":[],"error":null},"F|^61237-00Business RevenueTTM07/07/2025USD":{"r":[[3113935420.452]],"c":null,"a":["Companies!J47"]},"F|^471065-32EBITDATTM07/07/2025USD":{"id":2732,"description":null,"headerValues":[],"financialValues":[],"customValues":[],"error":null},"F|^162020-17EBITDATTM07/07/2025USD":{"id":2731,"description":null,"headerValues":[],"financialValues":[],"customValues":[],"error":null},"F|^59321-98EBITDATTM07/07/2025USD":{"r":[[1988597023.986485]],"c":null,"a":["Companies!K614"]},"F|^58999-51EBITDATTM07/07/2025USD":{"r":[[73823552.915056]],"c":null,"a":["Companies!K512"]},"F|^522248-86Business RevenueTTM07/07/2025USD":{"id":2744,"description":null,"headerValues":[],"financialValues":[],"customValues":[],"error":null},"F|^154223-38Business RevenueTTM07/07/2025USD":{"id":2794,"description":null,"headerValues":[],"financialValues":[],"customValues":[],"error":null},"F|^181457-56Business RevenueTTM07/07/2025USD":{"r":[[3043535549.051957]],"c":null,"a":["Companies!J302"]},"F|^59322-70Business RevenueTTM07/07/2025USD":{"id":2765,"description":null,"headerValues":[],"financialValues":[],"customValues":[],"error":null},"F|^14389-03Business RevenueTTM07/07/2025USD":{"id":2740,"description":null,"headerValues":[],"financialValues":[],"customValues":[],"error":null},"F|^54853-75Business RevenueTTM07/07/2025USD":{"id":2710,"description":null,"headerValues":[],"financialValues":[],"customValues":[],"error":null},"F|^226881-28EBITDATTM07/07/2025USD":{"r":[[18920161.589516]],"c":null,"a":["Companies!K82"]},"F|^62160-94EBITDATTM07/07/2025USD":{"id":2717,"description":null,"headerValues":[],"financialValues":[],"customValues":[],"error":null},"F|^434180-44Business RevenueTTM07/07/2025USD":{"id":2791,"description":null,"headerValues":[],"financialValues":[],"customValues":[],"error":null},"F|^42203-35Business RevenueTTM07/07/2025USD":{"id":2733,"description":null,"headerValues":[],"financialValues":[],"customValues":[],"error":null},"F|^62017-75EBITDATTM07/07/2025USD":{"id":2772,"description":null,"headerValues":[],"financialValues":[],"customValues":[],"error":null},"F|^156901-24EBITDATTM07/07/2025USD":{"id":2789,"description":null,"headerValues":[],"financialValues":[],"customValues":[],"error":null},"D|^63749-17WebsiteUSD":{"r":[["www.seara.com.br"]],"a":["Companies!E576"]},"D|^59322-25WebsiteUSD":{"r":[["www.neobus.com.br"]],"a":["Companies!E472"]},"D|^712542-79WebsiteUSD":{"r":[["libertyhealth.com.br"]],"a":["Companies!E404"]},"D|^160581-61WebsiteUSD":{"r":[["www.cibrafertil.com.br"]],"a":["Companies!E162"]},"D|^267905-53WebsiteUSD":{"r":[["inter.co"]],"a":["Companies!E365"]},"D|^489170-71WebsiteUSD":{"r":[["www.labsamais.com.br"]],"a":["Companies!E394"]},"D|^168681-88WebsiteUSD":{"r":[["www.tmov.com.br"]],"a":["Companies!E645"]},"D|^165860-02WebsiteUSD":{"r":[["www.bcsul.com.br"]],"a":["Companies!E84"]},"D|^416652-13WebsiteUSD":{"r":[["www.angeloni.com.br"]],"a":["Companies!E50"]},"D|^466723-54WebsiteUSD":{"r":[["www.lupo.com.br"]],"a":["Companies!E417"]},"D|^158094-46WebsiteUSD":{"r":[["www.politec.com.br"]],"a":["Companies!E522"]},"D|^163332-01WebsiteUSD":{"r":[["www.bancobmg.com.br"]],"a":["Companies!E73"]},"D|^528343-66WebsiteUSD":{"r":[["www.cotrijal.com.br"]],"a":["Companies!E193"]},"D|^42742-27WebsiteUSD":{"r":[["www.b3.com.br"]],"a":["Companies!E71"]},"D|^516055-24WebsiteUSD":{"id":2751,"description":null,"headerValues":[{"simpleDate":null,"value":"","description":null}],"financialValues":[],"customValues":[],"error":null},"D|^165667-87WebsiteUSD":{"r":[["servicos.cosern.com.br"]],"a":["Companies!E192"]},"D|^55813-33WebsiteUSD":{"r":[["www.natura.com.br"]],"a":["Companies!E468"]},"D|^107188-57WebsiteUSD":{"id":2781,"description":null,"headerValues":[{"simpleDate":null,"value":"","description":null}],"financialValues":[],"customValues":[],"error":null},"D|^184090-78WebsiteUSD":{"id":2784,"description":null,"headerValues":[{"simpleDate":null,"value":"","description":null}],"financialValues":[],"customValues":[],"error":null},"D|^459723-88WebsiteUSD":{"r":[["www.intelbras.com"]],"a":["Companies!E364"]},"D|^62311-60WebsiteUSD":{"r":[["www.slcagricola.com.br"]],"a":["Companies!E590"]},"D|^157704-49NameUSD":{"r":[["Brasilcap Capitalização"]],"a":["Companies!B103"]},"D|^483987-52NameUSD":{"r":[["Comerc Participacoes"]],"a":["Companies!B179"]},"D|^181457-56NameUSD":{"r":[["Globo Comunicação e Participações"]],"a":["Companies!B302"]},"D|^442690-21NameUSD":{"r":[["Grupo Boticario"]],"a":["Companies!B320"]},"D|^164452-78NameUSD":{"r":[["Biosev"]],"a":["Companies!B93"]},"D|^234526-60NameUSD":{"r":[["Cristália Pharmaceuticals"]],"a":["Companies!B199"]},"D|^343143-10NameUSD":{"r":[["Vasta Platform"]],"a":["Companies!B678"]},"D|^40426-03NameUSD":{"r":[["Construtora Tenda"]],"a":["Companies!B635"]},"D|^109195-03NameUSD":{"r":[["Multigrain"]],"a":["Companies!B463"]},"D|^97964-83NameUSD":{"r":[["Even Construtora E Incorporadora"]],"a":["Companies!B267"]},"D|^60733-81NameUSD":{"r":[["Allied (Brazil)"]],"a":["Companies!B37"]},"D|^60211-45NameUSD":{"r":[["Comarch"]],"a":["Companies!B177"]},"D|^528834-97NameUSD":{"r":[["Cooperativa Agroindustrial Lar (Egg Operations)"]],"a":["Companies!B742"]},"D|^168357-34NameUSD":{"r":[["Dori Alimentos"]],"a":["Companies!B223"]},"D|^482825-08NameUSD":{"r":[["Kyndryl Holdings"]],"a":["Companies!B392"]},"D|^12813-67NameUSD":{"r":[["NEC (Japan)"]],"a":["Companies!B470"]},"D|^157075-75NameUSD":{"r":[["Anglo American (Niobium and Phosphates Business)"]],"a":["Companies!B725"]},"D|^439078-06NameUSD":{"r":[["Nortox"]],"a":["Companies!B478"]},"D|^268320-61NameUSD":{"r":[["Afya"]],"a":["Companies!B19"]},"D|^165501-37Employees CountUSD":{"id":2705,"description":null,"headerValues":[{"simpleDate":null,"value":"","description":null}],"financialValues":[],"customValues":[],"error":null},"D|^156765-97Employees CountUSD":{"id":2708,"description":null,"headerValues":[{"simpleDate":null,"value":"","description":null}],"financialValues":[],"customValues":[],"error":null},"D|^60112-81Employees CountUSD":{"r":[[1001]],"a":["Companies!I139"]},"D|^165123-91Employees CountUSD":{"id":2716,"description":null,"headerValues":[{"simpleDate":null,"value":"","description":null}],"financialValues":[],"customValues":[],"error":null},"D|^483083-38Employees CountUSD":{"r":[[1363]],"a":["Companies!I588"]},"D|^182078-20Employees CountUSD":{"id":2727,"description":null,"headerValues":[{"simpleDate":null,"value":"","description":null}],"financialValues":[],"customValues":[],"error":null},"D|^61237-00Employees CountUSD":{"r":[[30000]],"a":["Companies!I47"]},"D|^165549-52Employees CountUSD":{"r":[[16727]],"a":["Companies!I541"]},"D|^115118-56Employees CountUSD":{"r":[[6000]],"a":["Companies!I366"]},"D|^517065-76Employees CountUSD":{"r":[[2830]],"a":["Companies!I190"]},"D|^154222-84Employees CountUSD":{"r":[[3767]],"a":["Companies!I242"]},"D|^59321-35Employees CountUSD":{"r":[[1636]],"a":["Companies!I372"]},"D|^18862-03Employees CountUSD":{"r":[[53000]],"a":["Companies!I295"]},"D|^489170-71Employees CountUSD":{"id":2756,"description":null,"headerValues":[{"simpleDate":null,"value":"","description":null}],"financialValues":[],"customValues":[],"error":null},"D|^470725-84Employees CountUSD":{"r":[[1996]],"a":["Companies!I165"]},"D|^59320-99Employees CountUSD":{"r":[[25000]],"a":["Companies!I388"]},"D|^13303-81Employees CountUSD":{"id":2774,"description":null,"headerValues":[{"simpleDate":null,"value":"","description":null}],"financialValues":[],"customValues":[],"error":null},"D|^155263-78Employees CountUSD":{"id":2776,"description":null,"headerValues":[{"simpleDate":null,"value":"","description":null}],"financialValues":[],"customValues":[],"error":null},"D|^267403-24Employees CountUSD":{"r":[[2197]],"a":["Companies!I589"]},"D|^505061-92Employees CountUSD":{"r":[[1356]],"a":["Companies!I9"]},"D|^163975-60Employees CountUSD":{"r":[[1141]],"a":["Companies!I284"]},"D|^59932-72Employees CountUSD":{"r":[[8446]],"a":["Companies!I236"]},"D|^63749-17HQ CountryUSD":{"r":[["Brazil"]],"a":["Companies!D576"]},"D|^164952-19HQ CountryUSD":{"r":[["Brazil"]],"a":["Companies!D466"]},"D|^597133-18HQ CountryUSD":{"r":[["Brazil"]],"a":["Companies!D286"]},"D|^436403-35HQ CountryUSD":{"r":[["Brazil"]],"a":["Companies!D183"]},"D|^156173-05HQ CountryUSD":{"r":[["Brazil"]],"a":["Companies!D389"]},"D|^342064-81HQ CountryUSD":{"r":[["Brazil"]],"a":["Companies!D570"]},"D|^97998-76HQ CountryUSD":{"r":[["Brazil"]],"a":["Companies!D126"]},"D|^165503-62HQ CountryUSD":{"r":[["Brazil"]],"a":["Companies!D547"]},"D|^126157-51HQ CountryUSD":{"r":[["Brazil"]],"a":["Companies!D554"]},"D|^740786-59HQ CountryUSD":{"r":[["Brazil"]],"a":["Companies!D636"]},"F|^235525-24Business RevenueTTM07/07/2025USD":{"r":[[1244753652.252979]],"c":null,"a":["Companies!J45"]},"F|^57840-76Business RevenueTTM07/07/2025USD":{"id":4630,"description":null,"headerValues":[],"financialValues":[],"customValues":[],"error":null},"F|^154773-82EBITDATTM07/07/2025USD":{"id":4626,"description":null,"headerValues":[],"financialValues":[],"customValues":[],"error":null},"F|^180935-38EBITDATTM07/07/2025USD":{"id":4657,"description":null,"headerValues":[],"financialValues":[],"customValues":[],"error":null},"F|^126157-51Business RevenueTTM07/07/2025USD":{"id":4636,"description":null,"headerValues":[],"financialValues":[],"customValues":[],"error":null},"F|^160078-96Business RevenueTTM07/07/2025USD":{"id":4606,"description":null,"headerValues":[],"financialValues":[],"customValues":[],"error":null},"F|^454528-09Business RevenueTTM07/07/2025USD":{"r":[[238037067.15156302]],"c":null,"a":["Companies!J215"]},"F|^596775-16Business RevenueTTM07/07/2025USD":{"id":4602,"description":null,"headerValues":[],"financialValues":[],"customValues":[],"error":null},"F|^165348-73EBITDATTM07/07/2025USD":{"id":4641,"description":null,"headerValues":[],"financialValues":[],"customValues":[],"error":null},"F|^491467-51EBITDATTM07/07/2025USD":{"id":4610,"description":null,"headerValues":[],"financialValues":[],"customValues":[],"error":null},"F|^268320-61Business RevenueTTM07/07/2025USD":{"r":[[754645792.5214651]],"c":null,"a":["Companies!J19"]},"F|^60397-39EBITDATTM07/07/2025USD":{"id":4615,"description":null,"headerValues":[],"financialValues":[],"customValues":[],"error":null},"F|^59324-68Business RevenueTTM07/07/2025USD":{"r":[[3028173250.539398]],"c":null,"a":["Companies!J369"]},"F|^161108-65Business RevenueTTM07/07/2025USD":{"id":4607,"description":null,"headerValues":[],"financialValues":[],"customValues":[],"error":null},"F|^156173-05EBITDATTM07/07/2025USD":{"id":4637,"description":null,"headerValues":[],"financialValues":[],"customValues":[],"error":null},"F|^125301-70Business RevenueTTM07/07/2025USD":{"id":4621,"description":null,"headerValues":[],"financialValues":[],"customValues":[],"error":null},"F|^97156-09Business RevenueTTM07/07/2025USD":{"id":4618,"description":null,"headerValues":[],"financialValues":[],"customValues":[],"error":null},"F|^234288-28EBITDATTM07/07/2025USD":{"r":[[128730604.47719601]],"c":null,"a":["Companies!K549"]},"F|^438790-96Business RevenueTTM07/07/2025USD":{"id":4613,"description":null,"headerValues":[],"financialValues":[],"customValues":[],"error":null},"F|^170863-39Business RevenueTTM07/07/2025USD":{"r":[[12871000000]],"c":null,"a":["Companies!J232"]},"D|^61408-00WebsiteUSD":{"r":[["www.cemar-ma.com.br"]],"a":["Companies!E148"]},"D|^58922-29WebsiteUSD":{"r":[["www.eletromidia.com.br"]],"a":["Companies!E244"]},"D|^54692-29WebsiteUSD":{"r":[["rdsaude.com.br"]],"a":["Companies!E543"]},"D|^54240-13WebsiteUSD":{"r":[["www.policard.com.br"]],"a":["Companies!E520"]},"D|^13186-81WebsiteUSD":{"r":[["www.steris.com"]],"a":["Companies!E602"]},"D|^165833-83WebsiteUSD":{"r":[["ri.igua.com.br"]],"a":["Companies!E357"]},"D|^223693-93WebsiteUSD":{"id":4640,"description":null,"headerValues":[{"simpleDate":null,"value":"","description":null}],"financialValues":[],"customValues":[],"error":null},"D|^119915-92WebsiteUSD":{"r":[["www.brq.com"]],"a":["Companies!E115"]},"D|^515720-53WebsiteUSD":{"r":[["www.polishop.com.br"]],"a":["Companies!E521"]},"D|^161509-69WebsiteUSD":{"r":[["www.makeni.lookchem.com"]],"a":["Companies!E425"]},"D|^10435-69WebsiteUSD":{"r":[["www.agilitihealth.com"]],"a":["Companies!E21"]},"D|^13259-35NameUSD":{"r":[["Hypera (Pharmaceuticals)"]],"a":["Companies!B355"]},"D|^712542-79NameUSD":{"r":[["Liberty Health"]],"a":["Companies!B404"]},"D|^161334-37NameUSD":{"r":[["AES Sul"]],"a":["Companies!B17"]},"D|^50938-48NameUSD":{"r":[["Grupo Amigão"]],"a":["Companies!B318"]},"D|^43141-42NameUSD":{"r":[["HCL Technologies"]],"a":["Companies!B345"]},"D|^10134-19NameUSD":{"r":[["Infor Global Solutions"]],"a":["Companies!B360"]},"D|^165834-19NameUSD":{"r":[["Alupar"]],"a":["Companies!B41"]},"D|^42357-52NameUSD":{"r":[["BTG Pactual"]],"a":["Companies!B117"]},"D|^62039-80Employees CountUSD":{"r":[[6500]],"a":["Companies!I262"]},"D|^267553-72Employees CountUSD":{"r":[[1300]],"a":["Companies!I224"]},"D|^434180-44Employees CountUSD":{"id":4632,"description":null,"headerValues":[{"simpleDate":null,"value":"","description":null}],"financialValues":[],"customValues":[],"error":null},"D|^100581-58Employees CountUSD":{"r":[[95667]],"a":["Companies!I321"]},"D|^471065-32Employees CountUSD":{"r":[[412]],"a":["Companies!I5"]},"D|^164979-73Employees CountUSD":{"id":4651,"description":null,"headerValues":[{"simpleDate":null,"value":"","description":null}],"financialValues":[],"customValues":[],"error":null},"D|^540890-02Employees CountUSD":{"r":[[18099]],"a":["Companies!I426"]},"D|^163332-01Employees CountUSD":{"id":4605,"description":null,"headerValues":[{"simpleDate":null,"value":"","description":null}],"financialValues":[],"customValues":[],"error":null},"D|^58395-97HQ CountryUSD":{"r":[["Brazil"]],"a":["Companies!D113"]},"D|^166918-33HQ CountryUSD":{"r":[["Brazil"]],"a":["Companies!D527"]},"D|^163125-37HQ CountryUSD":{"r":[["Brazil"]],"a":["Companies!D214"]},"D|^165458-17HQ CountryUSD":{"r":[["Brazil"]],"a":["Companies!D738"]},"D|^107799-94HQ CountryUSD":{"r":[["Brazil"]],"a":["Companies!D27"]},"D|^151005-88HQ CountryUSD":{"r":[["Brazil"]],"a":["Companies!D120"]},"D|^90178-30HQ CountryUSD":{"r":[["Brazil"]],"a":["Companies!D601"]},"D|^65163-88HQ CountryUSD":{"r":[["Brazil"]],"a":["Companies!D57"]},"D|^438967-36HQ CountryUSD":{"r":[["Brazil"]],"a":["Companies!D20"]},"F|^54692-29Business RevenueTTM07/07/2025USD":{"r":[[7629079088.202344]],"c":null,"a":["Companies!J543"]},"F|^60401-17Business RevenueTTM07/07/2025USD":{"r":[[1505465597.8144841]],"c":null,"a":["Companies!J281"]},"F|^86989-87Business RevenueTTM07/07/2025USD":{"id":1893,"description":null,"headerValues":[],"financialValues":[],"customValues":[],"error":null},"F|^158092-21EBITDATTM07/07/2025USD":{"id":1816,"description":null,"headerValues":[],"financialValues":[],"customValues":[],"error":null},"F|^61183-63EBITDATTM07/07/2025USD":{"r":[[316140850.935165]],"c":null,"a":["Companies!K306"]},"F|^166918-33EBITDATTM07/07/2025USD":{"r":[[27542584.253934998]],"c":null,"a":["Companies!K527"]},"F|^165013-12Business RevenueTTM07/07/2025USD":{"r":[[410546778.76648396]],"c":null,"a":["Companies!J382"]},"F|^12770-02EBITDATTM07/07/2025USD":{"id":1884,"description":null,"headerValues":[],"financialValues":[],"customValues":[],"error":null},"F|^465840-37EBITDATTM07/07/2025USD":{"r":[[43008868.955872]],"c":null,"a":["Companies!K96"]},"F|^164941-57Business RevenueTTM07/07/2025USD":{"id":1824,"description":null,"headerValues":[],"financialValues":[],"customValues":[],"error":null},"F|^443161-27Business RevenueTTM07/07/2025USD":{"r":[[423798881.096587]],"c":null,"a":["Companies!J209"]},"F|^11195-02EBITDATTM07/07/2025USD":{"r":[[2847684292.614]],"c":null,"a":["Companies!K290"]},"F|^159623-47Business RevenueTTM07/07/2025USD":{"r":[[2320327499.448246]],"c":null,"a":["Companies!J550"]},"F|^159623-47EBITDATTM07/07/2025USD":{"r":[[285378716.77299905]],"c":null,"a":["Companies!K550"]},"F|^501208-48Business RevenueTTM07/07/2025USD":{"id":1810,"description":null,"headerValues":[],"financialValues":[],"customValues":[],"error":null},"F|^59322-16EBITDATTM07/07/2025USD":{"id":1861,"description":null,"headerValues":[],"financialValues":[],"customValues":[],"error":null},"F|^99423-55Business RevenueTTM07/07/2025USD":{"id":1841,"description":null,"headerValues":[],"financialValues":[],"customValues":[],"error":null},"F|^532530-37EBITDATTM07/07/2025USD":{"id":1845,"description":null,"headerValues":[],"financialValues":[],"customValues":[],"error":null},"F|^229790-80Business RevenueTTM07/07/2025USD":{"id":1802,"description":null,"headerValues":[],"financialValues":[],"customValues":[],"error":null},"F|^164442-97EBITDATTM07/07/2025USD":{"id":1855,"description":null,"headerValues":[],"financialValues":[],"customValues":[],"error":null},"F|^11987-92Business RevenueTTM07/07/2025USD":{"r":[[3254545193.13]],"c":null,"a":["Companies!J59"]},"F|^165661-12Business RevenueTTM07/07/2025USD":{"id":1874,"description":null,"headerValues":[],"financialValues":[],"customValues":[],"error":null},"F|^51263-20EBITDATTM07/07/2025USD":{"id":1867,"description":null,"headerValues":[],"financialValues":[],"customValues":[],"error":null},"F|^482696-29Business RevenueTTM07/07/2025USD":{"id":1871,"description":null,"headerValues":[],"financialValues":[],"customValues":[],"error":null},"F|^164940-49EBITDATTM07/07/2025USD":{"r":[[45348688.207866]],"c":null,"a":["Companies!K655"]},"F|^14186-08Business RevenueTTM07/07/2025USD":{"id":1827,"description":null,"headerValues":[],"financialValues":[],"customValues":[],"error":null},"F|^165663-37EBITDATTM07/07/2025USD":{"r":[[1427037134.079413]],"c":null,"a":["Companies!K297"]},"F|^516041-74EBITDATTM07/07/2025USD":{"id":1820,"description":null,"headerValues":[],"financialValues":[],"customValues":[],"error":null},"F|^11534-32Business RevenueTTM07/07/2025USD":{"id":1890,"description":null,"headerValues":[],"financialValues":[],"customValues":[],"error":null},"F|^164952-19EBITDATTM07/07/2025USD":{"r":[[354101155.650579]],"c":null,"a":["Companies!K466"]},"F|^165498-58EBITDATTM07/07/2025USD":{"r":[[45400642.50304]],"c":null,"a":["Companies!K217"]},"F|^54744-04Business RevenueTTM07/07/2025USD":{"r":[[2360780649.095022]],"c":null,"a":["Companies!J163"]},"F|^150344-38Business RevenueTTM07/07/2025USD":{"id":1895,"description":null,"headerValues":[],"financialValues":[],"customValues":[],"error":null},"F|^541366-75EBITDATTM07/07/2025USD":{"id":1875,"description":null,"headerValues":[],"financialValues":[],"customValues":[],"error":null},"F|^186846-49Business RevenueTTM07/07/2025USD":{"id":1808,"description":null,"headerValues":[],"financialValues":[],"customValues":[],"error":null},"F|^40426-03EBITDATTM07/07/2025USD":{"r":[[74143685.746897]],"c":null,"a":["Companies!K635"]},"F|^157704-49Business RevenueTTM07/07/2025USD":{"r":[[1247107249.3676312]],"c":null,"a":["Companies!J103"]},"F|^10731-52Business RevenueTTM07/07/2025USD":{"r":[[8846000000]],"c":null,"a":["Companies!J261"]},"D|^163270-90WebsiteUSD":{"r":[["www.multilog.com.br"]],"a":["Companies!E465"]},"D|^59322-16WebsiteUSD":{"r":[["www.rumoall.com"]],"a":["Companies!E555"]},"D|^517564-09WebsiteUSD":{"r":[["www.cvale.com.br"]],"a":["Companies!E205"]},"D|^59321-71WebsiteUSD":{"r":[["www.americanas.com.br"]],"a":["Companies!E46"]},"D|^165664-00WebsiteUSD":{"r":[["www.banestes.com.br"]],"a":["Companies!E75"]},"D|^62040-43WebsiteUSD":{"r":[["www.tempo.com.vc"]],"a":["Companies!E634"]},"D|^10362-34WebsiteUSD":{"r":[["www.wipro.com"]],"a":["Companies!E710"]},"D|^233677-18WebsiteUSD":{"r":[["www.totalexpress.com.br"]],"a":["Companies!E650"]},"D|^62039-89WebsiteUSD":{"r":[["www.hortifruti.com.br"]],"a":["Companies!E352"]},"D|^343143-10WebsiteUSD":{"r":[["www.vastaedu.com.br"]],"a":["Companies!E678"]},"D|^482051-71WebsiteUSD":{"r":[["www.akadseguros.com.br"]],"a":["Companies!E30"]},"D|^91718-56WebsiteUSD":{"r":[["www.recargapay.com.br"]],"a":["Companies!E544"]},"D|^100581-58WebsiteUSD":{"r":[["www.grupocarrefourbrasil.com.br"]],"a":["Companies!E321"]},"D|^59052-97WebsiteUSD":{"r</t>
  </si>
  <si>
    <t>":[["www.petlove.com.br"]],"a":["Companies!E508"]},"D|^159628-42NameUSD":{"r":[["Helbor Empreendimentos"]],"a":["Companies!B346"]},"D|^229196-62NameUSD":{"r":[["OceanPact"]],"a":["Companies!B489"]},"D|^59268-52NameUSD":{"r":[["Atlantic Nickel"]],"a":["Companies!B60"]},"D|^51263-20NameUSD":{"r":[["Gtex Brasil"]],"a":["Companies!B340"]},"D|^97782-40NameUSD":{"r":[["Nu Holdings"]],"a":["Companies!B486"]},"D|^465543-19NameUSD":{"r":[["Cobasi"]],"a":["Companies!B172"]},"D|^43079-14NameUSD":{"r":[["Marfrig Global Foods"]],"a":["Companies!B430"]},"D|^164979-73NameUSD":{"r":[["Costa Pinto"]],"a":["Companies!B743"]},"D|^740786-59NameUSD":{"r":[["Tenda Atacado"]],"a":["Companies!B636"]},"D|^41513-32NameUSD":{"r":[["Unibanco Union Of Brazilian Banks"]],"a":["Companies!B773"]},"D|^170863-39NameUSD":{"r":[["DXC Technology"]],"a":["Companies!B232"]},"D|^165662-11NameUSD":{"r":[["MAHLE-Metal Leve"]],"a":["Companies!B424"]},"D|^501803-11NameUSD":{"r":[["Tirolez"]],"a":["Companies!B643"]},"D|^264333-43Employees CountUSD":{"r":[[500]],"a":["Companies!I626"]},"D|^157816-72Employees CountUSD":{"r":[[16793]],"a":["Companies!I604"]},"D|^13126-33Employees CountUSD":{"r":[[4126]],"a":["Companies!I526"]},"D|^515723-86Employees CountUSD":{"id":1807,"description":null,"headerValues":[{"simpleDate":null,"value":"","description":null}],"financialValues":[],"customValues":[],"error":null},"D|^59322-16Employees CountUSD":{"r":[[11258]],"a":["Companies!I555"]},"D|^165660-76Employees CountUSD":{"r":[[1133]],"a":["Companies!I712"]},"D|^165662-20Employees CountUSD":{"r":[[2758]],"a":["Companies!I553"]},"D|^600473-71Employees CountUSD":{"id":1830,"description":null,"headerValues":[{"simpleDate":null,"value":"","description":null}],"financialValues":[],"customValues":[],"error":null},"D|^163034-92Employees CountUSD":{"id":1832,"description":null,"headerValues":[{"simpleDate":null,"value":"","description":null}],"financialValues":[],"customValues":[],"error":null},"D|^462050-20Employees CountUSD":{"r":[[2227]],"a":["Companies!I28"]},"D|^223522-75Employees CountUSD":{"r":[[650]],"a":["Companies!I26"]},"D|^151782-40Employees CountUSD":{"r":[[333]],"a":["Companies!I140"]},"D|^442222-03Employees CountUSD":{"r":[[2893]],"a":["Companies!I323"]},"D|^264458-98Employees CountUSD":{"r":[[4000]],"a":["Companies!I524"]},"D|^60962-86Employees CountUSD":{"r":[[348]],"a":["Companies!I480"]},"D|^12403-27Employees CountUSD":{"r":[[143]],"a":["Companies!I219"]},"D|^168301-72Employees CountUSD":{"id":1888,"description":null,"headerValues":[{"simpleDate":null,"value":"","description":null}],"financialValues":[],"customValues":[],"error":null},"D|^149806-45Employees CountUSD":{"r":[[2400]],"a":["Companies!I275"]},"D|^66328-48Employees CountUSD":{"r":[[1486]],"a":["Companies!I628"]},"D|^41581-00HQ CountryUSD":{"r":[["Brazil"]],"a":["Companies!D697"]},"D|^12444-13HQ CountryUSD":{"r":[["Brazil"]],"a":["Companies!D717"]},"D|^125488-45HQ CountryUSD":{"r":[["Brazil"]],"a":["Companies!D415"]},"D|^101643-04HQ CountryUSD":{"r":[["Brazil"]],"a":["Companies!D435"]},"D|^165123-91HQ CountryUSD":{"r":[["Brazil"]],"a":["Companies!D754"]},"D|^521360-65HQ CountryUSD":{"r":[["Brazil"]],"a":["Companies!D331"]},"D|^182478-97HQ CountryUSD":{"r":[["Brazil"]],"a":["Companies!D728"]},"D|^458086-15HQ CountryUSD":{"r":[["Brazil"]],"a":["Companies!D585"]},"D|^164466-55HQ CountryUSD":{"r":[["Brazil"]],"a":["Companies!D461"]},"D|^10423-81HQ CountryUSD":{"r":[["Brazil"]],"a":["Companies!D376"]},"D|^52631-02HQ CountryUSD":{"r":[["Brazil"]],"a":["Companies!D243"]},"D|^159242-95HQ CountryUSD":{"r":[["Brazil"]],"a":["Companies!D328"]},"D|^152821-45HQ CountryUSD":{"r":[["Brazil"]],"a":["Companies!D734"]},"D|^155873-80HQ CountryUSD":{"r":[["Brazil"]],"a":["Companies!D687"]},"D|^55813-33HQ CountryUSD":{"r":[["Brazil"]],"a":["Companies!D468"]},"D|^10362-34HQ CountryUSD":{"r":[["India"]],"a":["Companies!D710"]},"F|^161419-87EBITDATTM07/07/2025USD":{"id":4469,"description":null,"headerValues":[],"financialValues":[],"customValues":[],"error":null},"F|^438594-67EBITDATTM07/07/2025USD":{"r":[[-133212996.06187701]],"c":null,"a":["Companies!K15"]},"F|^168357-34Business RevenueTTM07/07/2025USD":{"id":4413,"description":null,"headerValues":[],"financialValues":[],"customValues":[],"error":null},"F|^64799-38Business RevenueTTM07/07/2025USD":{"id":4420,"description":null,"headerValues":[],"financialValues":[],"customValues":[],"error":null},"F|^483083-38EBITDATTM07/07/2025USD":{"id":4417,"description":null,"headerValues":[],"financialValues":[],"customValues":[],"error":null},"F|^234524-44Business RevenueTTM07/07/2025USD":{"id":4482,"description":null,"headerValues":[],"financialValues":[],"customValues":[],"error":null},"F|^170574-40Business RevenueTTM07/07/2025USD":{"id":4408,"description":null,"headerValues":[],"financialValues":[],"customValues":[],"error":null},"F|^452727-46EBITDATTM07/07/2025USD":{"id":4404,"description":null,"headerValues":[],"financialValues":[],"customValues":[],"error":null},"F|^169913-08EBITDATTM07/07/2025USD":{"id":4486,"description":null,"headerValues":[],"financialValues":[],"customValues":[],"error":null},"F|^59321-44EBITDATTM07/07/2025USD":{"r":[[24438266.341645]],"c":null,"a":["Companies!K621"]},"F|^327536-65EBITDATTM07/07/2025USD":{"id":4489,"description":null,"headerValues":[],"financialValues":[],"customValues":[],"error":null},"F|^342064-81Business RevenueTTM07/07/2025USD":{"id":4416,"description":null,"headerValues":[],"financialValues":[],"customValues":[],"error":null},"F|^342064-81EBITDATTM07/07/2025USD":{"id":4440,"description":null,"headerValues":[],"financialValues":[],"customValues":[],"error":null},"F|^489049-84EBITDATTM07/07/2025USD":{"r":[[204318261.63759398]],"c":null,"a":["Companies!K723"]},"F|^153165-34Business RevenueTTM07/07/2025USD":{"r":[[6700339300.156391]],"c":null,"a":["Companies!J327"]},"F|^135958-33Business RevenueTTM07/07/2025USD":{"id":4407,"description":null,"headerValues":[],"financialValues":[],"customValues":[],"error":null},"F|^515797-75EBITDATTM07/07/2025USD":{"id":4426,"description":null,"headerValues":[],"financialValues":[],"customValues":[],"error":null},"F|^10574-74EBITDATTM07/07/2025USD":{"r":[[587000000]],"c":null,"a":["Companies!K80"]},"F|^114010-39Business RevenueTTM07/07/2025USD":{"id":4452,"description":null,"headerValues":[],"financialValues":[],"customValues":[],"error":null},"F|^482051-71EBITDATTM07/07/2025USD":{"id":4480,"description":null,"headerValues":[],"financialValues":[],"customValues":[],"error":null},"F|^753185-08Business RevenueTTM07/07/2025USD":{"id":4432,"description":null,"headerValues":[],"financialValues":[],"customValues":[],"error":null},"F|^59323-78EBITDATTM07/07/2025USD":{"id":4499,"description":null,"headerValues":[],"financialValues":[],"customValues":[],"error":null},"F|^107944-12Business RevenueTTM07/07/2025USD":{"r":[[330662575.851773]],"c":null,"a":["Companies!J344"]},"F|^55934-02EBITDATTM07/07/2025USD":{"r":[[372040658.004757]],"c":null,"a":["Companies!K35"]},"F|^58395-97Business RevenueTTM07/07/2025USD":{"id":4457,"description":null,"headerValues":[],"financialValues":[],"customValues":[],"error":null},"F|^59932-72EBITDATTM07/07/2025USD":{"r":[[130825749.6351]],"c":null,"a":["Companies!K236"]},"F|^165667-87Business RevenueTTM07/07/2025USD":{"r":[[993611212.783]],"c":null,"a":["Companies!J192"]},"F|^52635-61EBITDATTM07/07/2025USD":{"r":[[786280270.294325]],"c":null,"a":["Companies!K187"]},"F|^107186-86Business RevenueTTM07/07/2025USD":{"id":4454,"description":null,"headerValues":[],"financialValues":[],"customValues":[],"error":null},"F|^65163-88EBITDATTM07/07/2025USD":{"id":4431,"description":null,"headerValues":[],"financialValues":[],"customValues":[],"error":null},"F|^164979-73Business RevenueTTM07/07/2025USD":{"id":4419,"description":null,"headerValues":[],"financialValues":[],"customValues":[],"error":null},"F|^327526-57EBITDATTM07/07/2025USD":{"r":[[61000000]],"c":null,"a":["Companies!K471"]},"F|^158454-19EBITDATTM07/07/2025USD":{"id":4425,"description":null,"headerValues":[],"financialValues":[],"customValues":[],"error":null},"F|^154222-84Business RevenueTTM07/07/2025USD":{"r":[[2277568414.3640003]],"c":null,"a":["Companies!J242"]},"F|^471201-49EBITDATTM07/07/2025USD":{"id":4405,"description":null,"headerValues":[],"financialValues":[],"customValues":[],"error":null},"F|^466441-30EBITDATTM07/07/2025USD":{"r":[[-40032877.724325]],"c":null,"a":["Companies!K433"]},"F|^107188-57EBITDATTM07/07/2025USD":{"id":4423,"description":null,"headerValues":[],"financialValues":[],"customValues":[],"error":null},"D|^268283-53WebsiteUSD":{"r":[["www.eatsforyou.com.br"]],"a":["Companies!E234"]},"D|^463167-37WebsiteUSD":{"id":4483,"description":null,"headerValues":[{"simpleDate":null,"value":"","description":null}],"financialValues":[],"customValues":[],"error":null},"D|^164942-83WebsiteUSD":{"r":[["www.abcbrasil.com.br"]],"a":["Companies!E6"]},"D|^235525-24WebsiteUSD":{"r":[["www.ambipar.com"]],"a":["Companies!E45"]},"D|^59322-70WebsiteUSD":{"r":[["bradespar.bradesco/inicio"]],"a":["Companies!E101"]},"D|^61183-63WebsiteUSD":{"r":[["www.gpssa.com.br"]],"a":["Companies!E306"]},"D|^178323-22WebsiteUSD":{"r":[["www.grupoelfa.com.br"]],"a":["Companies!E325"]},"D|^107944-12WebsiteUSD":{"r":[["www.hbsa.com.br"]],"a":["Companies!E344"]},"D|^163996-66WebsiteUSD":{"r":[["www.schulzsa.com"]],"a":["Companies!E575"]},"D|^57840-76WebsiteUSD":{"r":[["www.dedalus.com"]],"a":["Companies!E213"]},"D|^753185-08WebsiteUSD":{"id":4422,"description":null,"headerValues":[{"simpleDate":null,"value":"","description":null}],"financialValues":[],"customValues":[],"error":null},"D|^498257-65WebsiteUSD":{"id":4429,"description":null,"headerValues":[{"simpleDate":null,"value":"","description":null}],"financialValues":[],"customValues":[],"error":null},"D|^153901-90WebsiteUSD":{"r":[["www.melora.com.br"]],"a":["Companies!E444"]},"D|^59003-38WebsiteUSD":{"r":[["www.bnb.gov.br"]],"a":["Companies!E95"]},"D|^170863-39WebsiteUSD":{"r":[["www.dxc.com"]],"a":["Companies!E232"]},"D|^60223-51WebsiteUSD":{"r":[["www.alternate.com.br"]],"a":["Companies!E40"]},"D|^14389-39WebsiteUSD":{"r":[["www.techmahindra.com"]],"a":["Companies!E627"]},"D|^12770-02WebsiteUSD":{"r":[["www.guerra.com.br"]],"a":["Companies!E342"]},"D|^164996-02NameUSD":{"r":[["Tegra Incorporadora"]],"a":["Companies!B629"]},"D|^436403-35NameUSD":{"r":[["Conexa Saúde"]],"a":["Companies!B183"]},"D|^772806-52NameUSD":{"r":[["Growth Supplements Produtos Alimentícios"]],"a":["Companies!B339"]},"D|^14186-08NameUSD":{"r":[["Aracruz Cellulose"]],"a":["Companies!B726"]},"D|^186770-89NameUSD":{"r":[["Blau Farmaceutica"]],"a":["Companies!B94"]},"D|^61408-00NameUSD":{"r":[["Companhia Energética do Maranhão"]],"a":["Companies!B148"]},"D|^110160-01NameUSD":{"r":[["Smollan Group"]],"a":["Companies!B592"]},"D|^13360-69NameUSD":{"r":[["Siemens Healthineers"]],"a":["Companies!B584"]},"D|^165661-12NameUSD":{"r":[["BCO Amazonia"]],"a":["Companies!B72"]},"D|^434772-01NameUSD":{"r":[["Consórcio Embracon"]],"a":["Companies!B250"]},"D|^97998-76NameUSD":{"r":[["Camargo Correa Metais"]],"a":["Companies!B126"]},"D|^164693-62NameUSD":{"r":[["FUNRES"]],"a":["Companies!B298"]},"D|^510285-43NameUSD":{"r":[["Alvorada Produtos Agropecuários"]],"a":["Companies!B42"]},"D|^433236-25NameUSD":{"r":[["Solar Coca-Cola"]],"a":["Companies!B593"]},"D|^11404-81NameUSD":{"r":[["Capgemini"]],"a":["Companies!B131"]},"D|^59323-60Employees CountUSD":{"r":[[18142]],"a":["Companies!I211"]},"D|^436403-35Employees CountUSD":{"r":[[485]],"a":["Companies!I183"]},"D|^131151-16Employees CountUSD":{"r":[[700]],"a":["Companies!I137"]},"D|^43055-92Employees CountUSD":{"r":[[39990]],"a":["Companies!I305"]},"D|^40766-14Employees CountUSD":{"r":[[5800]],"a":["Companies!I644"]},"D|^454528-09Employees CountUSD":{"r":[[1285]],"a":["Companies!I215"]},"D|^522679-87Employees CountUSD":{"r":[[4877]],"a":["Companies!I164"]},"D|^161656-30Employees CountUSD":{"id":4436,"description":null,"headerValues":[{"simpleDate":null,"value":"","description":null}],"financialValues":[],"customValues":[],"error":null},"D|^59322-52Employees CountUSD":{"r":[[85031]],"a":["Companies!I81"]},"D|^14389-39Employees CountUSD":{"r":[[119343]],"a":["Companies!I627"]},"D|^124137-28Employees CountUSD":{"r":[[1000]],"a":["Companies!I613"]},"D|^55609-75Employees CountUSD":{"r":[[429]],"a":["Companies!I102"]},"D|^462871-45Employees CountUSD":{"r":[[429]],"a":["Companies!I135"]},"D|^465840-37Employees CountUSD":{"r":[[561]],"a":["Companies!I96"]},"D|^54691-84Employees CountUSD":{"r":[[13986]],"a":["Companies!I51"]},"D|^60787-27Employees CountUSD":{"r":[[12000]],"a":["Companies!I174"]},"D|^169913-08Employees CountUSD":{"r":[[1000]],"a":["Companies!I123"]},"D|^460312-21HQ CountryUSD":{"r":[["United States"]],"a":["Companies!D445"]},"D|^55567-99HQ CountryUSD":{"r":[["United Kingdom"]],"a":["Companies!D182"]},"D|^98420-77HQ CountryUSD":{"r":[["Brazil"]],"a":["Companies!D169"]},"D|^160599-79HQ CountryUSD":{"r":[["Brazil"]],"a":["Companies!D124"]},"D|^14186-08HQ CountryUSD":{"r":[["Brazil"]],"a":["Companies!D726"]},"D|^599964-67HQ CountryUSD":{"r":[["Brazil"]],"a":["Companies!D680"]},"D|^59586-22HQ CountryUSD":{"r":[["Spain"]],"a":["Companies!D359"]},"D|^59322-61HQ CountryUSD":{"r":[["Brazil"]],"a":["Companies!D97"]},"D|^163194-58HQ CountryUSD":{"r":[["Brazil"]],"a":["Companies!D762"]},"D|^163356-58HQ CountryUSD":{"r":[["Brazil"]],"a":["Companies!D33"]},"D|^59052-79HQ CountryUSD":{"r":[["Brazil"]],"a":["Companies!D419"]},"D|^267403-24HQ CountryUSD":{"r":[["Brazil"]],"a":["Companies!D589"]},"D|^11613-70HQ CountryUSD":{"r":[["United States"]],"a":["Companies!D668"]},"F|^125589-61Business RevenueTTM07/07/2025USD":{"id":4588,"description":null,"headerValues":[],"financialValues":[],"customValues":[],"error":null},"F|^158076-55Business RevenueTTM07/07/2025USD":{"id":4601,"description":null,"headerValues":[],"financialValues":[],"customValues":[],"error":null},"F|^561947-86EBITDATTM07/07/2025USD":{"id":4594,"description":null,"headerValues":[],"financialValues":[],"customValues":[],"error":null},"F|^61183-99EBITDATTM07/07/2025USD":{"id":4541,"description":null,"headerValues":[],"financialValues":[],"customValues":[],"error":null},"F|^168301-72Business RevenueTTM07/07/2025USD":{"id":4568,"description":null,"headerValues":[],"financialValues":[],"customValues":[],"error":null},"F|^157599-82EBITDATTM07/07/2025USD":{"id":4533,"description":null,"headerValues":[],"financialValues":[],"customValues":[],"error":null},"F|^89723-62Business RevenueTTM07/07/2025USD":{"r":[[440888322.184715]],"c":null,"a":["Companies!J161"]},"F|^566029-63EBITDATTM07/07/2025USD":{"id":4531,"description":null,"headerValues":[],"financialValues":[],"customValues":[],"error":null},"F|^59321-71EBITDATTM07/07/2025USD":{"id":4600,"description":null,"headerValues":[],"financialValues":[],"customValues":[],"error":null},"F|^228381-22EBITDATTM07/07/2025USD":{"r":[[548488627.702896]],"c":null,"a":["Companies!K343"]},"F|^463231-54EBITDATTM07/07/2025USD":{"id":4527,"description":null,"headerValues":[],"financialValues":[],"customValues":[],"error":null},"F|^157708-54EBITDATTM07/07/2025USD":{"id":4592,"description":null,"headerValues":[],"financialValues":[],"customValues":[],"error":null},"F|^510285-43Business RevenueTTM07/07/2025USD":{"id":4576,"description":null,"headerValues":[],"financialValues":[],"customValues":[],"error":null},"F|^149565-25EBITDATTM07/07/2025USD":{"r":[[129261090.71731]],"c":null,"a":["Companies!K703"]},"F|^721137-97EBITDATTM07/07/2025USD":{"r":[[75906539.372591]],"c":null,"a":["Companies!K727"]},"F|^157075-75Business RevenueTTM07/07/2025USD":{"id":4551,"description":null,"headerValues":[],"financialValues":[],"customValues":[],"error":null},"F|^235525-24EBITDATTM07/07/2025USD":{"r":[[359281430.50983703]],"c":null,"a":["Companies!K45"]},"F|^59323-15EBITDATTM07/07/2025USD":{"r":[[370645763.117261]],"c":null,"a":["Companies!K568"]},"F|^40839-85EBITDATTM07/07/2025USD":{"r":[[455714938.13619]],"c":null,"a":["Companies!K175"]},"F|^55754-74EBITDATTM07/07/2025USD":{"id":4564,"description":null,"headerValues":[],"financialValues":[],"customValues":[],"error":null},"F|^97575-31Business RevenueTTM07/07/2025USD":{"id":4599,"description":null,"headerValues":[],"financialValues":[],"customValues":[],"error":null},"F|^63035-38EBITDATTM07/07/2025USD":{"id":4554,"description":null,"headerValues":[],"financialValues":[],"customValues":[],"error":null},"F|^434450-35Business RevenueTTM07/07/2025USD":{"r":[[1866863592.5279732]],"c":null,"a":["Companies!J420"]},"F|^157239-46Business RevenueTTM07/07/2025USD":{"id":4514,"description":null,"headerValues":[],"financialValues":[],"customValues":[],"error":null},"F|^41612-23Business RevenueTTM07/07/2025USD":{"r":[[6601100000]],"c":null,"a":["Companies!J251"]},"F|^43567-39Business RevenueTTM07/07/2025USD":{"id":4579,"description":null,"headerValues":[],"financialValues":[],"customValues":[],"error":null},"F|^226315-45Business RevenueTTM07/07/2025USD":{"r":[[649535025.7123079]],"c":null,"a":["Companies!J189"]},"F|^267905-53EBITDATTM07/07/2025USD":{"id":4591,"description":null,"headerValues":[],"financialValues":[],"customValues":[],"error":null},"F|^155873-80EBITDATTM07/07/2025USD":{"r":[[1846917771.1100001]],"c":null,"a":["Companies!K687"]},"F|^59325-04Business RevenueTTM07/07/2025USD":{"r":[[231619517.677464]],"c":null,"a":["Companies!J264"]},"F|^97156-09EBITDATTM07/07/2025USD":{"id":4529,"description":null,"headerValues":[],"financialValues":[],"customValues":[],"error":null},"F|^59325-13EBITDATTM07/07/2025USD":{"r":[[488803796.865548]],"c":null,"a":["Companies!K453"]},"F|^234853-66EBITDATTM07/07/2025USD":{"id":4532,"description":null,"headerValues":[],"financialValues":[],"customValues":[],"error":null},"F|^98052-13Business RevenueTTM07/07/2025USD":{"r":[[624235231.476793]],"c":null,"a":["Companies!J265"]},"F|^114475-96EBITDATTM07/07/2025USD":{"id":4565,"description":null,"headerValues":[],"financialValues":[],"customValues":[],"error":null},"F|^466441-30Business RevenueTTM07/07/2025USD":{"r":[[428673354.816694]],"c":null,"a":["Companies!J433"]},"D|^164979-73WebsiteUSD":{"id":4505,"description":null,"headerValues":[{"simpleDate":null,"value":"","description":null}],"financialValues":[],"customValues":[],"error":null},"D|^505061-92WebsiteUSD":{"r":[["www.acelen.com.br"]],"a":["Companies!E9"]},"D|^42490-90WebsiteUSD":{"r":[["ri.gndi.com.br"]],"a":["Companies!E303"]},"D|^438594-67WebsiteUSD":{"r":[["www.aerisenergy.com.br"]],"a":["Companies!E15"]},"D|^460312-21WebsiteUSD":{"r":[["www.merative.com"]],"a":["Companies!E445"]},"D|^40726-09WebsiteUSD":{"r":[["www.cetip.com.br"]],"a":["Companies!E156"]},"D|^16436-62WebsiteUSD":{"r":[["www.g4s.com"]],"a":["Companies!E291"]},"D|^63240-22WebsiteUSD":{"r":[["www.grupooncoclinicas.com"]],"a":["Companies!E330"]},"D|^25354-54WebsiteUSD":{"r":[["www.adt.com"]],"a":["Companies!E13"]},"D|^234031-96WebsiteUSD":{"r":[["www.c6bank.com.br"]],"a":["Companies!E121"]},"D|^516041-74WebsiteUSD":{"r":[["www.grantoseguros.com"]],"a":["Companies!E310"]},"D|^55958-32WebsiteUSD":{"r":[["www.atos.net"]],"a":["Companies!E61"]},"D|^13303-81WebsiteUSD":{"r":[["www.dixietoga.com.br"]],"a":["Companies!E222"]},"D|^228381-22WebsiteUSD":{"r":[["ri.hapvida.com.br"]],"a":["Companies!E343"]},"D|^224264-89WebsiteUSD":{"id":4573,"description":null,"headerValues":[{"simpleDate":null,"value":"","description":null}],"financialValues":[],"customValues":[],"error":null},"D|^327526-57WebsiteUSD":{"r":[["www.neobpo.com.br"]],"a":["Companies!E471"]},"D|^99423-55NameUSD":{"r":[["It'sSeg"]],"a":["Companies!B577"]},"D|^98777-26NameUSD":{"r":[["Atlantica Hospitality International"]],"a":["Companies!B29"]},"D|^182343-88NameUSD":{"r":[["Eldorado Brasil Celulose"]],"a":["Companies!B240"]},"D|^59321-71NameUSD":{"r":[["Americanas (Brazil)"]],"a":["Companies!B46"]},"D|^101472-04NameUSD":{"r":[["Flytour"]],"a":["Companies!B282"]},"D|^61805-98NameUSD":{"r":[["Brasvending"]],"a":["Companies!B108"]},"D|^222460-66NameUSD":{"r":[["Ímpar Serviços Hospitalares"]],"a":["Companies!B353"]},"D|^178323-22NameUSD":{"r":[["Elfa Group"]],"a":["Companies!B325"]},"D|^125301-70NameUSD":{"r":[["Franklin Electric Indústria de Motobombas"]],"a":["Companies!B574"]},"D|^528343-66NameUSD":{"r":[["Cotrijal"]],"a":["Companies!B193"]},"D|^466985-26NameUSD":{"r":[["Chandon"]],"a":["Companies!B158"]},"D|^163136-35NameUSD":{"r":[["Rexel (Latin American Operations)"]],"a":["Companies!B769"]},"D|^471201-49Employees CountUSD":{"r":[[130]],"a":["Companies!I31"]},"D|^41188-60Employees CountUSD":{"r":[[323578]],"a":["Companies!I361"]},"D|^233816-50Employees CountUSD":{"r":[[361]],"a":["Companies!I354"]},"D|^187025-86Employees CountUSD":{"r":[[1143]],"a":["Companies!I86"]},"D|^489049-84Employees CountUSD":{"id":4513,"description":null,"headerValues":[{"simpleDate":null,"value":"","description":null}],"financialValues":[],"customValues":[],"error":null},"D|^343422-28Employees CountUSD":{"r":[[679]],"a":["Companies!I87"]},"D|^59322-61Employees CountUSD":{"r":[[2911]],"a":["Companies!I97"]},"D|^231958-36Employees CountUSD":{"id":4536,"description":null,"headerValues":[{"simpleDate":null,"value":"","description":null}],"financialValues":[],"customValues":[],"error":null},"D|^182478-97Employees CountUSD":{"r":[[90]],"a":["Companies!I728"]},"D|^229563-91Employees CountUSD":{"r":[[5500]],"a":["Companies!I390"]},"D|^164960-83Employees CountUSD":{"r":[[5253]],"a":["Companies!I285"]},"D|^119625-22Employees CountUSD":{"id":4552,"description":null,"headerValues":[{"simpleDate":null,"value":"","description":null}],"financialValues":[],"customValues":[],"error":null},"D|^59323-42Employees CountUSD":{"r":[[8]],"a":["Companies!I208"]},"D|^149856-85Employees CountUSD":{"r":[[1400]],"a":["Companies!I530"]},"D|^530460-37Employees CountUSD":{"r":[[27]],"a":["Companies!I70"]},"D|^107799-94Employees CountUSD":{"r":[[297]],"a":["Companies!I27"]},"D|^107538-31Employees CountUSD":{"r":[[1680]],"a":["Companies!I348"]},"D|^268320-61Employees CountUSD":{"r":[[9717]],"a":["Companies!I19"]},"D|^59321-62Employees CountUSD":{"r":[[22134]],"a":["Companies!I408"]},"D|^165348-73Employees CountUSD":{"r":[[2441]],"a":["Companies!I76"]},"D|^516041-74Employees CountUSD":{"r":[[70]],"a":["Companies!I310"]},"D|^59322-52HQ CountryUSD":{"r":[["Brazil"]],"a":["Companies!D81"]},"D|^10932-22HQ CountryUSD":{"r":[["Switzerland"]],"a":["Companies!D681"]},"D|^41337-91HQ CountryUSD":{"r":[["United States"]],"a":["Companies!D153"]},"D|^53494-57HQ CountryUSD":{"r":[["Brazil"]],"a":["Companies!D651"]},"D|^565157-17HQ CountryUSD":{"r":[["Brazil"]],"a":["Companies!D386"]},"D|^180371-44HQ CountryUSD":{"r":[["Brazil"]],"a":["Companies!D397"]},"D|^466441-30HQ CountryUSD":{"r":[["Brazil"]],"a":["Companies!D433"]},"D|^59321-26HQ CountryUSD":{"r":[["Brazil"]],"a":["Companies!D145"]},"D|^537157-27HQ CountryUSD":{"r":[["Brazil"]],"a":["Companies!D238"]},"D|^14185-90HQ CountryUSD":{"r":[["Brazil"]],"a":["Companies!D317"]},"D|^154223-38HQ CountryUSD":{"r":[["Brazil"]],"a":["Companies!D147"]},"D|^125589-61HQ CountryUSD":{"r":[["Brazil"]],"a":["Companies!D133"]},"D|^160040-53HQ CountryUSD":{"r":[["Brazil"]],"a":["Companies!D194"]},"D|^505061-92HQ CountryUSD":{"r":[["Brazil"]],"a":["Companies!D9"]},"D|^154831-87HQ CountryUSD":{"r":[["Brazil"]],"a":["Companies!D78"]},"F|^109231-03Business RevenueTTM07/07/2025USD":{"id":3076,"description":null,"headerValues":[],"financialValues":[],"customValues":[],"error":null},"F|^60211-45EBITDATTM07/07/2025USD":{"r":[[50679512.233812]],"c":null,"a":["Companies!K177"]},"F|^56903-95Business RevenueTTM07/07/2025USD":{"id":3100,"description":null,"headerValues":[],"financialValues":[],"customValues":[],"error":null},"F|^59320-90EBITDATTM07/07/2025USD":{"r":[[134982751.009299]],"c":null,"a":["Companies!K16"]},"F|^462050-20Business RevenueTTM07/07/2025USD":{"r":[[666929131.227941]],"c":null,"a":["Companies!J28"]},"F|^496359-10Business RevenueTTM07/07/2025USD":{"id":3078,"description":null,"headerValues":[],"financialValues":[],"customValues":[],"error":null},"F|^148670-38Business RevenueTTM07/07/2025USD":{"r":[[1950156021.9649742]],"c":null,"a":["Companies!J237"]},"F|^150760-63EBITDATTM07/07/2025USD":{"id":3058,"description":null,"headerValues":[],"financialValues":[],"customValues":[],"error":null},"F|^54834-67EBITDAFY07/07/2025USD":{"id":3055,"description":null,"headerValues":[],"financialValues":[],"customValues":[],"error":null},"F|^165566-17EBITDATTM07/07/2025USD":{"r":[[106374805.229807]],"c":null,"a":["Companies!K371"]},"F|^56904-22Business RevenueTTM07/07/2025USD":{"r":[[442234397.52912]],"c":null,"a":["Companies!J401"]},"F|^165013-12EBITDATTM07/07/2025USD":{"r":[[22915410.135844]],"c":null,"a":["Companies!K382"]},"F|^165660-85Business RevenueTTM07/07/2025USD":{"r":[[5895888707.312]],"c":null,"a":["Companies!J173"]},"F|^55609-75EBITDATTM07/07/2025USD":{"r":[[81864407.576947]],"c":null,"a":["Companies!K102"]},"F|^10483-75EBITDATTM07/07/2025USD":{"r":[[4791000000]],"c":null,"a":["Companies!K605"]},"F|^50915-35Business RevenueTTM07/07/2025USD":{"id":3054,"description":null,"headerValues":[],"financialValues":[],"customValues":[],"error":null},"F|^62179-57Business RevenueTTM07/07/2025USD":{"id":3032,"description":null,"headerValues":[],"financialValues":[],"customValues":[],"error":null},"F|^165501-37Business RevenueTTM07/07/2025USD":{"id":3003,"description":null,"headerValues":[],"financialValues":[],"customValues":[],"error":null},"F|^165501-37EBITDATTM07/07/2025USD":{"id":3009,"description":null,"headerValues":[],"financialValues":[],"customValues":[],"error":null},"F|^53506-54EBITDATTM07/07/2025USD":{"id":3002,"description":null,"headerValues":[],"financialValues":[],"customValues":[],"error":null},"F|^164996-02EBITDATTM07/07/2025USD":{"r":[[8534113.677751001]],"c":null,"a":["Companies!K629"]},"F|^110160-01EBITDATTM07/07/2025USD":{"id":3087,"description":null,"headerValues":[],"financialValues":[],"customValues":[],"error":null},"F|^165835-27Business RevenueTTM07/07/2025USD":{"r":[[1421377764.8320851]],"c":null,"a":["Companies!J556"]},"F|^628746-94Business RevenueTTM07/07/2025USD":{"id":3011,"description":null,"headerValues":[],"financialValues":[],"customValues":[],"error":null},"F|^59932-72Business RevenueTTM07/07/2025USD":{"r":[[2969279214.2159996]],"c":null,"a":["Companies!J236"]},"F|^13458-61EBITDATTM07/07/2025USD":{"r":[[257360422.069051]],"c":null,"a":["Companies!K696"]},"F|^158894-29Business RevenueTTM07/07/2025USD":{"id":3023,"description":null,"headerValues":[],"financialValues":[],"customValues":[],"error":null},"F|^10435-69EBITDATTM07/07/2025USD":{"r":[[227405000]],"c":null,"a":["Companies!K21"]},"F|^519590-17EBITDATTM07/07/2025USD":{"id":3016,"description":null,"headerValues":[],"financialValues":[],"customValues":[],"error":null},"F|^593127-19EBITDATTM07/07/2025USD":{"id":3017,"description":null,"headerValues":[],"financialValues":[],"customValues":[],"error":null},"F|^267905-53Business RevenueTTM07/07/2025USD":{"id":3049,"description":null,"headerValues":[],"financialValues":[],"customValues":[],"error":null},"F|^126007-75Business RevenueTTM07/07/2025USD":{"id":3088,"description":null,"headerValues":[],"financialValues":[],"customValues":[],"error":null},"F|^165458-17Business RevenueTTM07/07/2025USD":{"r":[[1529033123.463462]],"c":null,"a":["Companies!J738"]},"F|^161108-65EBITDATTM07/07/2025USD":{"id":3018,"description":null,"headerValues":[],"financialValues":[],"customValues":[],"error":null},"F|^227822-95Business RevenueTTM07/07/2025USD":{"r":[[1757847534.593676]],"c":null,"a":["Companies!J216"]},"F|^13186-81EBITDATTM07/07/2025USD":{"r":[[1350281000]],"c":null,"a":["Companies!K602"]},"F|^163194-58Business RevenueTTM07/07/2025USD":{"id":3047,"description":null,"headerValues":[],"financialValues":[],"customValues":[],"error":null},"F|^165551-32Business RevenueTTM07/07/2025USD":{"id":3089,"description":null,"headerValues":[],"financialValues":[],"customValues":[],"error":null},"F|^13259-35Business RevenueTTM07/07/2025USD":{"r":[[1536259968.439193]],"c":null,"a":["Companies!J355"]},"D|^489049-84WebsiteUSD":{"id":3085,"description":null,"headerValues":[{"simpleDate":null,"value":"","description":null}],"financialValues":[],"customValues":[],"error":null},"D|^509346-82WebsiteUSD":{"r":[["www.cacaushow.com.br"]],"a":["Companies!E122"]},"D|^10574-74WebsiteUSD":{"r":[["www.baxter.com"]],"a":["Companies!E80"]},"D|^187025-86WebsiteUSD":{"r":[["www.belagricola.com.br"]],"a":["Companies!E86"]},"D|^628175-44WebsiteUSD":{"r":[["construcap.com.br"]],"a":["Companies!E184"]},"D|^160984-09WebsiteUSD":{"r":[["www.beontag.com"]],"a":["Companies!E89"]},"D|^165380-77WebsiteUSD":{"r":[["www.ri.comgas.com.br"]],"a":["Companies!E178"]},"D|^107190-82WebsiteUSD":{"r":[["www.rededorsaoluiz.com.br"]],"a":["Companies!E545"]},"D|^540890-02WebsiteUSD":{"r":[["www.manserv.com.br"]],"a":["Companies!E426"]},"D|^59325-04WebsiteUSD":{"r":[["www.eternit.com.br"]],"a":["Companies!E264"]},"D|^99423-55WebsiteUSD":{"r":[["segurosinteligentes.com.br"]],"a":["Companies!E577"]},"D|^226881-28WebsiteUSD":{"r":[["www.bbmlogistica.com.br"]],"a":["Companies!E82"]},"D|^597133-18WebsiteUSD":{"r":[["www.fraslemobility.com"]],"a":["Companies!E286"]},"D|^158083-21WebsiteUSD":{"id":3059,"description":null,"headerValues":[{"simpleDate":null,"value":"","description":null}],"financialValues":[],"customValues":[],"error":null},"D|^152498-62WebsiteUSD":{"r":[["www.hexus.com.br"]],"a":["Companies!E350"]},"D|^235006-48WebsiteUSD":{"r":[["www.petroreconcavo.com.br"]],"a":["Companies!E511"]},"D|^434450-35WebsiteUSD":{"r":[["portal.mafrahospitalar.com.br"]],"a":["Companies!E420"]},"D|^342064-81NameUSD":{"r":[["Sapore"]],"a":["Companies!B570"]},"D|^40726-09NameUSD":{"r":[["Cetip"]],"a":["Companies!B156"]},"D|^59322-52NameUSD":{"r":[["Banco do Brasil"]],"a":["Companies!B81"]},"D|^125590-69NameUSD":{"r":[["Maritima Seguros"]],"a":["Companies!B432"]},"D|^107186-86NameUSD":{"r":[["Medley Farmacêutica"]],"a":["Companies!B440"]},"D|^264855-97NameUSD":{"r":[["Stara - Evolução Constante"]],"a":["Companies!B600"]},"D|^41966-74NameUSD":{"r":[["Tim Participacoes"]],"a":["Companies!B642"]},"D|^170892-37NameUSD":{"r":[["Votorantim Siderurgia"]],"a":["Companies!B702"]},"D|^532530-37NameUSD":{"r":[["Marata (Coffee &amp; Tea Business in Brazil)"]],"a":["Companies!B756"]},"D|^101643-04NameUSD":{"r":[["MM Turismo &amp; Viagens"]],"a":["Companies!B435"]},"D|^235525-24NameUSD":{"r":[["Ambipar Participacoes e Empreendimentos"]],"a":["Companies!B45"]},"D|^54578-08Employees CountUSD":{"r":[[10568]],"a":["Companies!I146"]},"D|^98777-26Employees CountUSD":{"r":[[1726]],"a":["Companies!I29"]},"D|^10260-73Employees CountUSD":{"r":[[46000]],"a":["Companies!I151"]},"D|^156489-31Employees CountUSD":{"r":[[201]],"a":["Companies!I107"]},"D|^165860-02Employees CountUSD":{"r":[[787]],"a":["Companies!I84"]},"D|^165662-11Employees CountUSD":{"r":[[7560]],"a":["Companies!I424"]},"D|^268298-29Employees CountUSD":{"r":[[29]],"a":["Companies!I653"]},"D|^107186-86Employees CountUSD":{"r":[[1053]],"a":["Companies!I440"]},"D|^59320-90Employees CountUSD":{"r":[[659]],"a":["Companies!I16"]},"D|^63035-38Employees CountUSD":{"r":[[1714]],"a":["Companies!I32"]},"D|^548748-10Employees CountUSD":{"r":[[2737]],"a":["Companies!I311"]},"D|^615834-82Employees CountUSD":{"r":[[2026]],"a":["Companies!I363"]},"D|^158083-21Employees CountUSD":{"id":3034,"description":null,"headerValues":[{"simpleDate":null,"value":"","description":null}],"financialValues":[],"customValues":[],"error":null},"D|^11242-00Employees CountUSD":{"r":[[95000]],"a":["Companies!I442"]},"D|^148670-38Employees CountUSD":{"r":[[5457]],"a":["Companies!I237"]},"D|^235525-24Employees CountUSD":{"r":[[596]],"a":["Companies!I45"]},"D|^434510-74Employees CountUSD":{"r":[[1100]],"a":["Companies!I572"]},"D|^150344-38Employees CountUSD":{"r":[[6700]],"a":["Companies!I253"]},"D|^59112-82Employees CountUSD":{"r":[[10789]],"a":["Companies!I562"]},"D|^163970-83Employees CountUSD":{"r":[[7776]],"a":["Companies!I69"]},"D|^10574-74Employees CountUSD":{"r":[[38000]],"a":["Companies!I80"]},"D|^470780-74HQ CountryUSD":{"r":[["Brazil"]],"a":["Companies!D464"]},"D|^62039-80HQ CountryUSD":{"r":[["Brazil"]],"a":["Companies!D262"]},"D|^160581-61HQ CountryUSD":{"r":[["Brazil"]],"a":["Companies!D162"]},"D|^157680-91HQ CountryUSD":{"r":[["Brazil"]],"a":["Companies!D542"]},"D|^100704-16HQ CountryUSD":{"r":[["Brazil"]],"a":["Companies!D48"]},"D|^597319-93HQ CountryUSD":{"r":[["Brazil"]],"a":["Companies!D67"]},"D|^51712-39HQ CountryUSD":{"r":[["Luxembourg"]],"a":["Companies!D301"]},"D|^43072-66HQ CountryUSD":{"r":[["Brazil"]],"a":["Companies!D565</t>
  </si>
  <si>
    <t>"]},"D|^59324-41HQ CountryUSD":{"r":[["Brazil"]],"a":["Companies!D322"]},"D|^55958-32HQ CountryUSD":{"r":[["France"]],"a":["Companies!D61"]},"D|^462050-20HQ CountryUSD":{"r":[["Brazil"]],"a":["Companies!D28"]},"D|^186770-89HQ CountryUSD":{"r":[["Brazil"]],"a":["Companies!D94"]},"F|^43084-72Business RevenueTTM07/07/2025USD":{"r":[[30420704485.674]],"c":null,"a":["Companies!J485"]},"F|^164942-83EBITDATTM07/07/2025USD":{"id":2992,"description":null,"headerValues":[],"financialValues":[],"customValues":[],"error":null},"F|^56903-77Business RevenueTTM07/07/2025USD":{"id":2925,"description":null,"headerValues":[],"financialValues":[],"customValues":[],"error":null},"F|^88290-55EBITDATTM07/07/2025USD":{"id":2911,"description":null,"headerValues":[],"financialValues":[],"customValues":[],"error":null},"F|^160984-09Business RevenueTTM07/07/2025USD":{"id":2928,"description":null,"headerValues":[],"financialValues":[],"customValues":[],"error":null},"F|^115118-56EBITDATTM07/07/2025USD":{"r":[[327180071.5230854]],"c":null,"a":["Companies!K366"]},"F|^60748-48EBITDATTM07/07/2025USD":{"id":2914,"description":null,"headerValues":[],"financialValues":[],"customValues":[],"error":null},"F|^528343-66Business RevenueTTM07/07/2025USD":{"r":[[890790892.4054509]],"c":null,"a":["Companies!J193"]},"F|^166013-38EBITDATTM07/07/2025USD":{"id":2935,"description":null,"headerValues":[],"financialValues":[],"customValues":[],"error":null},"F|^438967-36Business RevenueTTM07/07/2025USD":{"id":2945,"description":null,"headerValues":[],"financialValues":[],"customValues":[],"error":null},"F|^163356-58Business RevenueTTM07/07/2025USD":{"id":2958,"description":null,"headerValues":[],"financialValues":[],"customValues":[],"error":null},"F|^51001-84EBITDATTM07/07/2025USD":{"r":[[36334767.734033]],"c":null,"a":["Companies!K410"]},"F|^229563-91Business RevenueTTM07/07/2025USD":{"r":[[463671506.21728]],"c":null,"a":["Companies!J390"]},"F|^229563-91EBITDATTM07/07/2025USD":{"r":[[62426625.767424]],"c":null,"a":["Companies!K390"]},"F|^161656-30EBITDATTM07/07/2025USD":{"id":2919,"description":null,"headerValues":[],"financialValues":[],"customValues":[],"error":null},"F|^471065-32Business RevenueTTM07/07/2025USD":{"id":2951,"description":null,"headerValues":[],"financialValues":[],"customValues":[],"error":null},"F|^41514-76Business RevenueTTM07/07/2025USD":{"id":2986,"description":null,"headerValues":[],"financialValues":[],"customValues":[],"error":null},"F|^442436-77EBITDATTM07/07/2025USD":{"id":2973,"description":null,"headerValues":[],"financialValues":[],"customValues":[],"error":null},"F|^62179-57EBITDATTM07/07/2025USD":{"r":[[1849898130.028202]],"c":null,"a":["Companies!K83"]},"F|^597106-09EBITDATTM07/07/2025USD":{"id":2946,"description":null,"headerValues":[],"financialValues":[],"customValues":[],"error":null},"F|^14203-99EBITDATTM07/07/2025USD":{"r":[[3025000000]],"c":null,"a":["Companies!K132"]},"F|^40839-85Business RevenueTTM07/07/2025USD":{"r":[[1464469900.661941]],"c":null,"a":["Companies!J175"]},"F|^172312-48EBITDATTM07/07/2025USD":{"r":[[51220476.313313425]],"c":null,"a":["Companies!K580"]},"F|^482051-71Business RevenueTTM07/07/2025USD":{"id":3001,"description":null,"headerValues":[],"financialValues":[],"customValues":[],"error":null},"F|^439078-06EBITDATTM07/07/2025USD":{"id":2934,"description":null,"headerValues":[],"financialValues":[],"customValues":[],"error":null},"F|^234957-34EBITDATTM07/07/2025USD":{"r":[[699755467.604877]],"c":null,"a":["Companies!K109"]},"F|^40424-23Business RevenueTTM07/07/2025USD":{"r":[[12669000000]],"c":null,"a":["Companies!J347"]},"F|^165667-51Business RevenueTTM07/07/2025USD":{"r":[[1822201309.4396691]],"c":null,"a":["Companies!J149"]},"F|^178323-22Business RevenueTTM07/07/2025USD":{"id":2983,"description":null,"headerValues":[],"financialValues":[],"customValues":[],"error":null},"F|^516055-24EBITDATTM07/07/2025USD":{"id":2998,"description":null,"headerValues":[],"financialValues":[],"customValues":[],"error":null},"F|^471142-00EBITDATTM07/07/2025USD":{"r":[[123422508.096156]],"c":null,"a":["Companies!K112"]},"F|^161725-42EBITDATTM07/07/2025USD":{"id":2984,"description":null,"headerValues":[],"financialValues":[],"customValues":[],"error":null},"F|^227822-95EBITDATTM07/07/2025USD":{"r":[[300527182.638164]],"c":null,"a":["Companies!K216"]},"F|^231958-36EBITDATTM07/07/2025USD":{"id":2957,"description":null,"headerValues":[],"financialValues":[],"customValues":[],"error":null},"F|^542156-50Business RevenueTTM07/07/2025USD":{"id":2926,"description":null,"headerValues":[],"financialValues":[],"customValues":[],"error":null},"F|^59324-86EBITDATTM07/07/2025USD":{"r":[[2726246542.36166]],"c":null,"a":["Companies!K493"]},"F|^50938-48EBITDATTM07/07/2025USD":{"id":2910,"description":null,"headerValues":[],"financialValues":[],"customValues":[],"error":null},"F|^186846-49EBITDATTM07/07/2025USD":{"id":2918,"description":null,"headerValues":[],"financialValues":[],"customValues":[],"error":null},"D|^434772-01WebsiteUSD":{"r":[["www.embracon.com.br"]],"a":["Companies!E250"]},"D|^55934-02WebsiteUSD":{"r":[["www.alianscesonae.com.br"]],"a":["Companies!E35"]},"D|^434510-74WebsiteUSD":{"r":[["www.scaladatacenters.com"]],"a":["Companies!E572"]},"D|^228052-54WebsiteUSD":{"r":[["www.embraco.com"]],"a":["Companies!E249"]},"D|^166013-38WebsiteUSD":{"r":[["www.canalrural.com.br"]],"a":["Companies!E129"]},"D|^596201-32WebsiteUSD":{"r":[["www.prodama.com.br"]],"a":["Companies!E529"]},"D|^343422-28WebsiteUSD":{"r":[["www.bembrasil.ind.br"]],"a":["Companies!E87"]},"D|^165660-85WebsiteUSD":{"r":[["www.coelba.com.br"]],"a":["Companies!E173"]},"D|^434642-41WebsiteUSD":{"r":[["www.vocedm.com.br"]],"a":["Companies!E695"]},"D|^59321-26WebsiteUSD":{"r":[["www.celesc.com.br"]],"a":["Companies!E145"]},"D|^51263-20WebsiteUSD":{"r":[["www.gtexbrasil.com.br"]],"a":["Companies!E340"]},"D|^165681-01WebsiteUSD":{"r":[["www.grupodimed.com.br"]],"a":["Companies!E324"]},"D|^51010-93WebsiteUSD":{"r":[["www.srna.co"]],"a":["Companies!E599"]},"D|^14532-94WebsiteUSD":{"r":[["www.queroquero.com.br"]],"a":["Companies!E540"]},"D|^164960-83NameUSD":{"r":[["Fras-le"]],"a":["Companies!B285"]},"D|^234288-28NameUSD":{"r":[["Ambipar Emergency Response"]],"a":["Companies!B549"]},"D|^155873-80NameUSD":{"r":[["Vibra Energia"]],"a":["Companies!B687"]},"D|^491864-77NameUSD":{"r":[["CSN Mineracao"]],"a":["Companies!B202"]},"D|^231955-57NameUSD":{"r":[["China Three Gorges Brazil"]],"a":["Companies!B203"]},"D|^164466-55NameUSD":{"r":[["MRS Logistica"]],"a":["Companies!B461"]},"D|^63866-08NameUSD":{"r":[["Construdecor"]],"a":["Companies!B218"]},"D|^542156-50NameUSD":{"r":[["Coamo Agroindustrial Cooperativa"]],"a":["Companies!B171"]},"D|^60415-39NameUSD":{"r":[["Lojas Renner"]],"a":["Companies!B414"]},"D|^89723-62NameUSD":{"r":[["CI&amp;T"]],"a":["Companies!B161"]},"D|^165498-58NameUSD":{"r":[["Dexxos Par"]],"a":["Companies!B217"]},"D|^107186-68NameUSD":{"r":[["Drogarias Tamoio"]],"a":["Companies!B227"]},"D|^665104-87NameUSD":{"r":[["BBC Solar Subholding"]],"a":["Companies!B731"]},"D|^58922-29Employees CountUSD":{"r":[[782]],"a":["Companies!I244"]},"D|^55657-00Employees CountUSD":{"r":[[3300]],"a":["Companies!I167"]},"D|^10046-17Employees CountUSD":{"r":[[1451]],"a":["Companies!I385"]},"D|^109231-03Employees CountUSD":{"r":[[7000]],"a":["Companies!I79"]},"D|^462290-41Employees CountUSD":{"r":[[9000]],"a":["Companies!I25"]},"D|^55675-99Employees CountUSD":{"r":[[10568]],"a":["Companies!I260"]},"D|^158946-04Employees CountUSD":{"r":[[2140]],"a":["Companies!I763"]},"D|^126007-75Employees CountUSD":{"id":2987,"description":null,"headerValues":[{"simpleDate":null,"value":"","description":null}],"financialValues":[],"customValues":[],"error":null},"D|^10932-22Employees CountUSD":{"r":[[26000]],"a":["Companies!I681"]},"D|^54834-67Employees CountUSD":{"r":[[500]],"a":["Companies!I92"]},"D|^158454-19Employees CountUSD":{"r":[[1598]],"a":["Companies!I245"]},"D|^97782-40Employees CountUSD":{"r":[[8716]],"a":["Companies!I486"]},"D|^224267-68Employees CountUSD":{"r":[[1100]],"a":["Companies!I12"]},"D|^64799-38Employees CountUSD":{"r":[[2935]],"a":["Companies!I53"]},"D|^11613-70Employees CountUSD":{"r":[[15900]],"a":["Companies!I668"]},"D|^135958-33Employees CountUSD":{"r":[[201]],"a":["Companies!I329"]},"D|^127441-00Employees CountUSD":{"r":[[600]],"a":["Companies!I220"]},"D|^97964-83HQ CountryUSD":{"r":[["Brazil"]],"a":["Companies!D267"]},"D|^148670-38HQ CountryUSD":{"r":[["Brazil"]],"a":["Companies!D237"]},"D|^165681-01HQ CountryUSD":{"r":[["Brazil"]],"a":["Companies!D324"]},"D|^151586-02HQ CountryUSD":{"r":[["Brazil"]],"a":["Companies!D561"]},"D|^458071-66HQ CountryUSD":{"r":[["Brazil"]],"a":["Companies!D204"]},"D|^164968-03HQ CountryUSD":{"r":[["Brazil"]],"a":["Companies!D615"]},"D|^229563-91HQ CountryUSD":{"r":[["Brazil"]],"a":["Companies!D390"]},"D|^55934-02HQ CountryUSD":{"r":[["Brazil"]],"a":["Companies!D35"]},"D|^54691-84HQ CountryUSD":{"r":[["Brazil"]],"a":["Companies!D51"]},"D|^158092-21HQ CountryUSD":{"r":[["Brazil"]],"a":["Companies!D428"]},"D|^99894-16HQ CountryUSD":{"r":[["Brazil"]],"a":["Companies!D481"]},"D|^540911-35HQ CountryUSD":{"r":[["United States"]],"a":["Companies!D594"]},"D|^266020-30HQ CountryUSD":{"r":[["Brazil"]],"a":["Companies!D679"]},"D|^454233-88HQ CountryUSD":{"r":[["Brazil"]],"a":["Companies!D573"]},"D|^59321-71HQ CountryUSD":{"r":[["Brazil"]],"a":["Companies!D46"]},"D|^111171-88HQ CountryUSD":{"r":[["Brazil"]],"a":["Companies!D44"]},"D|^58922-29HQ CountryUSD":{"r":[["Brazil"]],"a":["Companies!D244"]},"D|^55609-75HQ CountryUSD":{"r":[["Brazil"]],"a":["Companies!D102"]},"F|^156489-31Business RevenueTTM07/07/2025USD":{"id":2587,"description":null,"headerValues":[],"financialValues":[],"customValues":[],"error":null},"F|^466985-71EBITDATTM07/07/2025USD":{"id":2561,"description":null,"headerValues":[],"financialValues":[],"customValues":[],"error":null},"F|^434642-41Business RevenueTTM07/07/2025USD":{"id":2565,"description":null,"headerValues":[],"financialValues":[],"customValues":[],"error":null},"F|^55598-50EBITDATTM07/07/2025USD":{"r":[[193000235.55095]],"c":null,"a":["Companies!K334"]},"F|^166012-75EBITDATTM07/07/2025USD":{"id":2523,"description":null,"headerValues":[],"financialValues":[],"customValues":[],"error":null},"F|^163975-60Business RevenueTTM07/07/2025USD":{"id":2566,"description":null,"headerValues":[],"financialValues":[],"customValues":[],"error":null},"F|^131151-16Business RevenueTTM07/07/2025USD":{"r":[[1936327291.942039]],"c":null,"a":["Companies!J137"]},"F|^52102-36EBITDATTM07/07/2025USD":{"r":[[64144148.788462]],"c":null,"a":["Companies!K206"]},"F|^59321-71Business RevenueTTM07/07/2025USD":{"id":2531,"description":null,"headerValues":[],"financialValues":[],"customValues":[],"error":null},"F|^41581-00EBITDATTM07/07/2025USD":{"r":[[777999569.095881]],"c":null,"a":["Companies!K697"]},"F|^528834-97EBITDATTM07/07/2025USD":{"id":2532,"description":null,"headerValues":[],"financialValues":[],"customValues":[],"error":null},"F|^99721-45Business RevenueTTM07/07/2025USD":{"r":[[6913752340.57718]],"c":null,"a":["Companies!J256"]},"F|^100581-58EBITDATTM07/07/2025USD":{"r":[[1205351426.82]],"c":null,"a":["Companies!K321"]},"F|^12763-00EBITDATTM07/07/2025USD":{"r":[[1306262603.805053]],"c":null,"a":["Companies!K258"]},"F|^12229-93EBITDATTM07/07/2025USD":{"r":[[28623000]],"c":null,"a":["Companies!K498"]},"F|^442436-77Business RevenueTTM07/07/2025USD":{"id":2539,"description":null,"headerValues":[],"financialValues":[],"customValues":[],"error":null},"F|^443161-27EBITDATTM07/07/2025USD":{"r":[[33109518.561706]],"c":null,"a":["Companies!K209"]},"F|^489049-84Business RevenueTTM07/07/2025USD":{"r":[[731169276.9960201]],"c":null,"a":["Companies!J723"]},"F|^187645-42EBITDATTM07/07/2025USD":{"id":2504,"description":null,"headerValues":[],"financialValues":[],"customValues":[],"error":null},"F|^517065-76Business RevenueTTM07/07/2025USD":{"id":2557,"description":null,"headerValues":[],"financialValues":[],"customValues":[],"error":null},"F|^165718-54EBITDATTM07/07/2025USD":{"id":2507,"description":null,"headerValues":[],"financialValues":[],"customValues":[],"error":null},"F|^124958-35Business RevenueTTM07/07/2025USD":{"r":[[2470803030.5257277]],"c":null,"a":["Companies!J266"]},"F|^509346-82Business RevenueTTM07/07/2025USD":{"id":2515,"description":null,"headerValues":[],"financialValues":[],"customValues":[],"error":null},"F|^157248-82EBITDATTM07/07/2025USD":{"r":[[26611166.167968]],"c":null,"a":["Companies!K503"]},"F|^528634-27EBITDATTM07/07/2025USD":{"r":[[275959595.209772]],"c":null,"a":["Companies!K341"]},"F|^98855-92Business RevenueTTM07/07/2025USD":{"id":2571,"description":null,"headerValues":[],"financialValues":[],"customValues":[],"error":null},"F|^155263-42EBITDATTM07/07/2025USD":{"r":[[582256767.471696]],"c":null,"a":["Companies!K406"]},"F|^59323-51Business RevenueTTM07/07/2025USD":{"r":[[249420990.979317]],"c":null,"a":["Companies!J616"]},"F|^164693-62Business RevenueTTM07/07/2025USD":{"id":2594,"description":null,"headerValues":[],"financialValues":[],"customValues":[],"error":null},"F|^223386-22EBITDATTM07/07/2025USD":{"id":2548,"description":null,"headerValues":[],"financialValues":[],"customValues":[],"error":null},"F|^53513-56Business RevenueTTM07/07/2025USD":{"r":[[774061000]],"c":null,"a":["Companies!J212"]},"F|^516041-74Business RevenueTTM07/07/2025USD":{"id":2512,"description":null,"headerValues":[],"financialValues":[],"customValues":[],"error":null},"F|^541366-75Business RevenueTTM07/07/2025USD":{"id":2588,"description":null,"headerValues":[],"financialValues":[],"customValues":[],"error":null},"F|^231207-31EBITDATTM07/07/2025USD":{"id":2563,"description":null,"headerValues":[],"financialValues":[],"customValues":[],"error":null},"D|^52938-91WebsiteUSD":{"r":[["www.viajanet.com.br"]],"a":["Companies!E686"]},"D|^58968-01WebsiteUSD":{"r":[["www.vale.com"]],"a":["Companies!E674"]},"D|^234526-60WebsiteUSD":{"r":[["www.cristalia.com.br"]],"a":["Companies!E199"]},"D|^156173-05WebsiteUSD":{"r":[["www.klabinsegall.com.br"]],"a":["Companies!E389"]},"D|^165421-63WebsiteUSD":{"r":[["www.tupy.com.br"]],"a":["Companies!E658"]},"D|^31316-68WebsiteUSD":{"r":[["www.pszamprogna.com.br"]],"a":["Companies!E536"]},"D|^159628-42WebsiteUSD":{"r":[["www.helbor.com.br"]],"a":["Companies!E346"]},"D|^135752-86WebsiteUSD":{"r":[["www.loducca.com.br"]],"a":["Companies!E411"]},"D|^166918-33WebsiteUSD":{"r":[["www.priner.com.br"]],"a":["Companies!E527"]},"D|^11489-95WebsiteUSD":{"r":[["www.tp.com"]],"a":["Companies!E652"]},"D|^161515-81WebsiteUSD":{"r":[["www.bebidasipiranga.com.br"]],"a":["Companies!E85"]},"D|^98420-77WebsiteUSD":{"r":[["www.cloudwalk.io"]],"a":["Companies!E169"]},"D|^60415-39WebsiteUSD":{"r":[["www.lojasrennersa.com.br"]],"a":["Companies!E414"]},"D|^506670-31NameUSD":{"r":[["Geopost Energy"]],"a":["Companies!B296"]},"D|^107799-94NameUSD":{"r":[["Agro Amazonia Produtos Agropecuarios"]],"a":["Companies!B27"]},"D|^59323-60NameUSD":{"r":[["Diagnosticos da America"]],"a":["Companies!B211"]},"D|^267553-72NameUSD":{"r":[["Dairy Partners Americas"]],"a":["Companies!B224"]},"D|^59322-61NameUSD":{"r":[["Bombril"]],"a":["Companies!B97"]},"D|^57093-76NameUSD":{"r":[["Sanepar"]],"a":["Companies!B563"]},"D|^471142-00NameUSD":{"r":[["Brisanet Participacoes"]],"a":["Companies!B112"]},"D|^121967-83NameUSD":{"r":[["Instituto Hermes Pardini"]],"a":["Companies!B349"]},"D|^156765-97NameUSD":{"r":[["BSBios Indústria e Comércio de Biodiesel Sul Brasil"]],"a":["Companies!B116"]},"D|^553099-51NameUSD":{"r":[["DPaschoal"]],"a":["Companies!B225"]},"D|^50913-10NameUSD":{"r":[["Grupo Scalina"]],"a":["Companies!B335"]},"D|^399569-77NameUSD":{"r":[["Natura &amp; Co Holding"]],"a":["Companies!B469"]},"D|^59323-87NameUSD":{"r":[["Metalfrio Solutions"]],"a":["Companies!B448"]},"D|^601896-25NameUSD":{"r":[["Vitru Brasil Empreendimentos Participacoes e Comercio"]],"a":["Companies!B778"]},"D|^164952-19NameUSD":{"r":[["Multiplan Empreendimentos Imobiliários"]],"a":["Companies!B466"]},"D|^13458-61NameUSD":{"r":[["Azul (Air)"]],"a":["Companies!B696"]},"D|^60401-17NameUSD":{"r":[["Fleury"]],"a":["Companies!B281"]},"D|^505061-92NameUSD":{"r":[["Acelen"]],"a":["Companies!B9"]},"D|^59324-41NameUSD":{"r":[["Grupo Casas Bahia"]],"a":["Companies!B322"]},"D|^165661-12Employees CountUSD":{"r":[[2865]],"a":["Companies!I72"]},"D|^11987-92Employees CountUSD":{"r":[[7894]],"a":["Companies!I59"]},"D|^234288-28Employees CountUSD":{"r":[[7400]],"a":["Companies!I549"]},"D|^164626-39Employees CountUSD":{"r":[[1038]],"a":["Companies!I144"]},"D|^158945-68Employees CountUSD":{"id":2597,"description":null,"headerValues":[{"simpleDate":null,"value":"","description":null}],"financialValues":[],"customValues":[],"error":null},"D|^59321-98Employees CountUSD":{"r":[[23980]],"a":["Companies!I614"]},"D|^163216-00Employees CountUSD":{"id":2516,"description":null,"headerValues":[{"simpleDate":null,"value":"","description":null}],"financialValues":[],"customValues":[],"error":null},"D|^158436-10Employees CountUSD":{"r":[[600]],"a":["Companies!I358"]},"D|^125488-45Employees CountUSD":{"id":2521,"description":null,"headerValues":[{"simpleDate":null,"value":"","description":null}],"financialValues":[],"customValues":[],"error":null},"D|^104338-90Employees CountUSD":{"r":[[500]],"a":["Companies!I447"]},"D|^62017-75Employees CountUSD":{"r":[[1001]],"a":["Companies!I230"]},"D|^165718-90Employees CountUSD":{"id":2537,"description":null,"headerValues":[{"simpleDate":null,"value":"","description":null}],"financialValues":[],"customValues":[],"error":null},"D|^25381-27Employees CountUSD":{"id":2554,"description":null,"headerValues":[{"simpleDate":null,"value":"","description":null}],"financialValues":[],"customValues":[],"error":null},"D|^110160-01Employees CountUSD":{"r":[[80000]],"a":["Companies!I592"]},"D|^59323-87Employees CountUSD":{"r":[[2737]],"a":["Companies!I448"]},"D|^12763-00HQ CountryUSD":{"r":[["Brazil"]],"a":["Companies!D258"]},"D|^266136-67HQ CountryUSD":{"r":[["Brazil"]],"a":["Companies!D434"]},"D|^25381-27HQ CountryUSD":{"r":[["Brazil"]],"a":["Companies!D197"]},"D|^152498-62HQ CountryUSD":{"r":[["Brazil"]],"a":["Companies!D350"]},"D|^566029-63HQ CountryUSD":{"r":[["Brazil"]],"a":["Companies!D422"]},"D|^234217-81HQ CountryUSD":{"r":[["Brazil"]],"a":["Companies!D294"]},"D|^170583-22HQ CountryUSD":{"r":[["Brazil"]],"a":["Companies!D776"]},"D|^165144-52HQ CountryUSD":{"r":[["Brazil"]],"a":["Companies!D688"]},"D|^529227-64HQ CountryUSD":{"r":[["Brazil"]],"a":["Companies!D721"]},"D|^41512-96HQ CountryUSD":{"r":[["Brazil"]],"a":["Companies!D100"]},"D|^226881-28HQ CountryUSD":{"r":[["Brazil"]],"a":["Companies!D82"]},"D|^154039-15HQ CountryUSD":{"r":[["Brazil"]],"a":["Companies!D287"]},"D|^154773-82HQ CountryUSD":{"r":[["Brazil"]],"a":["Companies!D210"]},"D|^164619-55HQ CountryUSD":{"r":[["Brazil"]],"a":["Companies!D65"]},"D|^268283-53HQ CountryUSD":{"r":[["Brazil"]],"a":["Companies!D234"]},"D|^162623-17HQ CountryUSD":{"r":[["Brazil"]],"a":["Companies!D308"]},"D|^224267-68HQ CountryUSD":{"r":[["Brazil"]],"a":["Companies!D12"]},"D|^553156-30HQ CountryUSD":{"r":[["Brazil"]],"a":["Companies!D402"]},"D|^162223-03HQ CountryUSD":{"r":[["United States"]],"a":["Companies!D66"]},"F|^101643-04EBITDATTM07/07/2025USD":{"id":625,"description":null,"headerValues":[],"financialValues":[],"customValues":[],"error":null},"F|^51010-93Business RevenueTTM07/07/2025USD":{"r":[[918595097.955073]],"c":null,"a":["Companies!J599"]},"F|^154983-61Business RevenueTTM07/07/2025USD":{"r":[[1120718252.405692]],"c":null,"a":["Companies!J667"]},"F|^529788-07EBITDATTM07/07/2025USD":{"id":606,"description":null,"headerValues":[],"financialValues":[],"customValues":[],"error":null},"F|^62039-89Business RevenueTTM07/07/2025USD":{"id":663,"description":null,"headerValues":[],"financialValues":[],"customValues":[],"error":null},"F|^148670-38EBITDATTM07/07/2025USD":{"r":[[753108237.9295659]],"c":null,"a":["Companies!K237"]},"F|^599964-67EBITDATTM07/07/2025USD":{"r":[[109810381]],"c":null,"a":["Companies!K680"]},"F|^41523-94Business RevenueTTM07/07/2025USD":{"id":699,"description":null,"headerValues":[],"financialValues":[],"customValues":[],"error":null},"F|^169745-86EBITDATTM07/07/2025USD":{"r":[[177111755.86332]],"c":null,"a":["Companies!K707"]},"F|^59052-79Business RevenueTTM07/07/2025USD":{"id":630,"description":null,"headerValues":[],"financialValues":[],"customValues":[],"error":null},"F|^153901-90EBITDATTM07/07/2025USD":{"id":634,"description":null,"headerValues":[],"financialValues":[],"customValues":[],"error":null},"F|^59321-35EBITDATTM07/07/2025USD":{"r":[[938231734.295838]],"c":null,"a":["Companies!K372"]},"F|^59268-52Business RevenueTTM07/07/2025USD":{"id":682,"description":null,"headerValues":[],"financialValues":[],"customValues":[],"error":null},"F|^165718-54Business RevenueTTM07/07/2025USD":{"id":701,"description":null,"headerValues":[],"financialValues":[],"customValues":[],"error":null},"F|^153231-31Business RevenueTTM07/07/2025USD":{"id":610,"description":null,"headerValues":[],"financialValues":[],"customValues":[],"error":null},"F|^153165-34EBITDATTM07/07/2025USD":{"r":[[368571587.190323]],"c":null,"a":["Companies!K327"]},"F|^232224-49EBITDATTM07/07/2025USD":{"id":672,"description":null,"headerValues":[],"financialValues":[],"customValues":[],"error":null},"F|^135958-33EBITDATTM07/07/2025USD":{"r":[[27837215.387670342]],"c":null,"a":["Companies!K329"]},"F|^165123-91Business RevenueTTM07/07/2025USD":{"id":696,"description":null,"headerValues":[],"financialValues":[],"customValues":[],"error":null},"F|^12444-13EBITDATTM07/07/2025USD":{"r":[[290473146.46681094]],"c":null,"a":["Companies!K717"]},"F|^163270-90EBITDATTM07/07/2025USD":{"id":653,"description":null,"headerValues":[],"financialValues":[],"customValues":[],"error":null},"F|^267694-66EBITDATTM07/07/2025USD":{"r":[[622929209.488794]],"c":null,"a":["Companies!K677"]},"F|^601896-25EBITDATTM07/07/2025USD":{"r":[[120226510.411129]],"c":null,"a":["Companies!K778"]},"F|^59323-42Business RevenueTTM07/07/2025USD":{"r":[[1555089802.706368]],"c":null,"a":["Companies!J208"]},"F|^233677-18Business RevenueTTM07/07/2025USD":{"id":657,"description":null,"headerValues":[],"financialValues":[],"customValues":[],"error":null},"F|^115612-93Business RevenueTTM07/07/2025USD":{"id":698,"description":null,"headerValues":[],"financialValues":[],"customValues":[],"error":null},"F|^158436-10EBITDATTM07/07/2025USD":{"id":617,"description":null,"headerValues":[],"financialValues":[],"customValues":[],"error":null},"F|^266136-67Business RevenueTTM07/07/2025USD":{"id":664,"description":null,"headerValues":[],"financialValues":[],"customValues":[],"error":null},"F|^65420-20EBITDATTM07/07/2025USD":{"id":640,"description":null,"headerValues":[],"financialValues":[],"customValues":[],"error":null},"F|^235006-48EBITDATTM07/07/2025USD":{"r":[[251143949.756339]],"c":null,"a":["Companies!K511"]},"F|^501803-11Business RevenueTTM07/07/2025USD":{"id":635,"description":null,"headerValues":[],"financialValues":[],"customValues":[],"error":null},"F|^230114-08EBITDATTM07/07/2025USD":{"id":651,"description":null,"headerValues":[],"financialValues":[],"customValues":[],"error":null},"F|^91718-56EBITDATTM07/07/2025USD":{"id":619,"description":null,"headerValues":[],"financialValues":[],"customValues":[],"error":null},"F|^182488-69Business RevenueTTM07/07/2025USD":{"r":[[1094778481.2039158]],"c":null,"a":["Companies!J551"]},"D|^119625-22WebsiteUSD":{"r":[["www.grupobertin.com.br"]],"a":["Companies!E319"]},"D|^151295-68WebsiteUSD":{"r":[["www.vitacon.com.br"]],"a":["Companies!E690"]},"D|^157680-91WebsiteUSD":{"r":[["www.rapidaocometa.com.br"]],"a":["Companies!E542"]},"D|^99520-12WebsiteUSD":{"r":[["www.semparar.com.br"]],"a":["Companies!E579"]},"D|^123496-84WebsiteUSD":{"r":[["www.puras.com.br"]],"a":["Companies!E538"]},"D|^229196-62WebsiteUSD":{"r":[["www.oceanpact.com"]],"a":["Companies!E489"]},"D|^162772-75WebsiteUSD":{"r":[["www.marche.com.br"]],"a":["Companies!E429"]},"D|^467250-94WebsiteUSD":{"r":[["www.3tentos.com.br"]],"a":["Companies!E4"]},"D|^13196-71WebsiteUSD":{"r":[["www.uol.com.br"]],"a":["Companies!E669"]},"D|^565246-54WebsiteUSD":{"r":[["kovr.com.br"]],"a":["Companies!E391"]},"D|^491864-77WebsiteUSD":{"r":[["ri.csnmineracao.com.br"]],"a":["Companies!E202"]},"D|^155263-78WebsiteUSD":{"r":[["www.innova.com.br"]],"a":["Companies!E362"]},"D|^462645-37WebsiteUSD":{"r":[["www.targusenergia.com.br"]],"a":["Companies!E620"]},"D|^531320-86WebsiteUSD":{"r":[["www.gruposalus.com.br"]],"a":["Companies!E333"]},"D|^59325-13WebsiteUSD":{"r":[["minervafoods.com"]],"a":["Companies!E453"]},"D|^126967-33NameUSD":{"r":[["Hypermarcas (Beauty &amp; Personal Care Business)"]],"a":["Companies!B752"]},"D|^149565-25NameUSD":{"r":[["Vulcabras Azaleia"]],"a":["Companies!B703"]},"D|^615834-82NameUSD":{"r":[["Inpasa"]],"a":["Companies!B363"]},"D|^165421-63NameUSD":{"r":[["Tupy"]],"a":["Companies!B658"]},"D|^544304-98NameUSD":{"r":[["S.E. Palmeiras"]],"a":["Companies!B502"]},"D|^25592-68NameUSD":{"r":[["Qualicorp Consultoria e Corretora de Seguros"]],"a":["Companies!B539"]},"D|^151601-41NameUSD":{"r":[["Tele Leste Celular Participacoes Netscribes (ADR)"]],"a":["Companies!B771"]},"D|^124137-28NameUSD":{"r":[["Suvinil"]],"a":["Companies!B613"]},"D|^126007-75NameUSD":{"r":[["Empresa Construtora Brasil"]],"a":["Companies!B235"]},"D|^267815-17NameUSD":{"r":[["Vero (Telecommunication Company)"]],"a":["Companies!B682"]},"D|^182488-69NameUSD":{"r":[["Rodobens"]],"a":["Companies!B551"]},"D|^58968-01NameUSD":{"r":[["Vale (Multi-line Mining)"]],"a":["Companies!B674"]},"D|^228570-85NameUSD":{"r":[["Grupo 3corações"]],"a":["Companies!B3"]},"D|^170685-91NameUSD":{"r":[["PBG (Tijucas)"]],"a":["Companies!B523"]},"D|^115118-56NameUSD":{"r":[["Intercement"]],"a":["Companies!B366"]},"D|^110294-65NameUSD":{"r":[["Sinova Inovacoes Agricolas"]],"a":["Companies!B336"]},"D|^482696-29NameUSD":{"r":[["Volkswagen Truck &amp; Bus"]],"a":["Companies!B704"]},"D|^152826-49Employees CountUSD":{"r":[[197]],"a":["Companies!I685"]},"D|^41581-00Employees CountUSD":{"r":[[14817]],"a":["Companies!I697"]},"D|^700627-78Employees CountUSD":{"id":650,"description":null,"headerValues":[{"simpleDate":null,"value":"","description":null}],"financialValues":[],"customValues":[],"error":null},"D|^513134-74Employees CountUSD":{"r":[[1138]],"a":["Companies!I130"]},"D|^150914-71Employees CountUSD":{"r":[[643]],"a":["Companies!I278"]},"D|^161034-67Employees CountUSD":{"id":659,"description":null,"headerValues":[{"simpleDate":null,"value":"","description":null}],"financialValues":[],"customValues":[],"error":null},"D|^158321-80Employees CountUSD":{"r":[[6000]],"a":["Companies!I400"]},"D|^517445-74Employees CountUSD":{"r":[[2101]],"a":["Companies!I666"]},"D|^12444-13Employees CountUSD":{"r":[[16000]],"a":["Companies!I717"]},"D|^43308-10Employees CountUSD":{"r":[[9102]],"a":["Companies!I557"]},"D|^12770-02Employees CountUSD":{"r":[[30]],"a":["Companies!I342"]},"D|^51001-84Employees CountUSD":{"r":[[3846]],"a":["Companies!I410"]},"D|^267694-66Employees CountUSD":{"r":[[2827]],"a":["Companies!I677"]},"D|^56904-04Employees CountUSD":{"id":686,"description":null,"headerValues":[{"simpleDate":null,"value":"","description":null}],"financialValues":[],"customValues":[],"error":null},"D|^41395-33Employees CountUSD":{"r":[[2560]],"a":["Companies!I633"]},"D|^458086-15Employees CountUSD":{"r":[[57000]],"a":["Companies!I585"]},"D|^506670-31Employees CountUSD":{"r":[[19]],"a":["Companies!I296"]},"D|^112793-05Employees CountUSD":{"r":[[1400]],"a":["Companies!I760"]},"D|^168681-88Employees CountUSD":{"r":[[341]],"a":["Companies!I645"]},"D|^454233-88Employees CountUSD":{"id":633,"description":null,"headerValues":[{"simpleDate":null,"value":"","description":null}],"financialValues":[],"customValues":[],"error":null},"D|^142711-66Employees CountUSD":{"r":[[128]],"a":["Companies!I713"]},"D|^100578-07HQ CountryUSD":{"r":[["Brazil"]],"a":["Companies!D128"]},"D|^532530-37HQ CountryUSD":{"r":[["Brazil"]],"a":["Companies!D756"]},"D|^157868-11HQ CountryUSD":{"r":[["Brazil"]],"a":["Companies!D761"]},"D|^31316-68HQ CountryUSD":{"r":[["Brazil"]],"a":["Companies!D536"]},"D|^163270-90HQ CountryUSD":{"r":[["Brazil"]],"a":["Companies!D465"]},"D|^166331-44HQ CountryUSD":{"r":[["Brazil"]],"a":["Companies!D326"]},"D|^163136-35HQ CountryUSD":{"r":[["Brazil"]],"a":["Companies!D769"]},"D|^163034-92HQ CountryUSD":{"r":[["Brazil"]],"a":["Companies!D436"]},"D|^268298-29HQ CountryUSD":{"r":[["Brazil"]],"a":["Companies!D653"]},"D|^41510-44HQ CountryUSD":{"r":[["Brazil"]],"a":["Companies!D509"]},"D|^135958-33HQ CountryUSD":{"r":[["Brazil"]],"a":["Companies!D329"]},"D|^97782-40HQ CountryUSD":{"r":[["Brazil"]],"a":["Companies!D486"]},"D|^98480-80HQ CountryUSD":{"r":[["Brazil"]],"a":["Companies!D649"]},"F|^267553-72Business RevenueTTM07/07/2025USD":{"id":792,"description":null,"headerValues":[],"financialValues":[],"customValues":[],"error":null},"F|^62633-35Business RevenueTTM07/07/2025USD":{"r":[[9613118380.542158]],"c":null,"a":["Companies!J700"]},"F|^54251-83EBITDATTM07/07/2025USD":{"id":781,"description":null,"headerValues":[],"financialValues":[],"customValues":[],"error":null},"F|^58275-82Business RevenueTTM07/07/2025USD":{"r":[[2508841345.5436263]],"c":null,"a":["Companies!J257"]},"F|^154983-61EBITDATTM07/07/2025USD":{"r":[[211705576.518028]],"c":null,"a":["Companies!K667"]},"F|^596201-32Business RevenueTTM07/07/2025USD":{"id":709,"description":null,"headerValues":[],"financialValues":[],"customValues":[],"error":null},"F|^58968-01Business RevenueTTM07/07/2025USD":{"r":[[37743000000]],"c":null,"a":["Companies!J674"]},"F|^459945-91Business RevenueTTM07/07/2025USD":{"id":795,"description":null,"headerValues":[],"financialValues":[],"customValues":[],"error":null},"F|^60223-51EBITDATTM07/07/2025USD":{"id":735,"description":null,"headerValues":[],"financialValues":[],"customValues":[],"error":null},"F|^59323-15Business RevenueTTM07/07/2025USD":{"r":[[1390679925.4930022]],"c":null,"a":["Companies!J568"]},"F|^229196-62Business RevenueTTM07/07/2025USD":{"r":[[337109868.360373]],"c":null,"a":["Companies!J489"]},"F|^264458-98EBITDATTM07/07/2025USD":{"r":[[44543845.256309]],"c":null,"a":["Companies!K524"]},"F|^164960-83EBITDATTM07/07/2025USD":{"r":[[139378531.201731]],"c":null,"a":["Companies!K285"]},"F|^127441-00Business RevenueTTM07/07/2025USD":{"id":769,"description":null,"headerValues":[],"financialValues":[],"customValues":[],"error":null},"F|^165662-11Business RevenueTTM07/07/2025USD":{"r":[[1101555723.596913]],"c":null,"a":["Companies!J424"]},"F|^104338-90EBITDATTM07/07/2025USD":{"id":741,"description":null,"headerValues":[],"financialValues":[],"customValues":[],"error":null},"F|^59323-87Business RevenueTTM07/07/2025USD":{"r":[[445021693.87607]],"c":null,"a":["Companies!J448"]},"F|^52938-91EBITDATTM07/07/2025USD":{"id":710,"description":null,"headerValues":[],"financialValues":[],"customValues":[],"error":null},"F|^98855-92EBITDATTM07/07/2025USD":{"id":733,"description":null,"headerValues":[],"financialValues":[],"customValues":[],"error":null},"F|^97964-83EBITDATTM07/07/2025USD":{"r":[[35431968.680826]],"c":null,"a":["Companies!K267"]},"F|^109299-79Business RevenueTTM07/07/2025USD":{"r":[[1582597835.171721]],"c":null,"a":["Companies!J200"]},"F|^59323-51EBITDATTM07/07/2025USD":{"r":[[176936681.594371]],"c":null,"a":["Companies!K616"]},"F|^443189-62EBITDATTM07/07/2025USD":{"r":[[86186052.67974201]],"c":null,"a":["Companies!K399"]},"F|^165144-52Business RevenueTTM07/07/2025USD":{"id":778,"description":null,"headerValues":[],"financialValues":[],"customValues":[],"error":null},"F|^59323-69EBITDATTM07/07/2025USD":{"id":750,"description":null,"headerValues":[],"financialValues":[],"customValues":[],"error":null},"F|^107186-86EBITDATTM07/07/2025USD":{"id":786,"description":null,"headerValues":[],"financialValues":[],"customValues":[],"error":null},"F|^14185-99EBITDATTM07/07/2025USD":{"r":[[362756556.792373]],"c":null,"a":["Companies!K421"]},"F|^266136-67EBITDATTM07/07/2025USD":{"id":761,"description":null,"headerValues":[],"financialValues":[],"customValues":[],"error":null},"F|^59324-77Business RevenueTTM07/07/2025USD":{"r":[[345524297.492108]],"c":null,"a":["Companies!J380"]},"F|^160599-79EBITDATTM07/07/2025USD":{"id":708,"description":null,"headerValues":[],"financialValues":[],"customValues":[],"error":null},"F|^152826-49Business RevenueTTM07/07/2025USD":{"id":722,"description":null,"headerValues":[],"financialValues":[],"customValues":[],"error":null},"F|^41966-74Business RevenueTTM07/07/2025USD":{"r":[[5662145323.248761]],"c":null,"a":["Companies</t>
  </si>
  <si>
    <t>!J642"]},"F|^150344-38EBITDATTM07/07/2025USD":{"id":753,"description":null,"headerValues":[],"financialValues":[],"customValues":[],"error":null},"F|^121795-57Business RevenueTTM07/07/2025USD":{"id":762,"description":null,"headerValues":[],"financialValues":[],"customValues":[],"error":null},"F|^41966-65EBITDATTM07/07/2025USD":{"id":744,"description":null,"headerValues":[],"financialValues":[],"customValues":[],"error":null},"D|^62633-35WebsiteUSD":{"r":[["www.votorantim.com.br"]],"a":["Companies!E700"]},"D|^61650-10WebsiteUSD":{"r":[["www.itausa.com.br"]],"a":["Companies!E374"]},"D|^124083-28WebsiteUSD":{"r":[["www.tortuga.com.br"]],"a":["Companies!E648"]},"D|^165123-91WebsiteUSD":{"id":779,"description":null,"headerValues":[{"simpleDate":null,"value":"","description":null}],"financialValues":[],"customValues":[],"error":null},"D|^152764-48WebsiteUSD":{"r":[["www.parmalat.com.br"]],"a":["Companies!E505"]},"D|^342018-73WebsiteUSD":{"r":[["www.zilor.com.br"]],"a":["Companies!E722"]},"D|^165076-57WebsiteUSD":{"id":787,"description":null,"headerValues":[{"simpleDate":null,"value":"","description":null}],"financialValues":[],"customValues":[],"error":null},"D|^164958-76WebsiteUSD":{"r":[["www.loginlogistica.com.br"]],"a":["Companies!E413"]},"D|^264855-97WebsiteUSD":{"r":[["www.stara.com.br"]],"a":["Companies!E600"]},"D|^57093-40WebsiteUSD":{"r":[["www.santosbrasil.com.br"]],"a":["Companies!E566"]},"D|^463214-44WebsiteUSD":{"r":[["www.surf.com.br"]],"a":["Companies!E611"]},"D|^40839-85WebsiteUSD":{"r":[["www.cogna.com.br"]],"a":["Companies!E175"]},"D|^165081-52WebsiteUSD":{"id":715,"description":null,"headerValues":[{"simpleDate":null,"value":"","description":null}],"financialValues":[],"customValues":[],"error":null},"D|^52635-61WebsiteUSD":{"r":[["www.copel.com"]],"a":["Companies!E187"]},"D|^161034-67WebsiteUSD":{"r":[["www.la.logicalis.com"]],"a":["Companies!E393"]},"D|^338690-62WebsiteUSD":{"id":726,"description":null,"headerValues":[{"simpleDate":null,"value":"","description":null}],"financialValues":[],"customValues":[],"error":null},"D|^10423-81WebsiteUSD":{"r":[["www.jbs.com.br"]],"a":["Companies!E376"]},"D|^55246-78WebsiteUSD":{"r":[["www.superbac.com.br"]],"a":["Companies!E607"]},"D|^13259-35WebsiteUSD":{"r":[["www.hypera.com.br"]],"a":["Companies!E355"]},"D|^223386-22WebsiteUSD":{"id":737,"description":null,"headerValues":[{"simpleDate":null,"value":"","description":null}],"financialValues":[],"customValues":[],"error":null},"D|^158946-04WebsiteUSD":{"id":748,"description":null,"headerValues":[{"simpleDate":null,"value":"","description":null}],"financialValues":[],"customValues":[],"error":null},"D|^164513-62WebsiteUSD":{"r":[["locamerica.com.br"]],"a":["Companies!E409"]},"D|^59323-51WebsiteUSD":{"r":[["www.syn.com.br"]],"a":["Companies!E616"]},"D|^180935-38WebsiteUSD":{"r":[["www.uniaoquimica.com.br"]],"a":["Companies!E662"]},"D|^62041-24NameUSD":{"r":[["Ferrovia Centro-Atlantica"]],"a":["Companies!B276"]},"D|^522248-86NameUSD":{"r":[["Orsegups"]],"a":["Companies!B496"]},"D|^51717-61NameUSD":{"r":[["Sertrading"]],"a":["Companies!B583"]},"D|^51010-93NameUSD":{"r":[["Serena Energia"]],"a":["Companies!B599"]},"D|^165503-62NameUSD":{"r":[["Refinaria De Petroleos"]],"a":["Companies!B547"]},"D|^13303-81NameUSD":{"r":[["Dixie Toga"]],"a":["Companies!B222"]},"D|^124083-28NameUSD":{"r":[["Tortuga Companhia Zootécnica Agrária"]],"a":["Companies!B648"]},"D|^57080-35NameUSD":{"r":[["Mills Locacao Servicos e Logistica"]],"a":["Companies!B451"]},"D|^165144-52NameUSD":{"r":[["Vicunha Textil"]],"a":["Companies!B688"]},"D|^10046-17NameUSD":{"r":[["Kepler Weber"]],"a":["Companies!B385"]},"D|^463214-44NameUSD":{"r":[["Surf (Telecommunications Service Providers)"]],"a":["Companies!B611"]},"D|^165144-52Employees CountUSD":{"r":[[7000]],"a":["Companies!I688"]},"D|^165718-54Employees CountUSD":{"id":789,"description":null,"headerValues":[{"simpleDate":null,"value":"","description":null}],"financialValues":[],"customValues":[],"error":null},"D|^267815-17Employees CountUSD":{"r":[[2900]],"a":["Companies!I682"]},"D|^14532-94Employees CountUSD":{"r":[[7800]],"a":["Companies!I540"]},"D|^158045-86Employees CountUSD":{"r":[[770]],"a":["Companies!I772"]},"D|^228052-54Employees CountUSD":{"r":[[10464]],"a":["Companies!I249"]},"D|^165681-01Employees CountUSD":{"r":[[10284]],"a":["Companies!I324"]},"D|^231229-00Employees CountUSD":{"id":738,"description":null,"headerValues":[{"simpleDate":null,"value":"","description":null}],"financialValues":[],"customValues":[],"error":null},"D|^65707-75Employees CountUSD":{"id":740,"description":null,"headerValues":[{"simpleDate":null,"value":"","description":null}],"financialValues":[],"customValues":[],"error":null},"D|^187645-42Employees CountUSD":{"r":[[1506]],"a":["Companies!I405"]},"D|^157723-30Employees CountUSD":{"r":[[86749]],"a":["Companies!I58"]},"D|^153231-31Employees CountUSD":{"r":[[643]],"a":["Companies!I494"]},"D|^165660-76HQ CountryUSD":{"r":[["Brazil"]],"a":["Companies!D712"]},"D|^165662-11HQ CountryUSD":{"r":[["Brazil"]],"a":["Companies!D424"]},"D|^165718-90HQ CountryUSD":{"r":[["Brazil"]],"a":["Companies!D525"]},"D|^59322-43HQ CountryUSD":{"r":[["Brazil"]],"a":["Companies!D528"]},"D|^454528-09HQ CountryUSD":{"r":[["Brazil"]],"a":["Companies!D215"]},"D|^59321-62HQ CountryUSD":{"r":[["Brazil"]],"a":["Companies!D408"]},"D|^158321-80HQ CountryUSD":{"r":[["Brazil"]],"a":["Companies!D400"]},"D|^465278-50HQ CountryUSD":{"r":[["Brazil"]],"a":["Companies!D395"]},"D|^167415-13HQ CountryUSD":{"r":[["Brazil"]],"a":["Companies!D403"]},"D|^60316-84HQ CountryUSD":{"r":[["Brazil"]],"a":["Companies!D475"]},"D|^342018-73HQ CountryUSD":{"r":[["Brazil"]],"a":["Companies!D722"]},"D|^170222-59HQ CountryUSD":{"r":[["Brazil"]],"a":["Companies!D288"]},"D|^181457-56HQ CountryUSD":{"r":[["Brazil"]],"a":["Companies!D302"]},"D|^233278-39HQ CountryUSD":{"r":[["Brazil"]],"a":["Companies!D552"]},"D|^99794-08HQ CountryUSD":{"r":[["Brazil"]],"a":["Companies!D758"]},"D|^463231-54HQ CountryUSD":{"r":[["Brazil"]],"a":["Companies!D387"]},"D|^52102-36HQ CountryUSD":{"r":[["Brazil"]],"a":["Companies!D206"]},"D|^13186-81HQ CountryUSD":{"r":[["Ireland"]],"a":["Companies!D602"]},"F|^125589-61EBITDATTM07/07/2025USD":{"id":2865,"description":null,"headerValues":[],"financialValues":[],"customValues":[],"error":null},"F|^162623-17Business RevenueTTM07/07/2025USD":{"r":[[296930297.4684836]],"c":null,"a":["Companies!J308"]},"F|^154773-82Business RevenueTTM07/07/2025USD":{"id":2899,"description":null,"headerValues":[],"financialValues":[],"customValues":[],"error":null},"F|^66339-91EBITDATTM07/07/2025USD":{"r":[[173728708.31633502]],"c":null,"a":["Companies!K501"]},"F|^234524-44EBITDATTM07/07/2025USD":{"id":2866,"description":null,"headerValues":[],"financialValues":[],"customValues":[],"error":null},"F|^597133-18Business RevenueTTM07/07/2025USD":{"id":2874,"description":null,"headerValues":[],"financialValues":[],"customValues":[],"error":null},"F|^58922-29EBITDATTM07/07/2025USD":{"r":[[81474186.088374]],"c":null,"a":["Companies!K244"]},"F|^164466-55Business RevenueTTM07/07/2025USD":{"r":[[1337712033.596796]],"c":null,"a":["Companies!J461"]},"F|^224264-89EBITDATTM07/07/2025USD":{"id":2897,"description":null,"headerValues":[],"financialValues":[],"customValues":[],"error":null},"F|^170222-59EBITDATTM07/07/2025USD":{"id":2879,"description":null,"headerValues":[],"financialValues":[],"customValues":[],"error":null},"F|^165660-76Business RevenueTTM07/07/2025USD":{"r":[[603363279.6432201]],"c":null,"a":["Companies!J712"]},"F|^182078-20EBITDATTM07/07/2025USD":{"id":2896,"description":null,"headerValues":[],"financialValues":[],"customValues":[],"error":null},"F|^228381-22Business RevenueTTM07/07/2025USD":{"r":[[5143096066.13175]],"c":null,"a":["Companies!J343"]},"F|^161334-37Business RevenueTTM07/07/2025USD":{"id":2852,"description":null,"headerValues":[],"financialValues":[],"customValues":[],"error":null},"F|^327536-65Business RevenueTTM07/07/2025USD":{"id":2857,"description":null,"headerValues":[],"financialValues":[],"customValues":[],"error":null},"F|^223522-75EBITDATTM07/07/2025USD":{"id":2891,"description":null,"headerValues":[],"financialValues":[],"customValues":[],"error":null},"F|^25592-68EBITDATTM07/07/2025USD":{"r":[[84819119.806717]],"c":null,"a":["Companies!K539"]},"F|^55958-32EBITDATTM07/07/2025USD":{"r":[[1346130955.716]],"c":null,"a":["Companies!K61"]},"F|^462679-48Business RevenueTTM07/07/2025USD":{"id":2836,"description":null,"headerValues":[],"financialValues":[],"customValues":[],"error":null},"F|^14532-94EBITDATTM07/07/2025USD":{"r":[[20979347.341382]],"c":null,"a":["Companies!K540"]},"F|^470725-84Business RevenueTTM07/07/2025USD":{"id":2827,"description":null,"headerValues":[],"financialValues":[],"customValues":[],"error":null},"F|^229790-80EBITDATTM07/07/2025USD":{"id":2854,"description":null,"headerValues":[],"financialValues":[],"customValues":[],"error":null},"F|^181457-56EBITDATTM07/07/2025USD":{"r":[[287651225.67259353]],"c":null,"a":["Companies!K302"]},"F|^13360-69Business RevenueTTM07/07/2025USD":{"r":[[24844073726.676]],"c":null,"a":["Companies!J584"]},"F|^59322-97Business RevenueTTM07/07/2025USD":{"id":2895,"description":null,"headerValues":[],"financialValues":[],"customValues":[],"error":null},"F|^160040-53EBITDATTM07/07/2025USD":{"id":2864,"description":null,"headerValues":[],"financialValues":[],"customValues":[],"error":null},"F|^164997-01EBITDATTM07/07/2025USD":{"r":[[210350220.27519798]],"c":null,"a":["Companies!K438"]},"F|^164452-78Business RevenueTTM07/07/2025USD":{"id":2862,"description":null,"headerValues":[],"financialValues":[],"customValues":[],"error":null},"F|^517445-74Business RevenueTTM07/07/2025USD":{"id":2823,"description":null,"headerValues":[],"financialValues":[],"customValues":[],"error":null},"F|^465278-50Business RevenueTTM07/07/2025USD":{"id":2885,"description":null,"headerValues":[],"financialValues":[],"customValues":[],"error":null},"F|^59323-60EBITDATTM07/07/2025USD":{"r":[[328013664.761154]],"c":null,"a":["Companies!K211"]},"F|^165348-73Business RevenueTTM07/07/2025USD":{"id":2892,"description":null,"headerValues":[],"financialValues":[],"customValues":[],"error":null},"F|^178323-22EBITDATTM07/07/2025USD":{"id":2832,"description":null,"headerValues":[],"financialValues":[],"customValues":[],"error":null},"F|^163136-35Business RevenueTTM07/07/2025USD":{"id":2900,"description":null,"headerValues":[],"financialValues":[],"customValues":[],"error":null},"F|^60962-86EBITDATTM07/07/2025USD":{"id":2893,"description":null,"headerValues":[],"financialValues":[],"customValues":[],"error":null},"F|^128463-40Business RevenueTTM07/07/2025USD":{"id":2811,"description":null,"headerValues":[],"financialValues":[],"customValues":[],"error":null},"F|^128463-40EBITDATTM07/07/2025USD":{"id":2888,"description":null,"headerValues":[],"financialValues":[],"customValues":[],"error":null},"F|^516055-24Business RevenueTTM07/07/2025USD":{"r":[[2078512082.2793856]],"c":null,"a":["Companies!J736"]},"F|^43072-66Business RevenueTTM07/07/2025USD":{"id":2890,"description":null,"headerValues":[],"financialValues":[],"customValues":[],"error":null},"F|^165346-48EBITDATTM07/07/2025USD":{"r":[[13782644.986962]],"c":null,"a":["Companies!K452"]},"F|^467250-94Business RevenueTTM07/07/2025USD":{"r":[[2462553703.575944]],"c":null,"a":["Companies!J4"]},"F|^40426-03Business RevenueTTM07/07/2025USD":{"r":[[636520707.643733]],"c":null,"a":["Companies!J635"]},"D|^454528-09WebsiteUSD":{"r":[["www.desktop.com.br"]],"a":["Companies!E215"]},"D|^59322-97WebsiteUSD":{"r":[["www.cesp.com.br"]],"a":["Companies!E155"]},"D|^153165-34WebsiteUSD":{"r":[["www.grupomateus.com.br"]],"a":["Companies!E327"]},"D|^12229-93WebsiteUSD":{"r":[["www.owens-minor.com"]],"a":["Companies!E498"]},"D|^268320-61WebsiteUSD":{"r":[["www.afya.com.br"]],"a":["Companies!E19"]},"D|^58275-82WebsiteUSD":{"r":[["www.eneva.com.br"]],"a":["Companies!E257"]},"D|^510285-43WebsiteUSD":{"r":[["www.alvoradanet.com.br"]],"a":["Companies!E42"]},"D|^521360-65WebsiteUSD":{"r":[["www.grupopereirabrasil.com.br"]],"a":["Companies!E331"]},"D|^229790-80WebsiteUSD":{"r":[["www.accamargo.org.br"]],"a":["Companies!E7"]},"D|^154831-87WebsiteUSD":{"r":[["www.barrosmonteiro.com.br"]],"a":["Companies!E78"]},"D|^160458-13WebsiteUSD":{"r":[["www.repom.com.br"]],"a":["Companies!E548"]},"D|^548748-10WebsiteUSD":{"r":[["www.grbsf.com.br"]],"a":["Companies!E311"]},"D|^233674-66NameUSD":{"r":[["Playcenter"]],"a":["Companies!B518"]},"D|^100582-12NameUSD":{"r":[["Cia de Ferro Ligas da Bahia"]],"a":["Companies!B277"]},"D|^264458-98NameUSD":{"r":[["Positivo Tecnologia"]],"a":["Companies!B524"]},"D|^315183-07NameUSD":{"r":[["Melcon Indústria Farmacêutica"]],"a":["Companies!B443"]},"D|^164937-79NameUSD":{"r":[["Bovespa Holding"]],"a":["Companies!B99"]},"D|^721137-97NameUSD":{"r":[["Automob Participações"]],"a":["Companies!B727"]},"D|^458071-66NameUSD":{"r":[["Cury Construtora E"]],"a":["Companies!B204"]},"D|^115612-93NameUSD":{"r":[["Paschoalotto"]],"a":["Companies!B506"]},"D|^51001-84NameUSD":{"r":[["Locaweb Internet Services"]],"a":["Companies!B410"]},"D|^60316-84NameUSD":{"r":[["NS2.com Internet"]],"a":["Companies!B475"]},"D|^277218-10NameUSD":{"r":[["Takeda Pharmaceutical (Latin America Over-the-Counter and Prescription Pharmaceuticals business)"]],"a":["Companies!B770"]},"D|^156489-31NameUSD":{"r":[["Brastec Technologies"]],"a":["Companies!B107"]},"D|^157248-82NameUSD":{"r":[["Panatlantica"]],"a":["Companies!B503"]},"D|^235006-48NameUSD":{"r":[["PetroRecôncavo"]],"a":["Companies!B511"]},"D|^59321-35NameUSD":{"r":[["Isa Energia Brasil"]],"a":["Companies!B372"]},"D|^166012-75NameUSD":{"r":[["CJ Selecta"]],"a":["Companies!B166"]},"D|^234217-81NameUSD":{"r":[["GD Solar (Brazil)"]],"a":["Companies!B294"]},"D|^60397-39Employees CountUSD":{"r":[[1759]],"a":["Companies!I239"]},"D|^100578-07Employees CountUSD":{"r":[[7000]],"a":["Companies!I128"]},"D|^101472-04Employees CountUSD":{"r":[[2500]],"a":["Companies!I282"]},"D|^10926-55Employees CountUSD":{"r":[[9000]],"a":["Companies!I293"]},"D|^164939-23Employees CountUSD":{"r":[[14416]],"a":["Companies!I431"]},"D|^234886-42Employees CountUSD":{"r":[[11631]],"a":["Companies!I98"]},"D|^121827-52Employees CountUSD":{"r":[[5384]],"a":["Companies!I375"]},"D|^438778-81Employees CountUSD":{"r":[[25]],"a":["Companies!I24"]},"D|^462645-37Employees CountUSD":{"id":2848,"description":null,"headerValues":[{"simpleDate":null,"value":"","description":null}],"financialValues":[],"customValues":[],"error":null},"D|^434642-41Employees CountUSD":{"r":[[790]],"a":["Companies!I695"]},"D|^60393-25Employees CountUSD":{"r":[[29695]],"a":["Companies!I201"]},"D|^597106-09Employees CountUSD":{"id":2861,"description":null,"headerValues":[{"simpleDate":null,"value":"","description":null}],"financialValues":[],"customValues":[],"error":null},"D|^227822-95Employees CountUSD":{"r":[[4294]],"a":["Companies!I216"]},"D|^228381-22Employees CountUSD":{"r":[[68000]],"a":["Companies!I343"]},"D|^10423-81Employees CountUSD":{"r":[[280000]],"a":["Companies!I376"]},"D|^53506-54Employees CountUSD":{"r":[[461]],"a":["Companies!I514"]},"D|^121035-79Employees CountUSD":{"r":[[35143]],"a":["Companies!I168"]},"D|^721137-97HQ CountryUSD":{"r":[["Brazil"]],"a":["Companies!D727"]},"D|^265061-08HQ CountryUSD":{"r":[["Brazil"]],"a":["Companies!D377"]},"D|^54853-75HQ CountryUSD":{"r":[["Brazil"]],"a":["Companies!D263"]},"D|^62017-75HQ CountryUSD":{"r":[["Brazil"]],"a":["Companies!D230"]},"D|^54834-67HQ CountryUSD":{"r":[["Brazil"]],"a":["Companies!D92"]},"D|^107944-12HQ CountryUSD":{"r":[["Brazil"]],"a":["Companies!D344"]},"D|^10926-55HQ CountryUSD":{"r":[["Brazil"]],"a":["Companies!D293"]},"D|^170685-91HQ CountryUSD":{"r":[["Brazil"]],"a":["Companies!D523"]},"D|^41612-23HQ CountryUSD":{"r":[["Brazil"]],"a":["Companies!D251"]},"D|^165038-86HQ CountryUSD":{"r":[["Brazil"]],"a":["Companies!D479"]},"D|^150344-38HQ CountryUSD":{"r":[["Brazil"]],"a":["Companies!D253"]},"D|^11987-92HQ CountryUSD":{"r":[["Norway"]],"a":["Companies!D59"]},"F|^55813-33EBITDATTM07/07/2025USD":{"id":1558,"description":null,"headerValues":[],"financialValues":[],"customValues":[],"error":null},"F|^267553-72EBITDATTM07/07/2025USD":{"id":1520,"description":null,"headerValues":[],"financialValues":[],"customValues":[],"error":null},"F|^158076-55EBITDATTM07/07/2025USD":{"id":1538,"description":null,"headerValues":[],"financialValues":[],"customValues":[],"error":null},"F|^235041-31EBITDATTM07/07/2025USD":{"id":1550,"description":null,"headerValues":[],"financialValues":[],"customValues":[],"error":null},"F|^164620-18EBITDATTM07/07/2025USD":{"r":[[119266139.30310799]],"c":null,"a":["Companies!K254"]},"F|^112707-37Business RevenueTTM07/07/2025USD":{"id":1586,"description":null,"headerValues":[],"financialValues":[],"customValues":[],"error":null},"F|^277225-03Business RevenueTTM07/07/2025USD":{"r":[[1226045834.1240559]],"c":null,"a":["Companies!J595"]},"F|^166918-33Business RevenueTTM07/07/2025USD":{"r":[[243278965.30385903]],"c":null,"a":["Companies!J527"]},"F|^458086-15Business RevenueTTM07/07/2025USD":{"r":[[7936793220.967567]],"c":null,"a":["Companies!J585"]},"F|^599964-67Business RevenueTTM07/07/2025USD":{"r":[[203959000]],"c":null,"a":["Companies!J680"]},"F|^13126-33EBITDATTM07/07/2025USD":{"id":1512,"description":null,"headerValues":[],"financialValues":[],"customValues":[],"error":null},"F|^11489-95EBITDATTM07/07/2025USD":{"r":[[2033263718.481]],"c":null,"a":["Companies!K652"]},"F|^463167-37EBITDATTM07/07/2025USD":{"id":1522,"description":null,"headerValues":[],"financialValues":[],"customValues":[],"error":null},"F|^164626-39Business RevenueTTM07/07/2025USD":{"id":1543,"description":null,"headerValues":[],"financialValues":[],"customValues":[],"error":null},"F|^164626-39EBITDATTM07/07/2025USD":{"id":1582,"description":null,"headerValues":[],"financialValues":[],"customValues":[],"error":null},"F|^59321-62EBITDATTM07/07/2025USD":{"r":[[1952897724.199156]],"c":null,"a":["Companies!K408"]},"F|^100581-58Business RevenueTTM07/07/2025USD":{"r":[[22380007692.983997]],"c":null,"a":["Companies!J321"]},"F|^59321-44Business RevenueTTM07/07/2025USD":{"r":[[331024657.223872]],"c":null,"a":["Companies!J621"]},"F|^151782-49EBITDATTM07/07/2025USD":{"r":[[39038534.241576]],"c":null,"a":["Companies!K684"]},"F|^154831-87EBITDATTM07/07/2025USD":{"id":1511,"description":null,"headerValues":[],"financialValues":[],"customValues":[],"error":null},"F|^59328-91EBITDATTM07/07/2025USD":{"r":[[101022305.733648]],"c":null,"a":["Companies!K39"]},"F|^665104-87EBITDATTM07/07/2025USD":{"id":1551,"description":null,"headerValues":[],"financialValues":[],"customValues":[],"error":null},"F|^59322-61Business RevenueTTM07/07/2025USD":{"r":[[435345332.198346]],"c":null,"a":["Companies!J97"]},"F|^121035-79EBITDATTM07/07/2025USD":{"id":1532,"description":null,"headerValues":[],"financialValues":[],"customValues":[],"error":null},"F|^343143-10Business RevenueTTM07/07/2025USD":{"r":[[292776005.365601]],"c":null,"a":["Companies!J678"]},"F|^443016-46Business RevenueTTM07/07/2025USD":{"r":[[495445042.455415]],"c":null,"a":["Companies!J515"]},"F|^465543-19EBITDATTM07/07/2025USD":{"id":1569,"description":null,"headerValues":[],"financialValues":[],"customValues":[],"error":null},"F|^14389-39Business RevenueTTM07/07/2025USD":{"r":[[6000082326.72]],"c":null,"a":["Companies!J627"]},"F|^154223-38EBITDATTM07/07/2025USD":{"id":1580,"description":null,"headerValues":[],"financialValues":[],"customValues":[],"error":null},"F|^231680-35EBITDATTM07/07/2025USD":{"id":1556,"description":null,"headerValues":[],"financialValues":[],"customValues":[],"error":null},"F|^183223-45EBITDATTM07/07/2025USD":{"id":1553,"description":null,"headerValues":[],"financialValues":[],"customValues":[],"error":null},"F|^565246-54EBITDATTM07/07/2025USD":{"id":1555,"description":null,"headerValues":[],"financialValues":[],"customValues":[],"error":null},"F|^63240-22EBITDATTM07/07/2025USD":{"r":[[29596990.858540002]],"c":null,"a":["Companies!K330"]},"F|^442222-03Business RevenueTTM07/07/2025USD":{"id":1510,"description":null,"headerValues":[],"financialValues":[],"customValues":[],"error":null},"F|^181473-94Business RevenueTTM07/07/2025USD":{"r":[[2584172081.140518]],"c":null,"a":["Companies!J458"]},"F|^43567-12Business RevenueTTM07/07/2025USD":{"r":[[23821194372.728867]],"c":null,"a":["Companies!J661"]},"F|^235006-48Business RevenueTTM07/07/2025USD":{"r":[[732212954.7336]],"c":null,"a":["Companies!J511"]},"F|^151601-32EBITDATTM07/07/2025USD":{"id":1571,"description":null,"headerValues":[],"financialValues":[],"customValues":[],"error":null},"F|^12403-27EBITDATTM07/07/2025USD":{"r":[[172085539.236657]],"c":null,"a":["Companies!K219"]},"F|^165551-32EBITDATTM07/07/2025USD":{"id":1504,"description":null,"headerValues":[],"financialValues":[],"customValues":[],"error":null},"F|^182343-88Business RevenueTTM07/07/2025USD":{"id":1565,"description":null,"headerValues":[],"financialValues":[],"customValues":[],"error":null},"F|^10731-52EBITDATTM07/07/2025USD":{"r":[[3367000000]],"c":null,"a":["Companies!K261"]},"D|^43060-06WebsiteUSD":{"r":[["www.braskem.com.br"]],"a":["Companies!E106"]},"D|^59052-79WebsiteUSD":{"r":[["www.madeiramadeira.com.br"]],"a":["Companies!E419"]},"D|^164693-62WebsiteUSD":{"r":[["www.geres.gov.br"]],"a":["Companies!E298"]},"D|^231229-00WebsiteUSD":{"r":[["www.lotusgrains.com"]],"a":["Companies!E416"]},"D|^158321-80WebsiteUSD":{"r":[["www.leader.com.br"]],"a":["Companies!E400"]},"D|^50938-48WebsiteUSD":{"r":[["www.grupoamigao.com"]],"a":["Companies!E318"]},"D|^156544-57WebsiteUSD":{"r":[["www.thyssenkrupp-csa.com.br"]],"a":["Companies!E639"]},"D|^53945-38WebsiteUSD":{"r":[["www.tokstok.com.br"]],"a":["Companies!E646"]},"D|^483083-38WebsiteUSD":{"r":[["www.site.getnet.com.br"]],"a":["Companies!E588"]},"D|^228570-85WebsiteUSD":{"r":[["www.3coracoes.com.br"]],"a":["Companies!E3"]},"D|^482696-29WebsiteUSD":{"r":[["www.vwco.com.br"]],"a":["Companies!E704"]},"D|^165551-32WebsiteUSD":{"r":[["www.petroflex.com.br"]],"a":["Companies!E510"]},"D|^165501-37WebsiteUSD":{"r":[["www.valefertilizantes.com"]],"a":["Companies!E675"]},"D|^465278-50WebsiteUSD":{"r":[["www.lafargeholcim.com.br"]],"a":["Companies!E395"]},"D|^42012-55WebsiteUSD":{"r":[["www.brasiltelecom.com.br"]],"a":["Companies!E105"]},"D|^86989-87WebsiteUSD":{"r":[["site.medabil.eng.br"]],"a":["Companies!E439"]},"D|^43042-60NameUSD":{"r":[["Companhia De Saneamento Basico Do Estado De Sao Paulo"]],"a":["Companies!B560"]},"D|^165501-37NameUSD":{"r":[["Vale Fertilizantes"]],"a":["Companies!B675"]},"D|^127441-00NameUSD":{"r":[["Direct Healthcare Group"]],"a":["Companies!B220"]},"D|^182574-10NameUSD":{"r":[["Oxiteno"]],"a":["Companies!B499"]},"D|^59325-49NameUSD":{"r":[["JSL"]],"a":["Companies!B383"]},"D|^43308-10NameUSD":{"r":[["Rumo"]],"a":["Companies!B557"]},"D|^233198-56NameUSD":{"r":[["Lavoro"]],"a":["Companies!B398"]},"D|^596775-16NameUSD":{"r":[["Motz (São Paulo)"]],"a":["Companies!B456"]},"D|^62870-05NameUSD":{"r":[["Valid (IT Services and Consulting)"]],"a":["Companies!B676"]},"D|^54744-04NameUSD":{"r":[["Cielo (Financial Software)"]],"a":["Companies!B163"]},"D|^497945-26NameUSD":{"r":[["Unimed Nacional"]],"a":["Companies!B152"]},"D|^165566-17NameUSD":{"r":[["Celulose Irani"]],"a":["Companies!B371"]},"D|^462871-45NameUSD":{"r":[["Casa Mineira"]],"a":["Companies!B135"]},"D|^125488-45NameUSD":{"r":[["Lorenzetti"]],"a":["Companies!B415"]},"D|^229563-91NameUSD":{"r":[["Kora Saude Participacoes"]],"a":["Companies!B390"]},"D|^41095-18NameUSD":{"r":[["Cognizant Technology Solutions"]],"a":["Companies!B176"]},"D|^10831-42Employees CountUSD":{"r":[[51000]],"a":["Companies!I437"]},"D|^150480-19Employees CountUSD":{"r":[[3920]],"a":["Companies!I709"]},"D|^55598-50Employees CountUSD":{"r":[[6670]],"a":["Companies!I334"]},"D|^56904-22Employees CountUSD":{"r":[[2189]],"a":["Companies!I401"]},"D|^14185-99Employees CountUSD":{"r":[[4000]],"a":["Companies!I421"]},"D|^164513-62Employees CountUSD":{"r":[[5272]],"a":["Companies!I409"]},"D|^55074-25Employees CountUSD":{"r":[[1927]],"a":["Companies!I491"]},"D|^124907-14Employees CountUSD":{"r":[[10922]],"a":["Companies!I692"]},"D|^100582-12Employees CountUSD":{"r":[[3218]],"a":["Companies!I277"]},"D|^42490-90Employees CountUSD":{"r":[[11032]],"a":["Companies!I303"]},"D|^159628-42Employees CountUSD":{"r":[[183]],"a":["Companies!I346"]},"D|^163886-14Employees CountUSD":{"r":[[854]],"a":["Companies!I617"]},"D|^10770-94HQ CountryUSD":{"r":[["Brazil"]],"a":["Companies!D114"]},"D|^516041-74HQ CountryUSD":{"r":[["Brazil"]],"a":["Companies!D310"]},"D|^126967-33HQ CountryUSD":{"r":[["Brazil"]],"a":["Companies!D752"]},"D|^43141-42HQ CountryUSD":{"r":[["India"]],"a":["Companies!D345"]},"D|^439078-06HQ CountryUSD":{"r":[["Brazil"]],"a":["Companies!D478"]},"D|^165660-85HQ CountryUSD":{"r":[["Brazil"]],"a":["Companies!D173"]},"D|^516055-24HQ CountryUSD":{"r":[["Brazil"]],"a":["Companies!D736"]},"D|^62177-59HQ CountryUSD":{"r":[["Brazil"]],"a":["Companies!D8"]},"D|^470682-73HQ CountryUSD":{"r":[["Brazil"]],"a":["Companies!D289"]},"D|^42203-35HQ CountryUSD":{"r":[["Brazil"]],"a":["Companies!D751"]},"D|^156901-24HQ CountryUSD":{"r":[["Brazil"]],"a":["Companies!D418"]},"D|^452727-46HQ CountryUSD":{"r":[["Brazil"]],"a":["Companies!D564"]},"D|^125301-70HQ CountryUSD":{"r":[["Brazil"]],"a":["Companies!D574"]},"D|^226315-45HQ CountryUSD":{"r":[["Brazil"]],"a":["Companies!D189"]},"F|^135752-86EBITDATTM07/07/2025USD":{"id":3596,"description":null,"headerValues":[],"financialValues":[],"customValues":[],"error":null},"F|^50913-10Business RevenueTTM07/07/2025USD":{"id":3535,"description":null,"headerValues":[],"financialValues":[],"customValues":[],"error":null},"F|^165664-00Business RevenueTTM07/07/2025USD":{"id":3526,"description":null,"headerValues":[],"financialValues":[],"customValues":[],"error":null},"F|^157723-30EBITDATTM07/07/2025USD":{"r":[[1017318641.136]],"c":null,"a":["Companies!K58"]},"F|^164969-38EBITDATTM07/07/2025USD":{"id":3571,"description":null,"headerValues":[],"financialValues":[],"customValues":[],"error":null},"F|^10926-55Business RevenueTTM07/07/2025USD":{"id":3599,"description":null,"headerValues":[],"financialValues":[],"customValues":[],"error":null},"F|^162020-17Business RevenueTTM07/07/2025USD":{"id":3516,"description":null,"headerValues":[],"financialValues":[],"customValues":[],"error":null},"F|^119915-92EBITDATTM07/07/2025USD":{"r":[[18961985.953401]],"c":null,"a":["Companies!K115"]},"F|^60223-51Business RevenueTTM07/07/2025USD":{"id":3581,"description":null,"headerValues":[],"financialValues":[],"customValues":[],"error":null},"F|^59322-43Business RevenueTTM07/07/2025USD":{"r":[[2948386224.7254434]],"c":null,"a":["Companies!J528"]},"F|^158083-21Business RevenueTTM07/07/2025USD":{"id":3513,"description":null,"headerValues":[],"financialValues":[],"customValues":[],"error":null},"F|^466023-34EBITDATTM07/07/2025USD":{"id":3543,"description":null,"headerValues":[],"financialValues":[],"customValues":[],"error":null},"F|^459723-88EBITDATTM07/07/2025USD":{"r":[[101875058.124012]],"c":null,"a":["Companies!K364"]},"F|^10355-14EBITDATTM07/07/2025USD":{"r":[[11601000000]],"c":null,"a":["Companies!K356"]},"F|^482825-08Business RevenueTTM07/07/2025USD":{"r":[[15057000000]],"c":null,"a":["Companies!J392"]},"F|^165380-77Business RevenueTTM07/07/2025USD":{"r":[[3316635981.596345]],"c":null,"a":["Companies!J178"]},"F|^517564-09Business RevenueTTM07/07/2025USD":{"id":3527,"description":null,"headerValues":[],"financialValues":[],"customValues":[],"error":null},"F|^165012-13Business RevenueTTM07/07/2025USD":{"r":[[387049135.69556403]],"c":null,"a":["Companies!J136"]},"F|^43041-97Business RevenueTTM07/07/2025USD":{"r":[[2399156870.79207]],"c":null,"a":["Companies!J195"]},"F|^231229-00Business RevenueTTM07/07/2025USD":{"id":3549,"description":null,"headerValues":[],"financialValues":[],"customValues":[],"error":null},"F|^41188-60Business RevenueTTM07/07/2025USD":{"r":[[19277000000]],"c":null,"a":["Companies!J361"]},"F|^597571-57Business RevenueTTM07/07/2025USD":{"id":3575,"description":null,"headerValues":[],"financialValues":[],"customValues":[],"error":null},"F|^164979-73EBITDATTM07/07/2025USD":{"id":3585,"description":null,"headerValues":[],"financialValues":[],"customValues":[],"error":null},"F|^712542-79EBITDATTM07/07/2025USD":{"id":3518,"description":null,"headerValues":[],"financialValues":[],"customValues":[],"error":null},"F|^162772-75EBITDATTM07/07/2025USD":{"r":[[25486517.199316315]],"c":null,"a":["Companies!K429"]},"F|^505061-92EBITDATTM07/07/2025USD":{"id":3548,"description":null,"headerValues":[],"financialValues":[],"customValues":[],"error":null},"F|^41519-62EBITDATTM07/07/2025USD":{"id":3586,"description":null,"headerValues":[],"financialValues":[],"customValues":[],"error":null},"F|^43072-66EBITDATTM07/07/2025USD":{"id":3542,"description":null,"headerValues":[],"financialValues":[],"customValues":[],"error":null},"F|^565157-17Business RevenueTTM07/07/2025USD":{"id":3558,"description":null,"headerValues":[],"financialValues":[],"customValues":[],"error":null},"F|^491864-77Business RevenueTTM07/07/2025USD":{"r":[[3068829841.478229]],"c":null,"a":["Companies!J202"]},"F|^608260-60EBITDATTM07/07/2025USD":{"id":3524,"description":null,"headerValues":[],"financialValues":[],"customValues":[],"error":null},"F|^90178-30EBITDATTM07/07/2025USD":{"id":3520,"description":null,"headerValues":[],"financialValues":[],"customValues":[],"error":null},"F|^57093-58Business RevenueTTM07/07/2025USD":{"id":3546,"description":null,"headerValues":[],"financialValues":[],"customValues":[],"error":null},"F|^170863-39EBITDATTM07/07/2025USD":{"r":[[2009000000]],"c":null,"a":["Companies!K232"]},"D|^158894-29WebsiteUSD":{"r":[["www.villares.com.br"]],"a":["Companies!E689"]},"D|^12403-27WebsiteUSD":{"r":[["direcional.com.br"]],"a":["Companies!E219"]},"D|^164996-02WebsiteUSD":{"r":[["ri.tegraincorporadora.com.br"]],"a":["Companies!E629"]},"D|^14203-99WebsiteUSD":{"r":[["www.cardinalhealth.com"]],"a":["Companies!E132"]},"D|^466180-84WebsiteUSD":{"r":[["www.grupozaffari.com.br"]],"a":["Companies!E338"]},"D|^151601-41WebsiteUSD":{"id":3506,"description":null,"headerValues":[{"simpleDate":null,"value":"","description":null}],"financialValues":[],"customValues":[],"error":null},"D|^97998-76WebsiteUSD":{"r":[["www.camargocorrea.com.br"]],"a":["Companies!E126"]},"D|^162223-03WebsiteUSD":{"r":[["www.avantehs.com"]],"a":["Companies!E66"]},"D|^56614-42WebsiteUSD":{"r":[["www.tcs.com"]],"a":["Companies!E625"]},"D|^158076-55WebsiteUSD":{"r":[["www.almeidajunior.com.br"]],"a":["Companies!E38"]},"D|^165348-73WebsiteUSD":{"r":[["www.banpara.b.br"]],"a":["Companies!E76"]},"D|^124137-28WebsiteUSD":{"r":[["www.suvinil.com.br"]],"a":["Companies!E613"]},"D|^157392-19WebsiteUSD":{"r":[["www.puket.com.br"]],"a":["Companies!E537"]},"D|^62020-81WebsiteUSD":{"r":[["www.dufrysouthamerica.com"]],"a":["Companies!E231"]},"D|^114010-39WebsiteUSD":{"r":[["novo.brb.com.br"]],"a":["Companies!E483"]},"D|^528834-97WebsiteUSD":{"id":3573,"description":null,"headerValues":[{"simpleDate":null,"value":"","description":null}],"financialValues":[],"customValues":[],"error":null},"D|^155419-75WebsiteUSD":{"r":[["www.mrn.com.br"]],"a":["Companies!E460"]},"D|^51485-86WebsiteUSD":{"r":[["www.tcp.com.br"]],"a":["Companies!E624"]},"D|^59932-72NameUSD":{"r":[["Econocom Group"]],"a":["Companies!B236"]},"D|^471201-49NameUSD":{"r":[["Aldo Solar"]],"a":["Companies!B31"]},"D|^59889-88NameUSD":{"r":[["Anima Educação"]],"a":["Companies!B52"]},"D|^159242-95NameUSD":{"r":[["Morena Rosa Industria de Confeccoes"]],"a":["Companies!B328"]},"D|^516055-24NameUSD":{"r":[["Cencosud Brazil"]],"a":["Companies!B736"]},"D|^11242-00NameUSD":{"r":[["Medtronic"]],"a":["Companies!B442"]},"D|^56903-77NameUSD":{"r":[["Companhia Mineira de Açúcar e Álcool"]],"a":["Companies!B170"]},"D|^62179-57NameUSD":{"r":[["BB Seguridade Participacoes"]],"a":["Companies!B83"]},"D|^165833-83NameUSD":{"r":[["Iguá Saneamento"]],"a":["Companies!B357"]},"D|^530460-37NameUSD":{"r":[["B2list"]],"a":["Companies!B70"]},"D|^11660-50NameUSD":{"r":[["SAP"]],"a":["Companies!B569"]},"D|^114010-39NameUSD":{"r":[["Banco de Brasília"]],"a":["Companies!B483"]},"D|^158436-10NameUSD":{"r":[["Iharabras"]],"a":["Companies!B358"]},"D|^494510-50NameUSD":{"r":[["Auren Energia"]],"a":["Companies!B63"]},"D|^165835-27NameUSD":{"r":[["All-America Latina Logistica Malha Norte"]],"a":["Companies!B556"]},"D|^62311-60NameUSD":{"r":[["SLC Agricola"]],"a":["Companies!B590"]},"D|^150760-63Employees CountUSD":{"id":3595,"description":null,"headerValues":[{"s</t>
  </si>
  <si>
    <t>impleDate":null,"value":"","description":null}],"financialValues":[],"customValues":[],"error":null},"D|^42357-52Employees CountUSD":{"r":[[7583]],"a":["Companies!I117"]},"D|^164937-79Employees CountUSD":{"id":3504,"description":null,"headerValues":[{"simpleDate":null,"value":"","description":null}],"financialValues":[],"customValues":[],"error":null},"D|^234217-81Employees CountUSD":{"r":[[74]],"a":["Companies!I294"]},"D|^515797-75Employees CountUSD":{"r":[[453]],"a":["Companies!I312"]},"D|^164942-83Employees CountUSD":{"r":[[1257]],"a":["Companies!I6"]},"D|^482051-71Employees CountUSD":{"r":[[196]],"a":["Companies!I30"]},"D|^153764-47Employees CountUSD":{"id":3522,"description":null,"headerValues":[{"simpleDate":null,"value":"","description":null}],"financialValues":[],"customValues":[],"error":null},"D|^60211-45Employees CountUSD":{"r":[[6583]],"a":["Companies!I177"]},"D|^121967-83Employees CountUSD":{"r":[[7500]],"a":["Companies!I349"]},"D|^166370-32Employees CountUSD":{"id":3532,"description":null,"headerValues":[{"simpleDate":null,"value":"","description":null}],"financialValues":[],"customValues":[],"error":null},"D|^59325-22Employees CountUSD":{"r":[[5805]],"a":["Companies!I56"]},"D|^161509-69Employees CountUSD":{"r":[[100]],"a":["Companies!I425"]},"D|^463214-44Employees CountUSD":{"r":[[219]],"a":["Companies!I611"]},"D|^496359-10Employees CountUSD":{"r":[[1151]],"a":["Companies!I299"]},"D|^90178-30Employees CountUSD":{"r":[[35000]],"a":["Companies!I601"]},"D|^125590-69Employees CountUSD":{"r":[[1300]],"a":["Companies!I432"]},"D|^43060-06Employees CountUSD":{"r":[[8576]],"a":["Companies!I106"]},"D|^665104-87Employees CountUSD":{"id":3574,"description":null,"headerValues":[{"simpleDate":null,"value":"","description":null}],"financialValues":[],"customValues":[],"error":null},"D|^157599-82Employees CountUSD":{"r":[[6000]],"a":["Companies!I10"]},"D|^466985-26Employees CountUSD":{"r":[[630]],"a":["Companies!I158"]},"D|^436487-86Employees CountUSD":{"r":[[1500]],"a":["Companies!I23"]},"D|^41514-76HQ CountryUSD":{"r":[["Brazil"]],"a":["Companies!D279"]},"D|^157075-75HQ CountryUSD":{"r":[["Brazil"]],"a":["Companies!D725"]},"D|^471065-32HQ CountryUSD":{"r":[["Brazil"]],"a":["Companies!D5"]},"D|^228052-54HQ CountryUSD":{"r":[["Brazil"]],"a":["Companies!D249"]},"D|^228570-85HQ CountryUSD":{"r":[["Brazil"]],"a":["Companies!D3"]},"D|^163212-49HQ CountryUSD":{"r":[["Brazil"]],"a":["Companies!D43"]},"D|^97156-09HQ CountryUSD":{"r":[["Brazil"]],"a":["Companies!D732"]},"D|^153165-34HQ CountryUSD":{"r":[["Brazil"]],"a":["Companies!D327"]},"D|^434772-01HQ CountryUSD":{"r":[["Brazil"]],"a":["Companies!D250"]},"D|^471201-49HQ CountryUSD":{"r":[["Brazil"]],"a":["Companies!D31"]},"F|^164952-73Business RevenueTTM07/07/2025USD":{"id":474,"description":null,"headerValues":[],"financialValues":[],"customValues":[],"error":null},"F|^57093-40EBITDATTM07/07/2025USD":{"r":[[276431228.346285]],"c":null,"a":["Companies!K566"]},"F|^61450-84Business RevenueTTM07/07/2025USD":{"id":438,"description":null,"headerValues":[],"financialValues":[],"customValues":[],"error":null},"F|^343509-67EBITDATTM07/07/2025USD":{"id":480,"description":null,"headerValues":[],"financialValues":[],"customValues":[],"error":null},"F|^157723-30Business RevenueTTM07/07/2025USD":{"r":[[13721690719.132]],"c":null,"a":["Companies!J58"]},"F|^158321-80EBITDATTM07/07/2025USD":{"id":447,"description":null,"headerValues":[],"financialValues":[],"customValues":[],"error":null},"F|^115118-56Business RevenueTTM07/07/2025USD":{"r":[[1386107744.8700652]],"c":null,"a":["Companies!J366"]},"F|^168448-96Business RevenueTTM07/07/2025USD":{"id":467,"description":null,"headerValues":[],"financialValues":[],"customValues":[],"error":null},"F|^228760-30EBITDATTM07/07/2025USD":{"id":430,"description":null,"headerValues":[],"financialValues":[],"customValues":[],"error":null},"F|^164513-62Business RevenueTTM07/07/2025USD":{"r":[[1548849464.725254]],"c":null,"a":["Companies!J409"]},"F|^64398-61Business RevenueTTM07/07/2025USD":{"r":[[2196453816.219683]],"c":null,"a":["Companies!J532"]},"F|^62311-60EBITDATTM07/07/2025USD":{"r":[[442112219.555062]],"c":null,"a":["Companies!K590"]},"F|^154831-87Business RevenueTTM07/07/2025USD":{"id":495,"description":null,"headerValues":[],"financialValues":[],"customValues":[],"error":null},"F|^165660-49Business RevenueTTM07/07/2025USD":{"r":[[256916413.775572]],"c":null,"a":["Companies!J517"]},"F|^55675-99Business RevenueTTM07/07/2025USD":{"r":[[10365510749.809565]],"c":null,"a":["Companies!J260"]},"F|^151586-02Business RevenueTTM07/07/2025USD":{"id":482,"description":null,"headerValues":[],"financialValues":[],"customValues":[],"error":null},"F|^124083-28Business RevenueTTM07/07/2025USD":{"id":415,"description":null,"headerValues":[],"financialValues":[],"customValues":[],"error":null},"F|^153764-47EBITDATTM07/07/2025USD":{"id":466,"description":null,"headerValues":[],"financialValues":[],"customValues":[],"error":null},"F|^165718-90EBITDATTM07/07/2025USD":{"id":461,"description":null,"headerValues":[],"financialValues":[],"customValues":[],"error":null},"F|^54240-13Business RevenueTTM07/07/2025USD":{"id":453,"description":null,"headerValues":[],"financialValues":[],"customValues":[],"error":null},"F|^529227-64Business RevenueTTM07/07/2025USD":{"r":[[320536941.1856522]],"c":null,"a":["Companies!J721"]},"F|^226313-74EBITDATTM07/07/2025USD":{"id":451,"description":null,"headerValues":[],"financialValues":[],"customValues":[],"error":null},"F|^234634-42Business RevenueTTM07/07/2025USD":{"id":440,"description":null,"headerValues":[],"financialValues":[],"customValues":[],"error":null},"F|^103477-96Business RevenueTTM07/07/2025USD":{"id":465,"description":null,"headerValues":[],"financialValues":[],"customValues":[],"error":null},"F|^439078-06Business RevenueTTM07/07/2025USD":{"id":473,"description":null,"headerValues":[],"financialValues":[],"customValues":[],"error":null},"F|^601896-25Business RevenueTTM07/07/2025USD":{"r":[[501552872.546297]],"c":null,"a":["Companies!J778"]},"F|^544643-56Business RevenueTTM07/07/2025USD":{"id":433,"description":null,"headerValues":[],"financialValues":[],"customValues":[],"error":null},"F|^165503-62EBITDATTM07/07/2025USD":{"r":[[-166808574.678548]],"c":null,"a":["Companies!K547"]},"F|^124322-05Business RevenueTTM07/07/2025USD":{"id":497,"description":null,"headerValues":[],"financialValues":[],"customValues":[],"error":null},"F|^462645-37EBITDATTM07/07/2025USD":{"id":458,"description":null,"headerValues":[],"financialValues":[],"customValues":[],"error":null},"F|^51263-20Business RevenueTTM07/07/2025USD":{"id":420,"description":null,"headerValues":[],"financialValues":[],"customValues":[],"error":null},"F|^124137-28Business RevenueTTM07/07/2025USD":{"r":[[525000000]],"c":null,"a":["Companies!J613"]},"F|^13303-81EBITDATTM07/07/2025USD":{"id":425,"description":null,"headerValues":[],"financialValues":[],"customValues":[],"error":null},"F|^155263-78EBITDATTM07/07/2025USD":{"id":492,"description":null,"headerValues":[],"financialValues":[],"customValues":[],"error":null},"F|^156547-63EBITDATTM07/07/2025USD":{"id":414,"description":null,"headerValues":[],"financialValues":[],"customValues":[],"error":null},"F|^463214-44EBITDATTM07/07/2025USD":{"id":475,"description":null,"headerValues":[],"financialValues":[],"customValues":[],"error":null},"F|^51485-86Business RevenueTTM07/07/2025USD":{"id":484,"description":null,"headerValues":[],"financialValues":[],"customValues":[],"error":null},"F|^155873-80Business RevenueTTM07/07/2025USD":{"r":[[33358505161.9]],"c":null,"a":["Companies!J687"]},"F|^157868-11EBITDATTM07/07/2025USD":{"id":452,"description":null,"headerValues":[],"financialValues":[],"customValues":[],"error":null},"F|^182488-69EBITDATTM07/07/2025USD":{"r":[[98435919.701684]],"c":null,"a":["Companies!K551"]},"D|^60393-25WebsiteUSD":{"r":[["www.csn.com.br"]],"a":["Companies!E201"]},"D|^155352-16WebsiteUSD":{"r":[["www.smartfit.com.br"]],"a":["Companies!E591"]},"D|^25592-68WebsiteUSD":{"r":[["www.qualicorp.com.br"]],"a":["Companies!E539"]},"D|^596775-16WebsiteUSD":{"r":[["www.motz.com.br"]],"a":["Companies!E456"]},"D|^600473-71WebsiteUSD":{"r":[["www.novoatacarejo.com"]],"a":["Companies!E482"]},"D|^157248-82WebsiteUSD":{"r":[["www.panatlantica.com.br"]],"a":["Companies!E503"]},"D|^126157-51WebsiteUSD":{"r":[["www.rontan.com.br"]],"a":["Companies!E554"]},"D|^165662-20WebsiteUSD":{"r":[["www.romi.com"]],"a":["Companies!E553"]},"D|^99160-39WebsiteUSD":{"r":[["www.spaipa.com.br"]],"a":["Companies!E598"]},"D|^158092-21WebsiteUSD":{"r":[["www.mappel.com.br"]],"a":["Companies!E428"]},"D|^164968-03WebsiteUSD":{"r":[["www.suzanoholding.com"]],"a":["Companies!E615"]},"D|^112793-05WebsiteUSD":{"id":459,"description":null,"headerValues":[{"simpleDate":null,"value":"","description":null}],"financialValues":[],"customValues":[],"error":null},"D|^156547-63WebsiteUSD":{"r":[["www.wickbold.com.br"]],"a":["Companies!E708"]},"D|^43567-12WebsiteUSD":{"r":[["www.ultra.com.br"]],"a":["Companies!E661"]},"D|^169745-86WebsiteUSD":{"r":[["www.whirlpool.com.br"]],"a":["Companies!E707"]},"D|^60046-75WebsiteUSD":{"r":[["www.sereducacional.com"]],"a":["Companies!E582"]},"D|^221469-49WebsiteUSD":{"r":[["www.gruposaltaedu.com"]],"a":["Companies!E332"]},"D|^122174-74WebsiteUSD":{"r":[["www.uabmotors.com.br"]],"a":["Companies!E660"]},"D|^98480-80NameUSD":{"r":[["Total Alimentos"]],"a":["Companies!B649"]},"D|^158945-68NameUSD":{"r":[["USJ - Açúcar e Álcool"]],"a":["Companies!B774"]},"D|^160990-03NameUSD":{"r":[["Suspensys Sistemas Automotivos"]],"a":["Companies!B612"]},"D|^12763-00NameUSD":{"r":[["Engie Brasil Energia"]],"a":["Companies!B258"]},"D|^434180-44NameUSD":{"r":[["Duas Rodas Industrial"]],"a":["Companies!B229"]},"D|^58999-51NameUSD":{"r":[["Pet Center Comércio e Participações"]],"a":["Companies!B512"]},"D|^151295-68NameUSD":{"r":[["Vitacon Safira Desenvolvimento Imobiliario"]],"a":["Companies!B690"]},"D|^60835-78NameUSD":{"r":[["VLI Logística"]],"a":["Companies!B693"]},"D|^154055-35NameUSD":{"r":[["Pellegrino Distribuidora De Autopeças"]],"a":["Companies!B507"]},"D|^153204-58NameUSD":{"r":[["Panpharma Participacoes"]],"a":["Companies!B504"]},"D|^338690-62NameUSD":{"r":[["Positivo Soluções Didáticas ( Private School Learning Systems)"]],"a":["Companies!B766"]},"D|^122174-74NameUSD":{"r":[["UAB Motors Participações"]],"a":["Companies!B660"]},"D|^165663-37NameUSD":{"r":[["Metalurgica Gerdau"]],"a":["Companies!B297"]},"D|^58968-46Employees CountUSD":{"r":[[51182]],"a":["Companies!I672"]},"D|^61183-99Employees CountUSD":{"id":411,"description":null,"headerValues":[{"simpleDate":null,"value":"","description":null}],"financialValues":[],"customValues":[],"error":null},"D|^101643-04Employees CountUSD":{"r":[[304]],"a":["Companies!I435"]},"D|^529227-64Employees CountUSD":{"id":424,"description":null,"headerValues":[{"simpleDate":null,"value":"","description":null}],"financialValues":[],"customValues":[],"error":null},"D|^54251-83Employees CountUSD":{"r":[[608]],"a":["Companies!I691"]},"D|^160990-03Employees CountUSD":{"r":[[583]],"a":["Companies!I612"]},"D|^158197-33Employees CountUSD":{"r":[[1181]],"a":["Companies!I467"]},"D|^466985-71Employees CountUSD":{"r":[[3400]],"a":["Companies!I427"]},"D|^597571-57Employees CountUSD":{"id":454,"description":null,"headerValues":[{"simpleDate":null,"value":"","description":null}],"financialValues":[],"customValues":[],"error":null},"D|^182488-69Employees CountUSD":{"id":471,"description":null,"headerValues":[{"simpleDate":null,"value":"","description":null}],"financialValues":[],"customValues":[],"error":null},"D|^60415-39Employees CountUSD":{"r":[[25102]],"a":["Companies!I414"]},"D|^151601-32Employees CountUSD":{"r":[[1357]],"a":["Companies!I623"]},"D|^58968-01Employees CountUSD":{"r":[[64610]],"a":["Companies!I674"]},"D|^58999-51Employees CountUSD":{"r":[[3833]],"a":["Companies!I512"]},"D|^170222-59Employees CountUSD":{"r":[[306]],"a":["Companies!I288"]},"D|^41514-76Employees CountUSD":{"r":[[5268]],"a":["Companies!I279"]},"D|^234886-42HQ CountryUSD":{"r":[["Brazil"]],"a":["Companies!D98"]},"D|^226272-16HQ CountryUSD":{"r":[["Brazil"]],"a":["Companies!D221"]},"D|^57093-58HQ CountryUSD":{"r":[["Brazil"]],"a":["Companies!D449"]},"D|^103477-96HQ CountryUSD":{"r":[["Brazil"]],"a":["Companies!D718"]},"D|^489786-85HQ CountryUSD":{"r":[["Brazil"]],"a":["Companies!D647"]},"D|^170892-37HQ CountryUSD":{"r":[["Brazil"]],"a":["Companies!D702"]},"D|^338690-62HQ CountryUSD":{"r":[["Brazil"]],"a":["Companies!D766"]},"D|^264333-43HQ CountryUSD":{"r":[["Brazil"]],"a":["Companies!D626"]},"D|^470960-11HQ CountryUSD":{"r":[["Brazil"]],"a":["Companies!D181"]},"D|^233963-83HQ CountryUSD":{"r":[["Brazil"]],"a":["Companies!D641"]},"D|^223693-93HQ CountryUSD":{"r":[["Brazil"]],"a":["Companies!D748"]},"D|^154055-35HQ CountryUSD":{"r":[["Brazil"]],"a":["Companies!D507"]},"D|^541366-75HQ CountryUSD":{"r":[["Brazil"]],"a":["Companies!D246"]}},"Company Investment Helpers":{"D|^471065-32NameUSD":{"r":[["4BIO Medicamentos Especiais"]],"a":["'Company Investment Helpers'!BZ20"]},"D|^25354-54NameUSD":{"r":[["ADT (IT Security Company)"]],"a":["'Company Investment Helpers'!CH20"]},"D|^164942-83NameUSD":{"r":[["Banco ABC Brasil"]],"a":["'Company Investment Helpers'!BR20"]},"D|^157599-82NameUSD":{"r":[["Aché"]],"a":["'Company Investment Helpers'!BJ20"]},"D|^25354-54Investments Buy Side CountUSD":{"r":[[48]],"a":["'Company Investment Helpers'!CJ20"]},"D|^471065-32Investments Buy Side CountUSD":{"id":7815,"description":null,"headerValues":[{"simpleDate":null,"value":"","description":null}],"financialValues":[],"customValues":[],"error":null},"D|^v164942-83Investments Buy Side IdsUSD":{"id":7818,"description":null,"headerValues":[{"simpleDate":null,"value":"","description":null}],"financialValues":[],"customValues":[],"error":null},"D|^v471065-32Investments Buy Side IdsUSD":{"id":7819,"description":null,"headerValues":[{"simpleDate":null,"value":"","description":null}],"financialValues":[],"customValues":[],"error":null},"D|^v25354-54Investments Buy Side IdsUSD":{"r":[["276115-96T"],["196109-65T"],["193984-84T"],["186816-79T"],["183155-68T"],["192420-28T"],["172932-76T"],["203100-76T"],["170083-81T"],["170069-95T"],["166979-44T"],["165056-05T"],["136569-79T"],["159006-52T"],["156702-16T"],["137819-26T"],["134506-54T"],["129293-56T"],["131413-51T"],["125039-71T"],["116599-06T"],["116124-94T"],["113185-00T"],["112851-10T"],["155855-17T"],["110023-03T"],["102695-95T"],["102203-38T"],["97283-53T"],["96259-69T"],["95966-83T"],["93752-02T"],["81233-38T"],["36286-12T"],["71158-51T"],["33482-08T"],["33836-05T"],["27626-68T"],["37539-82T"],["23706-55T"],["72821-08T"],["63544-51T"],["76985-74T"],["109143-64T"],["15959-44T"],["156919-78T"],["108906-58T"],["69735-43T"]],"a":["'Company Investment Helpers'!CH23"]},"D|^164942-83Investments Buy Side CountUSD":{"id":7822,"description":null,"headerValues":[{"simpleDate":null,"value":"","description":null}],"financialValues":[],"customValues":[],"error":null},"D|^157599-82Investments Buy Side CountUSD":{"r":[[4]],"a":["'Company Investment Helpers'!BL20"]},"D|^v157599-82Investments Buy Side IdsUSD":{"r":[["300273-85T"],["216178-03T"],["69195-16T"],["213096-52T"]],"a":["'Company Investment Helpers'!BJ23"]},"D|^276115-96TDeal DateUSD":{"r":[[45595]],"a":["'Company Investment Helpers'!CI23"],"c":[["dd-mmm-yy"]]},"D|^300273-85TDeal DateUSD":{"r":[[45842]],"a":["'Company Investment Helpers'!BK23"],"c":[["dd-mmm-yy"]]},"D|^116599-06TDeal DateUSD":{"r":[[43507]],"a":["'Company Investment Helpers'!CI43"],"c":[["dd-mmm-yy"]]},"D|^125039-71TDeal DateUSD":{"r":[[43755]],"a":["'Company Investment Helpers'!CI42"],"c":[["dd-mmm-yy"]]},"D|^116124-94TDeal DateUSD":{"r":[[43475]],"a":["'Company Investment Helpers'!CI44"],"c":[["dd-mmm-yy"]]},"D|^113185-00TDeal DateUSD":{"r":[[43437]],"a":["'Company Investment Helpers'!CI45"],"c":[["dd-mmm-yy"]]},"D|^112851-10TDeal DateUSD":{"r":[[43374]],"a":["'Company Investment Helpers'!CI46"],"c":[["dd-mmm-yy"]]},"D|^95966-83TDeal DateUSD":{"r":[[43004]],"a":["'Company Investment Helpers'!CI53"],"c":[["dd-mmm-yy"]]},"D|^102203-38TDeal DateUSD":{"r":[[43146]],"a":["'Company Investment Helpers'!CI50"],"c":[["dd-mmm-yy"]]},"D|^110023-03TDeal DateUSD":{"r":[[43314]],"a":["'Company Investment Helpers'!CI48"],"c":[["dd-mmm-yy"]]},"D|^155855-17TDeal DateUSD":{"r":[[43321]],"a":["'Company Investment Helpers'!CI47"],"c":[["dd-mmm-yy"]]},"D|^97283-53TDeal DateUSD":{"r":[[43035]],"a":["'Company Investment Helpers'!CI51"],"c":[["dd-mmm-yy"]]},"D|^102695-95TDeal DateUSD":{"r":[[43172]],"a":["'Company Investment Helpers'!CI49"],"c":[["dd-mmm-yy"]]},"D|^27626-68TDeal DateUSD":{"r":[[41488]],"a":["'Company Investment Helpers'!CI60"],"c":[["dd-mmm-yy"]]},"D|^33836-05TDeal DateUSD":{"r":[[41772]],"a":["'Company Investment Helpers'!CI59"],"c":[["dd-mmm-yy"]]},"D|^37539-82TDeal DateUSD":{"r":[[41183]],"a":["'Company Investment Helpers'!CI61"],"c":[["dd-mmm-yy"]]},"D|^96259-69TDeal DateUSD":{"r":[[43027]],"a":["'Company Investment Helpers'!CI52"],"c":[["dd-mmm-yy"]]},"D|^93752-02TDeal DateUSD":{"r":[[42947]],"a":["'Company Investment Helpers'!CI54"],"c":[["dd-mmm-yy"]]},"D|^63544-51TDeal DateUSD":{"r":[[39552]],"a":["'Company Investment Helpers'!CI64"],"c":[["dd-mmm-yy"]]},"D|^109143-64TDeal DateUSD":{"r":[[37104]],"a":["'Company Investment Helpers'!CI66"],"c":[["dd-mmm-yy"]]},"D|^81233-38TDeal DateUSD":{"r":[[42675]],"a":["'Company Investment Helpers'!CI55"],"c":[["dd-mmm-yy"]]},"D|^71158-51TDeal DateUSD":{"r":[[41913]],"a":["'Company Investment Helpers'!CI57"],"c":[["dd-mmm-yy"]]},"D|^36286-12TDeal DateUSD":{"r":[[42186]],"a":["'Company Investment Helpers'!CI56"],"c":[["dd-mmm-yy"]]},"D|^108906-58TDeal DateUSD":{"r":[[36951]],"a":["'Company Investment Helpers'!CI69"],"c":[["dd-mmm-yy"]]},"D|^76985-74TDeal DateUSD":{"r":[[39006]],"a":["'Company Investment Helpers'!CI65"],"c":[["dd-mmm-yy"]]},"D|^69735-43TDeal DateUSD":{"r":[[31778]],"a":["'Company Investment Helpers'!CI70"],"c":[["dd-mmm-yy"]]},"D|^33482-08TDeal DateUSD":{"r":[[41829]],"a":["'Company Investment Helpers'!CI58"],"c":[["dd-mmm-yy"]]},"D|^23706-55TDeal DateUSD":{"r":[[41037]],"a":["'Company Investment Helpers'!CI62"],"c":[["dd-mmm-yy"]]},"D|^15959-44TDeal DateUSD":{"r":[[37077]],"a":["'Company Investment Helpers'!CI67"],"c":[["dd-mmm-yy"]]},"D|^72821-08TDeal DateUSD":{"r":[[40637]],"a":["'Company Investment Helpers'!CI63"],"c":[["dd-mmm-yy"]]},"D|^156919-78TDeal DateUSD":{"r":[[37073]],"a":["'Company Investment Helpers'!CI68"],"c":[["dd-mmm-yy"]]},"D|^193984-84TDeal DateUSD":{"r":[[44693]],"a":["'Company Investment Helpers'!CI25"],"c":[["dd-mmm-yy"]]},"D|^69195-16TDeal DateUSD":{"r":[[42471]],"a":["'Company Investment Helpers'!BK25"],"c":[["dd-mmm-yy"]]},"D|^213096-52TDeal DateUSD":{"r":[[40990]],"a":["'Company Investment Helpers'!BK26"],"c":[["dd-mmm-yy"]]},"D|^276115-96TDeal Type 1USD":{"r":[["Seed Round"]],"a":["'Company Investment Helpers'!CL23"]},"D|^300273-85TDeal Type 1USD":{"r":[["Corporate Asset Purchase"]],"a":["'Company Investment Helpers'!BN23"]},"D|^125039-71TDeal Type 1USD":{"r":[["Merger/Acquisition"]],"a":["'Company Investment Helpers'!CL42"]},"D|^116124-94TDeal Type 1USD":{"r":[["Merger/Acquisition"]],"a":["'Company Investment Helpers'!CL44"]},"D|^102695-95TDeal Type 1USD":{"r":[["Merger/Acquisition"]],"a":["'Company Investment Helpers'!CL49"]},"D|^116599-06TDeal Type 1USD":{"r":[["Merger/Acquisition"]],"a":["'Company Investment Helpers'!CL43"]},"D|^155855-17TDeal Type 1USD":{"r":[["Merger/Acquisition"]],"a":["'Company Investment Helpers'!CL47"]},"D|^110023-03TDeal Type 1USD":{"r":[["Merger/Acquisition"]],"a":["'Company Investment Helpers'!CL48"]},"D|^102203-38TDeal Type 1USD":{"r":[["Merger/Acquisition"]],"a":["'Company Investment Helpers'!CL50"]},"D|^113185-00TDeal Type 1USD":{"r":[["Merger/Acquisition"]],"a":["'Company Investment Helpers'!CL45"]},"D|^93752-02TDeal Type 1USD":{"r":[["Merger/Acquisition"]],"a":["'Company Investment Helpers'!CL54"]},"D|^36286-12TDeal Type 1USD":{"r":[["Buyout/LBO"]],"a":["'Company Investment Helpers'!CL56"]},"D|^81233-38TDeal Type 1USD":{"r":[["Early Stage VC"]],"a":["'Company Investment Helpers'!CL55"]},"D|^71158-51TDeal Type 1USD":{"r":[["Merger/Acquisition"]],"a":["'Company Investment Helpers'!CL57"]},"D|^97283-53TDeal Type 1USD":{"r":[["Buyout/LBO"]],"a":["'Company Investment Helpers'!CL51"]},"D|^112851-10TDeal Type 1USD":{"r":[["Early Stage VC"]],"a":["'Company Investment Helpers'!CL46"]},"D|^96259-69TDeal Type 1USD":{"r":[["Merger/Acquisition"]],"a":["'Company Investment Helpers'!CL52"]},"D|^33836-05TDeal Type 1USD":{"r":[["Later Stage VC"]],"a":["'Company Investment Helpers'!CL59"]},"D|^27626-68TDeal Type 1USD":{"r":[["Merger/Acquisition"]],"a":["'Company Investment Helpers'!CL60"]},"D|^37539-82TDeal Type 1USD":{"r":[["Merger/Acquisition"]],"a":["'Company Investment Helpers'!CL61"]},"D|^23706-55TDeal Type 1USD":{"r":[["Early Stage VC"]],"a":["'Company Investment Helpers'!CL62"]},"D|^95966-83TDeal Type 1USD":{"r":[["Merger/Acquisition"]],"a":["'Company Investment Helpers'!CL53"]},"D|^76985-74TDeal Type 1USD":{"r":[["Merger/Acquisition"]],"a":["'Company Investment Helpers'!CL65"]},"D|^63544-51TDeal Type 1USD":{"r":[["Merger/Acquisition"]],"a":["'Company Investment Helpers'!CL64"]},"D|^33482-08TDeal Type 1USD":{"r":[["Merger/Acquisition"]],"a":["'Company Investment Helpers'!CL58"]},"D|^69735-43TDeal Type 1USD":{"r":[["Merger/Acquisition"]],"a":["'Company Investment Helpers'!CL70"]},"D|^108906-58TDeal Type 1USD":{"r":[["Merger/Acquisition"]],"a":["'Company Investment Helpers'!CL69"]},"D|^109143-64TDeal Type 1USD":{"r":[["Merger/Acquisition"]],"a":["'Company Investment Helpers'!CL66"]},"D|^72821-08TDeal Type 1USD":{"r":[["Merger/Acquisition"]],"a":["'Company Investment Helpers'!CL63"]},"D|^15959-44TDeal Type 1USD":{"r":[["Merger/Acquisition"]],"a":["'Company Investment Helpers'!CL67"]},"D|^156919-78TDeal Type 1USD":{"r":[["Merger/Acquisition"]],"a":["'Company Investment Helpers'!CL68"]},"D|^69195-16TDeal Type 1USD":{"r":[["Merger/Acquisition"]],"a":["'Company Investment Helpers'!BN25"]},"D|^193984-84TDeal Type 1USD":{"r":[["Merger/Acquisition"]],"a":["'Company Investment Helpers'!CL25"]},"D|^276115-96TCompany IDUSD":{"r":[["706816-99"]],"a":["'Company Investment Helpers'!CJ23"]},"D|^116599-06TCompany IDUSD":{"r":[["43083-82"]],"a":["'Company Investment Helpers'!CJ43"]},"D|^300273-85TCompany IDUSD":{"r":[["894187-72"]],"a":["'Company Investment Helpers'!BL23"]},"D|^125039-71TCompany IDUSD":{"r":[["239758-66"]],"a":["'Company Investment Helpers'!CJ42"]},"D|^155855-17TCompany IDUSD":{"r":[["111557-98"]],"a":["'Company Investment Helpers'!CJ47"]},"D|^112851-10TCompany IDUSD":{"r":[["184824-64"]],"a":["'Company Investment Helpers'!CJ46"]},"D|^113185-00TCompany IDUSD":{"r":[["12105-55"]],"a":["'Company Investment Helpers'!CJ45"]},"D|^116124-94TCompany IDUSD":{"r":[["265198-78"]],"a":["'Company Investment Helpers'!CJ44"]},"D|^93752-02TCompany IDUSD":{"r":[["185825-35"]],"a":["'Company Investment Helpers'!CJ54"]},"D|^96259-69TCompany IDUSD":{"r":[["221605-66"]],"a":["'Company Investment Helpers'!CJ52"]},"D|^102203-38TCompany IDUSD":{"r":[["133004-89"]],"a":["'Company Investment Helpers'!CJ50"]},"D|^95966-83TCompany IDUSD":{"r":[["221519-80"]],"a":["'Company Investment Helpers'!CJ53"]},"D|^110023-03TCompany IDUSD":{"r":[["231685-12"]],"a":["'Company Investment Helpers'!CJ48"]},"D|^97283-53TCompany IDUSD":{"r":[["99285-13"]],"a":["'Company Investment Helpers'!CJ51"]},"D|^102695-95TCompany IDUSD":{"r":[["226687-51"]],"a":["'Company Investment Helpers'!CJ49"]},"D|^33482-08TCompany IDUSD":{"r":[["62744-23"]],"a":["'Company Investment Helpers'!CJ58"]},"D|^33836-05TCompany IDUSD":{"r":[["53484-04"]],"a":["'Company Investment Helpers'!CJ59"]},"D|^27626-68TCompany IDUSD":{"r":[["12357-01"]],"a":["'Company Investment Helpers'!CJ60"]},"D|^23706-55TCompany IDUSD":{"r":[["55898-47"]],"a":["'Company Investment Helpers'!CJ62"]},"D|^63544-51TCompany IDUSD":{"r":[["123734-98"]],"a":["'Company Investment Helpers'!CJ64"]},"D|^81233-38TCompany IDUSD":{"r":[["55898-47"]],"a":["'Company Investment Helpers'!CJ55"]},"D|^72821-08TCompany IDUSD":{"r":[["91455-22"]],"a":["'Company Investment Helpers'!CJ63"]},"D|^71158-51TCompany IDUSD":{"r":[["159284-80"]],"a":["'Company Investment Helpers'!CJ57"]},"D|^156919-78TCompany IDUSD":{"r":[["65793-88"]],"a":["'Company Investment Helpers'!CJ68"]},"D|^76985-74TCompany IDUSD":{"r":[["42243-40"]],"a":["'Company Investment Helpers'!CJ65"]},"D|^36286-12TCompany IDUSD":{"r":[["10262-80"]],"a":["'Company Investment Helpers'!CJ56"]},"D|^15959-44TCompany IDUSD":{"r":[["41906-17"]],"a":["'Company Investment Helpers'!CJ67"]},"D|^37539-82TCompany IDUSD":{"r":[["65325-07"]],"a":["'Company Investment Helpers'!CJ61"]},"D|^108906-58TCompany IDUSD":{"r":[["159272-83"]],"a":["'Company Investment Helpers'!CJ69"]},"D|^109143-64TCompany IDUSD":{"r":[["159283-72"]],"a":["'Company Investment Helpers'!CJ66"]},"D|^69735-43TCompany IDUSD":{"r":[["11825-83"]],"a":["'Company Investment Helpers'!CJ70"]},"D|^213096-52TCompany IDUSD":{"r":[["465835-06"]],"a":["'Company Investment Helpers'!BL26"]},"D|^216178-03TCompany IDUSD":{"r":[["315183-07"]],"a":["'Company Investment Helpers'!BL24"]},"D|^192420-28TDeal DateUSD":{"r":[[44476]],"a":["'Company Investment Helpers'!CI28"],"c":[["dd-mmm-yy"]]},"D|^170083-81TDeal DateUSD":{"r":[[44293]],"a":["'Company Investment Helpers'!CI31"],"c":[["dd-mmm-yy"]]},"D|^196109-65TDeal DateUSD":{"r":[[44715]],"a":["'Company Investment Helpers'!CI24"],"c":[["dd-mmm-yy"]]},"D|^156702-16TDeal DateUSD":{"r":[[44097]],"a":["'Company Investment Helpers'!CI37"],"c":[["dd-mmm-yy"]]},"D|^166979-44TDeal DateUSD":{"r":[[44237]],"a":["'Company Investment Helpers'!CI33"],"c":[["dd-mmm-yy"]]},"D|^136569-79TDeal DateUSD":{"r":[[44159]],"a":["'Company Investment Helpers'!CI35"],"c":[["dd-mmm-yy"]]},"D|^170069-95TDeal DateUSD":{"r":[[44257]],"a":["'Company Investment Helpers'!CI32"],"c":[["dd-mmm-yy"]]},"D|^172932-76TDeal DateUSD":{"r":[[44343]],"a":["'Company Investment Helpers'!CI29"],"c":[["dd-mmm-yy"]]},"D|^159006-52TDeal DateUSD":{"r":[[44144]],"a":["'Company Investment Helpers'!CI36"],"c":[["dd-mmm-yy"]]},"D|^165056-05TDeal DateUSD":{"r":[[44167]],"a":["'Company Investment Helpers'!CI34"],"c":[["dd-mmm-yy"]]},"D|^134506-54TDeal DateUSD":{"r":[[43866]],"a":["'Company Investment Helpers'!CI39"],"c":[["dd-mmm-yy"]]},"D|^129293-56TDeal DateUSD":{"r":[[43836]],"a":["'Company Investment Helpers'!CI40"],"c":[["dd-mmm-yy"]]},"D|^137819-26TDeal DateUSD":{"r":[[43901]],"a":["'Company Investment Helpers'!CI38"],"c":[["dd-mmm-yy"]]},"D|^131413-51TDeal DateUSD":{"r":[[43782]],"a":["'Company Investment Helpers'!CI41"],"c":[["dd-mmm-yy"]]},"D|^216178-03TDeal DateUSD":{"r":[[43709]],"a":["'Company Investment Helpers'!BK24"],"c":[["dd-mmm-yy"]]},"D|^186816-79TDeal DateUSD":{"r":[[44666]],"a":["'Company Investment Helpers'!CI26"],"c":[["dd-mmm-yy"]]},"D|^183155-68TDeal DateUSD":{"r":[[44539]],"a":["'Company Investment Helpers'!CI27"],"c":[["dd-mmm-yy"]]},"D|^203100-76TDeal DateUSD":{"r":[[44336]],"a":["'Company Investment Helpers'!CI30"],"c":[["dd-mmm-yy"]]},"D|^57840-76NameUSD":{"r":[["Dedalus"]],"a":["'Company Investment Helpers'!BB20"]},"D|^268320-61NameUSD":{"r":[["Afya"]],"a":["'Company Investment Helpers'!F20"]},"D|^460312-21NameUSD":{"r":[["Merative"]],"a":["'Company Investment Helpers'!V20"]},"D|^434450-35NameUSD":{"r":[["Mafra Hospitalar"]],"a":["'Company Investment Helpers'!AT20"]},"D|^41337-91NameUSD":{"r":[["Cerner"]],"a":["'Company Investment Helpers'!AD20"]},"D|^436403-35NameUSD":{"r":[["Conexa Saúde"]],"a":["'Company Investment Helpers'!AL20"]},"D|^54834-67NameUSD":{"r":[["Bionexo"]],"a":["'Company Investment Helpers'!N20"]},"D|^186816-79TCompany IDUSD":{"r":[["490228-84"]],"a":["'Company Investment Helpers'!CJ26"]},"D|^193984-84TCompany IDUSD":{"r":[["258703-75"]],"a":["'Company Investment Helpers'!CJ25"]},"D|^172932-76TCompany IDUSD":{"r":[["184824-64"]],"a":["'Company Investment Helpers'!CJ29"]},"D|^159006-52TCompany IDUSD":{"r":[["447187-51"]],"a":["'Company Investment Helpers'!CJ36"]},"D|^166979-44TCompany IDUSD":{"r":[["460256-86"]],"a":["'Company Investment Helpers'!CJ33"]},"D|^203100-76TCompany IDUSD":{"r":[["318913-03"]],"a":["'Company Investment Helpers'!CJ30"]},"D|^136569-79TCompany IDUSD":{"r":[["277570-99"]],"a":["'Company Investment Helpers'!CJ35"]},"D|^170083-81TCompany IDUSD":{"r":[["318913-03"]],"a":["'Company Investment Helpers'!CJ31"]},"D|^192420-28TCompany IDUSD":{"r":[["229711-33"]],"a":["'Company Investment Helpers'!CJ28"]},"D|^137819-26TCompany IDUSD":{"r":[["435964-15"]],"a":["'Company Investment Helpers'!CJ38"]},"D|^129293-56TCompany IDUSD":{"r":[["226692-91"]],"a":["'Company Investment Helpers'!CJ40"]},"D|^165056-05TCompany IDUSD":{"r":[["451300-24"]],"a":["'Company Investment Helpers'!CJ34"]},"D|^170069-95TCompany IDUSD":{"r":[["464161-69"]],"a":["'Company Investment Helpers'!CJ32"]},"D|^134506-54TCompany IDUSD":{"r":[["328434-85"]],"a":["'Company Investment Helpers'!CJ39"]},"D|^156702-16TCompany IDUSD":{"r":[["439405-75"]],"a":["'Company Investment Helpers'!CJ37"]},"D|^131413-51TCompany IDUSD":{"r":[["431259-58"]],"a":["'Company Investment Helpers'!CJ41"]},"D|^69195-16TCompany IDUSD":{"r":[["157374-64"]],"a":["'Company Investment Helpers'!BL25"]},"D|^196109-65TCompany IDUSD":{"r":[["101826-10"]],"a":["'Company Investment Helpers'!CJ24"]},"D|^183155-68TCompany IDUSD":{"r":[["250395-58"]],"a":["'Company Investment Helpers'!CJ27"]},"D|^172932-76TDeal Type 1USD":{"r":[["Later Stage VC"]],"a":["'Company Investment Helpers'!CL29"]},"D|^156702-16TDeal Type 1USD":{"r":[["Seed Round"]],"a":["'Company Investment Helpers'!CL37"]},"D|^129293-56TDeal Type 1USD":{"r":[["Merger/Acquisition"]],"a":["'Company Investment Helpers'!CL40"]},"D|^166979-44TDeal Type 1USD":{"r":[["Corporate Asset Purchase"]],"a":["'Company Investment Helpers'!CL33"]},"D|^170069-95TDeal Type 1USD":{"r":[["Merger/Acquisition"]],"a":["'Company Investment Helpers'!CL32"]},"D|^170083-81TDeal Type 1USD":{"r":[["Corporate"]],"a":["'Company Investment Helpers'!CL31"]},"D|^186816-79TDeal Type 1USD":{"r":[["Joint Venture"]],"a":["'Company Investment Helpers'!CL26"]},"D|^136569-79TDeal Type 1USD":{"r":[["Merger/Acquisition"]],"a":["'Company Investment Helpers'!CL35"]},"D|^203100-76TDeal Type 1USD":{"r":[["Later Stage VC"]],"a":["'Company Investment Helpers'!CL30"]},"D|^137819-26TDeal Type 1USD":{"r":[["Merger/Acquisition"]],"a":["'Company Investment Helpers'!CL38"]},"D|^159006-52TDeal Type 1USD":{"r":[["Merger/Acquisition"]],"a":["'Company Investment Helpers'!CL36"]},"D|^165056-05TDeal Type 1USD":{"r":[["Merger/Acquisition"]],"a":["'Company Investment Helpers'!CL34"]},"D|^192420-28TDeal Type 1USD":{"r":[["Merger/Acquisition"]],"a":["'Company Investment Helpers'!CL28"]},"D|^131413-51TDeal Type 1USD":{"r":[["Merger/Acquisition"]],"a":["'Company Investment Helpers'!CL41"]},"D|^134506-54TDeal Type 1USD":{"r":[["Merger/Acquisition"]],"a":["'Company Investment Helpers'!CL39"]},"D|^196109-65TDeal Type 1USD":{"r":[["Buyout/LBO"]],"a":["'Company Investment Helpers'!CL24"]},"D|^213096-52TDeal Type 1USD":{"r":[["Joint Venture"]],"a":["'Company Investment Helpers'!BN26"]},"D|^216178-03TDeal Type 1USD":{"r":[["Merger/Acquisition"]],"a":["'Company Investment Helpers'!BN24"]},"D|^183155-68TDeal Type 1USD":{"r":[["Merger/Acquisition"]],"a":["'Company Investment Helpers'!CL27"]},"D|^41337-91Investments Buy Side CountUSD":{"r":[[39]],"a":["'Company Investment Helpers'!AF20"]},"D|^460312-21Investments Buy Side CountUSD":{"r":[[1]],"a":["'Company Investment Helpers'!X20"]},"D|^436403-35Investments Buy Side CountUSD":{"r":[[4]],"a":["'Company Investment Helpers'!AN20"]},"D|^v436403-35Investments Buy Side IdsUSD":{"r":[["278797-96T"],["243657-73T"],["263305-54T"],["158243-77T"]],"a":["'Company Investment Helpers'!AL23"]},"D|^v268320-61Investments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Helpers'!F23"]},"D|^57840-76Investments Buy Side CountUSD":{"r":[[19]],"a":["'Company Investment Helpers'!BD20"]},"D|^v41337-91Investments Buy Side IdsUSD":{"r":[["180589-60T"],["161192-26T"],["160888-60T"],["167935-06T"],["14</t>
  </si>
  <si>
    <t>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Helpers'!AD23"]},"D|^v460312-21Investments Buy Side IdsUSD":{"r":[["167964-67T"]],"a":["'Company Investment Helpers'!V23"]},"D|^v57840-76Investments Buy Side IdsUSD":{"r":[["277132-60T"],["244768-33T"],["213257-26T"],["198721-72T"],["281915-56T"],["215873-74T"],["189973-09T"],["183497-23T"],["182104-84T"],["174306-79T"],["173015-11T"],["139965-76T"],["170294-32T"],["125205-40T"],["120320-38T"],["72370-09T"],["266163-94T"],["93759-04T"],["264118-96T"]],"a":["'Company Investment Helpers'!BB23"]},"D|^268320-61Investments Buy Side CountUSD":{"r":[[30]],"a":["'Company Investment Helpers'!H20"]},"D|^434450-35Investments Buy Side CountUSD":{"r":[[21]],"a":["'Company Investment Helpers'!AV20"]},"D|^v434450-35Investments Buy Side IdsUSD":{"r":[["215616-61T"],["209620-00T"],["202291-57T"],["211077-82T"],["219128-32T"],["192511-36T"],["192775-51T"],["211606-39T"],["183568-33T"],["211776-49T"],["181866-61T"],["181884-07T"],["297885-16T"],["213477-31T"],["171320-05T"],["139837-51T"],["139835-89T"],["139836-88T"],["250287-49T"],["97989-22T"],["224310-52T"]],"a":["'Company Investment Helpers'!AT23"]},"D|^v54834-67Investments Buy Side IdsUSD":{"r":[["271865-44T"],["214779-34T"],["201839-32T"],["241661-08T"],["214778-35T"],["224258-05T"],["256569-94T"],["256925-08T"]],"a":["'Company Investment Helpers'!N23"]},"D|^54834-67Investments Buy Side CountUSD":{"r":[[8]],"a":["'Company Investment Helpers'!P20"]},"D|^139965-76TDeal DateUSD":{"r":[[44287]],"a":["'Company Investment Helpers'!BC34"],"c":[["dd-mmm-yy"]]},"D|^244768-33TDeal DateUSD":{"r":[[45498]],"a":["'Company Investment Helpers'!BC24"],"c":[["dd-mmm-yy"]]},"D|^189973-09TDeal DateUSD":{"r":[[44609]],"a":["'Company Investment Helpers'!BC29"],"c":[["dd-mmm-yy"]]},"D|^183497-23TDeal DateUSD":{"r":[[44516]],"a":["'Company Investment Helpers'!BC30"],"c":[["dd-mmm-yy"]]},"D|^215873-74TDeal DateUSD":{"r":[[44635]],"a":["'Company Investment Helpers'!BC28"],"c":[["dd-mmm-yy"]]},"D|^182104-84TDeal DateUSD":{"r":[[44491]],"a":["'Company Investment Helpers'!BC31"],"c":[["dd-mmm-yy"]]},"D|^213257-26TDeal DateUSD":{"r":[[44918]],"a":["'Company Investment Helpers'!BC25"],"c":[["dd-mmm-yy"]]},"D|^173015-11TDeal DateUSD":{"r":[[44342]],"a":["'Company Investment Helpers'!BC33"],"c":[["dd-mmm-yy"]]},"D|^281915-56TDeal DateUSD":{"r":[[44713]],"a":["'Company Investment Helpers'!BC27"],"c":[["dd-mmm-yy"]]},"D|^93759-04TDeal DateUSD":{"r":[[39986]],"a":["'Company Investment Helpers'!BC40"],"c":[["dd-mmm-yy"]]},"D|^198721-72TDeal DateUSD":{"r":[[44746]],"a":["'Company Investment Helpers'!BC26"],"c":[["dd-mmm-yy"]]},"D|^120320-38TDeal DateUSD":{"r":[[43642]],"a":["'Company Investment Helpers'!BC37"],"c":[["dd-mmm-yy"]]},"D|^264118-96TDeal DateUSD":{"r":[[36526]],"a":["'Company Investment Helpers'!BC41"],"c":[["dd-mmm-yy"]]},"D|^170294-32TDeal DateUSD":{"r":[[44284]],"a":["'Company Investment Helpers'!BC35"],"c":[["dd-mmm-yy"]]},"D|^211606-39TDeal DateUSD":{"r":[[44512]],"a":["'Company Investment Helpers'!AU30"],"c":[["dd-mmm-yy"]]},"D|^266163-94TDeal DateUSD":{"r":[[40695]],"a":["'Company Investment Helpers'!BC39"],"c":[["dd-mmm-yy"]]},"D|^48736-09TDeal DateUSD":{"r":[[42212]],"a":["'Company Investment Helpers'!AE31"],"c":[["dd-mmm-yy"]]},"D|^174306-79TDeal DateUSD":{"r":[[44348]],"a":["'Company Investment Helpers'!BC32"],"c":[["dd-mmm-yy"]]},"D|^125205-40TDeal DateUSD":{"r":[[43963]],"a":["'Company Investment Helpers'!BC36"],"c":[["dd-mmm-yy"]]},"D|^706816-99NameUSD":{"r":[["MIND"]],"a":["'Company Investment Helpers'!CK23"]},"D|^894187-72NameUSD":{"r":[["Medley Farmacêutica (Seven Pharmaceutical Brands in Brazil)"]],"a":["'Company Investment Helpers'!BM23"]},"D|^12105-55NameUSD":{"r":[["Red Hawk Fire &amp; Security"]],"a":["'Company Investment Helpers'!CK45"]},"D|^55898-47NameUSD":{"r":[["Zonoff"]],"a":["'Company Investment Helpers'!CK62","'Company Investment Helpers'!CK55"]},"D|^221605-66NameUSD":{"r":[["Gaston Security"]],"a":["'Company Investment Helpers'!CK52"]},"D|^221519-80NameUSD":{"r":[["MSE Corporate Security"]],"a":["'Company Investment Helpers'!CK53"]},"D|^111557-98NameUSD":{"r":[["Access Systems Integration"]],"a":["'Company Investment Helpers'!CK47"]},"D|^159284-80NameUSD":{"r":[["Siemens Servicos de Monitoramento Eletronico"]],"a":["'Company Investment Helpers'!CK57"]},"D|^185825-35NameUSD":{"r":[["Protec (Security Services)"]],"a":["'Company Investment Helpers'!CK54"]},"D|^99285-13NameUSD":{"r":[["Datashield"]],"a":["'Company Investment Helpers'!CK51"]},"D|^91455-22NameUSD":{"r":[["Proximex"]],"a":["'Company Investment Helpers'!CK63"]},"D|^41906-17NameUSD":{"r":[["Cambridge Protection Industries"]],"a":["'Company Investment Helpers'!CK67"]},"D|^65793-88NameUSD":{"r":[["Sentry Group"]],"a":["'Company Investment Helpers'!CK68"]},"D|^12357-01NameUSD":{"r":[["Devcon Security System"]],"a":["'Company Investment Helpers'!CK60"]},"D|^42243-40NameUSD":{"r":[["My Alarm Center"]],"a":["'Company Investment Helpers'!CK65"]},"D|^159272-83NameUSD":{"r":[["SCANA Security"]],"a":["'Company Investment Helpers'!CK69"]},"D|^11825-83NameUSD":{"r":[["Constellation Automotive Group"]],"a":["'Company Investment Helpers'!CK70"]},"D|^231685-12NameUSD":{"r":[["Secure Designs"]],"a":["'Company Investment Helpers'!CK48"]},"D|^43083-82NameUSD":{"r":[["LifeShield"]],"a":["'Company Investment Helpers'!CK43"]},"D|^184824-64NameUSD":{"r":[["SAM Seamless Network"]],"a":["'Company Investment Helpers'!CK29","'Company Investment Helpers'!CK46"]},"D|^10262-80NameUSD":{"r":[["Protection 1"]],"a":["'Company Investment Helpers'!CK56"]},"D|^133004-89NameUSD":{"r":[["Aronson Security Group"]],"a":["'Company Investment Helpers'!CK50"]},"D|^53484-04NameUSD":{"r":[["Life360"]],"a":["'Company Investment Helpers'!CK59"]},"D|^239758-66NameUSD":{"r":[["I-View Now"]],"a":["'Company Investment Helpers'!CK42"]},"D|^226687-51NameUSD":{"r":[["Acme Security Systems"]],"a":["'Company Investment Helpers'!CK49"]},"D|^62744-23NameUSD":{"r":[["Reliance Protectron"]],"a":["'Company Investment Helpers'!CK58"]},"D|^265198-78NameUSD":{"r":[["Advanced Cabling Systems"]],"a":["'Company Investment Helpers'!CK44"]},"D|^65325-07NameUSD":{"r":[["Absolute Security of America"]],"a":["'Company Investment Helpers'!CK61"]},"D|^159283-72NameUSD":{"r":[["Edison Select"]],"a":["'Company Investment Helpers'!CK66"]},"D|^123734-98NameUSD":{"r":[["FirstService Security"]],"a":["'Company Investment Helpers'!CK64"]},"D|^465835-06NameUSD":{"r":[["Bionovis"]],"a":["'Company Investment Helpers'!BM26"]},"D|^315183-07NameUSD":{"r":[["Melcon Indústria Farmacêutica"]],"a":["'Company Investment Helpers'!BM24"]},"D|^157374-64NameUSD":{"r":[["Nortis Farmacêutica"]],"a":["'Company Investment Helpers'!BM25"]},"D|^258703-75NameUSD":{"r":[["Key-Rite Security"]],"a":["'Company Investment Helpers'!CK25"]},"D|^250395-58NameUSD":{"r":[["Sunpro Solar"]],"a":["'Company Investment Helpers'!CK27"]},"D|^277570-99NameUSD":{"r":[["Cellbounce"]],"a":["'Company Investment Helpers'!CK35"]},"D|^328434-85NameUSD":{"r":[["Alliant Integrators"]],"a":["'Company Investment Helpers'!CK39"]},"D|^460256-86NameUSD":{"r":[["Ackerman Security Systems (Existing Customer Accounts)"]],"a":["'Company Investment Helpers'!CK33"]},"D|^318913-03NameUSD":{"r":[["1X"]],"a":["'Company Investment Helpers'!CK30","'Company Investment Helpers'!CK31"]},"D|^490228-84NameUSD":{"r":[["Canopy (Automotive)"]],"a":["'Company Investment Helpers'!CK26"]},"D|^439405-75NameUSD":{"r":[["Percepta (Business/Productivity Software)"]],"a":["'Company Investment Helpers'!CK37"]},"D|^447187-51NameUSD":{"r":[["Deterrent Technologies"]],"a":["'Company Investment Helpers'!CK36"]},"D|^451300-24NameUSD":{"r":[["CLS Technology"]],"a":["'Company Investment Helpers'!CK34"]},"D|^101826-10NameUSD":{"r":[["IOTAS"]],"a":["'Company Investment Helpers'!CK24"]},"D|^229711-33NameUSD":{"r":[["Edwards Electronic Systems"]],"a":["'Company Investment Helpers'!CK28"]},"D|^431259-58NameUSD":{"r":[["Critical Systems"]],"a":["'Company Investment Helpers'!CK41"]},"D|^226692-91NameUSD":{"r":[["Defenders"]],"a":["'Company Investment Helpers'!CK40"]},"D|^464161-69NameUSD":{"r":[["Safe Electronics"]],"a":["'Company Investment Helpers'!CK32"]},"D|^435964-15NameUSD":{"r":[["Royal Automobile Association (Secure Services Business)"]],"a":["'Company Investment Helpers'!CK38"]},"D|^139965-76TDeal Type 1USD":{"r":[["Buyout/LBO"]],"a":["'Company Investment Helpers'!BF34"]},"D|^174306-79TDeal Type 1USD":{"r":[["Buyout/LBO"]],"a":["'Company Investment Helpers'!BF32"]},"D|^182104-84TDeal Type 1USD":{"r":[["Buyout/LBO"]],"a":["'Company Investment Helpers'!BF31"]},"D|^266163-94TDeal Type 1USD":{"r":[["Buyout/LBO"]],"a":["'Company Investment Helpers'!BF39"]},"D|^170294-32TDeal Type 1USD":{"r":[["Buyout/LBO"]],"a":["'Company Investment Helpers'!BF35"]},"D|^213257-26TDeal Type 1USD":{"r":[["Buyout/LBO"]],"a":["'Company Investment Helpers'!BF25"]},"D|^93759-04TDeal Type 1USD":{"r":[["Buyout/LBO"]],"a":["'Company Investment Helpers'!BF40"]},"D|^189973-09TDeal Type 1USD":{"r":[["Buyout/LBO"]],"a":["'Company Investment Helpers'!BF29"]},"D|^244768-33TDeal Type 1USD":{"r":[["Later Stage VC"]],"a":["'Company Investment Helpers'!BF24"]},"D|^72370-09TDeal Type 1USD":{"r":[["Buyout/LBO"]],"a":["'Company Investment Helpers'!BF38"]},"D|^125205-40TDeal Type 1USD":{"r":[["Buyout/LBO"]],"a":["'Company Investment Helpers'!BF36"]},"D|^264118-96TDeal Type 1USD":{"r":[["Merger/Acquisition"]],"a":["'Company Investment Helpers'!BF41"]},"D|^281915-56TDeal Type 1USD":{"r":[["Buyout/LBO"]],"a":["'Company Investment Helpers'!BF27"]},"D|^166655-89TDeal Type 1USD":{"r":[["Merger/Acquisition"]],"a":["'Company Investment Helpers'!J46"]},"D|^120320-38TDeal Type 1USD":{"r":[["Buyout/LBO"]],"a":["'Company Investment Helpers'!BF37"]},"D|^198721-72TDeal Type 1USD":{"r":[["Buyout/LBO"]],"a":["'Company Investment Helpers'!BF26"]},"D|^173015-11TDeal Type 1USD":{"r":[["Buyout/LBO"]],"a":["'Company Investment Helpers'!BF33"]},"D|^189973-09TCompany IDUSD":{"r":[["493399-27"]],"a":["'Company Investment Helpers'!BD29"]},"D|^93759-04TCompany IDUSD":{"r":[["185831-74"]],"a":["'Company Investment Helpers'!BD40"]},"D|^174306-79TCompany IDUSD":{"r":[["467760-07"]],"a":["'Company Investment Helpers'!BD32"]},"D|^281915-56TCompany IDUSD":{"r":[["731710-63"]],"a":["'Company Investment Helpers'!BD27"]},"D|^72370-09TCompany IDUSD":{"r":[["53966-98"]],"a":["'Company Investment Helpers'!BD38"]},"D|^170294-32TCompany IDUSD":{"r":[["464083-12"]],"a":["'Company Investment Helpers'!BD35"]},"D|^213257-26TCompany IDUSD":{"r":[["518395-42"]],"a":["'Company Investment Helpers'!BD25"]},"D|^244768-33TCompany IDUSD":{"r":[["231157-18"]],"a":["'Company Investment Helpers'!BD24"]},"D|^215873-74TCompany IDUSD":{"r":[["520660-63"]],"a":["'Company Investment Helpers'!BD28"]},"D|^139965-76TCompany IDUSD":{"r":[["437276-35"]],"a":["'Company Investment Helpers'!BD34"]},"D|^120320-38TCompany IDUSD":{"r":[["232345-63"]],"a":["'Company Investment Helpers'!BD37"]},"D|^266163-94TCompany IDUSD":{"r":[["608087-35"]],"a":["'Company Investment Helpers'!BD39"]},"D|^258474-34TCompany IDUSD":{"r":[["596928-88"]],"a":["'Company Investment Helpers'!H24"]},"D|^183497-23TCompany IDUSD":{"r":[["90460-99"]],"a":["'Company Investment Helpers'!BD30"]},"D|^182104-84TCompany IDUSD":{"r":[["231049-18"]],"a":["'Company Investment Helpers'!BD31"]},"D|^271865-44TDeal DateUSD":{"r":[[45541]],"a":["'Company Investment Helpers'!O23"],"c":[["dd-mmm-yy"]]},"D|^214779-34TDeal DateUSD":{"r":[[44890]],"a":["'Company Investment Helpers'!O24"],"c":[["dd-mmm-yy"]]},"D|^256569-94TDeal DateUSD":{"r":[[43428]],"a":["'Company Investment Helpers'!O29"],"c":[["dd-mmm-yy"]]},"D|^256925-08TDeal DateUSD":{"r":[[41526]],"a":["'Company Investment Helpers'!O30"],"c":[["dd-mmm-yy"]]},"D|^256925-08TCompany IDUSD":{"r":[["593672-95"]],"a":["'Company Investment Helpers'!P30"]},"D|^271865-44TCompany IDUSD":{"r":[["435531-61"]],"a":["'Company Investment Helpers'!P23"]},"D|^278797-96TCompany IDUSD":{"r":[["596109-97"]],"a":["'Company Investment Helpers'!AN23"]},"D|^224258-05TCompany IDUSD":{"r":[["458699-59"]],"a":["'Company Investment Helpers'!P28"]},"D|^214779-34TCompany IDUSD":{"r":[["458703-82"]],"a":["'Company Investment Helpers'!P24"]},"D|^271865-44TDeal Type 1USD":{"r":[["Buyout/LBO"]],"a":["'Company Investment Helpers'!R23"]},"D|^280381-69TDeal Type 1USD":{"r":[["Merger/Acquisition"]],"a":["'Company Investment Helpers'!J23"]},"D|^214778-35TDeal Type 1USD":{"r":[["Buyout/LBO"]],"a":["'Company Investment Helpers'!R27"]},"D|^224258-05TDeal Type 1USD":{"r":[["Buyout/LBO"]],"a":["'Company Investment Helpers'!R28"]},"D|^214779-34TDeal Type 1USD":{"r":[["Secondary Transaction - Private"]],"a":["'Company Investment Helpers'!R24"]},"D|^241661-08TDeal Type 1USD":{"r":[["Buyout/LBO"]],"a":["'Company Investment Helpers'!R26"]},"D|^106989-22TDeal DateUSD":{"r":[[37488]],"a":["'Company Investment Helpers'!AE52"],"c":[["dd-mmm-yy"]]},"D|^20935-09TDeal DateUSD":{"r":[[38903]],"a":["'Company Investment Helpers'!AE47"],"c":[["dd-mmm-yy"]]},"D|^61375-42TDeal DateUSD":{"r":[[40182]],"a":["'Company Investment Helpers'!AE44"],"c":[["dd-mmm-yy"]]},"D|^278797-96TDeal DateUSD":{"r":[[45625]],"a":["'Company Investment Helpers'!AM23"],"c":[["dd-mmm-yy"]]},"D|^169133-59TDeal DateUSD":{"r":[[43101]],"a":["'Company Investment Helpers'!G50"],"c":[["dd-mmm-yy"]]},"D|^80749-00TDeal DateUSD":{"r":[[39661]],"a":["'Company Investment Helpers'!AE45"],"c":[["dd-mmm-yy"]]},"D|^258474-34TDeal DateUSD":{"r":[[45474]],"a":["'Company Investment Helpers'!G24"],"c":[["dd-mmm-yy"]]},"D|^139997-98TDeal DateUSD":{"r":[[44033]],"a":["'Company Investment Helpers'!G42"],"c":[["dd-mmm-yy"]]},"D|^189781-39TDeal DateUSD":{"r":[[44294]],"a":["'Company Investment Helpers'!G37"],"c":[["dd-mmm-yy"]]},"D|^141055-12TDeal DateUSD":{"r":[[44049]],"a":["'Company Investment Helpers'!AE27"],"c":[["dd-mmm-yy"]]},"D|^107878-96TDeal DateUSD":{"r":[[38538]],"a":["'Company Investment Helpers'!AE48"],"c":[["dd-mmm-yy"]]},"D|^125074-18TDeal DateUSD":{"r":[[43763]],"a":["'Company Investment Helpers'!AE28"],"c":[["dd-mmm-yy"]]},"D|^167935-06TDeal DateUSD":{"r":[[44105]],"a":["'Company Investment Helpers'!AE26"],"c":[["dd-mmm-yy"]]},"D|^130401-01TDeal DateUSD":{"r":[[37377]],"a":["'Company Investment Helpers'!AE53"],"c":[["dd-mmm-yy"]]},"D|^209970-73TDeal DateUSD":{"r":[[44348]],"a":["'Company Investment Helpers'!G33"],"c":[["dd-mmm-yy"]]},"D|^209178-19TDeal DateUSD":{"r":[[44470]],"a":["'Company Investment Helpers'!G32"],"c":[["dd-mmm-yy"]]},"D|^243657-73TDeal DateUSD":{"r":[[45210]],"a":["'Company Investment Helpers'!AM24"],"c":[["dd-mmm-yy"]]},"D|^139837-51TDeal DateUSD":{"r":[[43914]],"a":["'Company Investment Helpers'!AU38"],"c":[["dd-mmm-yy"]]},"D|^139835-89TDeal DateUSD":{"r":[[43913]],"a":["'Company Investment Helpers'!AU39"],"c":[["dd-mmm-yy"]]},"D|^211776-49TDeal DateUSD":{"r":[[44487]],"a":["'Company Investment Helpers'!AU32"],"c":[["dd-mmm-yy"]]},"D|^280381-69TDeal DateUSD":{"r":[[45784]],"a":["'Company Investment Helpers'!G23"],"c":[["dd-mmm-yy"]]},"D|^219462-49TDeal DateUSD":{"r":[[43466]],"a":["'Company Investment Helpers'!G48"],"c":[["dd-mmm-yy"]]},"D|^233095-33TDeal DateUSD":{"r":[[45078]],"a":["'Company Investment Helpers'!G25"],"c":[["dd-mmm-yy"]]},"D|^77749-93TDeal DateUSD":{"r":[[36760]],"a":["'Company Investment Helpers'!AE56"],"c":[["dd-mmm-yy"]]},"D|^44835-13TDeal DateUSD":{"r":[[42030]],"a":["'Company Investment Helpers'!AE33"],"c":[["dd-mmm-yy"]]},"D|^157595-59TDeal DateUSD":{"r":[[44217]],"a":["'Company Investment Helpers'!G39"],"c":[["dd-mmm-yy"]]},"D|^104552-29TDeal DateUSD":{"r":[[38306]],"a":["'Company Investment Helpers'!AE50"],"c":[["dd-mmm-yy"]]},"D|^215616-61TDeal DateUSD":{"r":[[44960]],"a":["'Company Investment Helpers'!AU23"],"c":[["dd-mmm-yy"]]},"D|^167964-67TDeal DateUSD":{"r":[[44515]],"a":["'Company Investment Helpers'!W23"],"c":[["dd-mmm-yy"]]},"D|^214778-35TDeal DateUSD":{"r":[[44195]],"a":["'Company Investment Helpers'!O27"],"c":[["dd-mmm-yy"]]},"D|^241661-08TDeal DateUSD":{"r":[[44715]],"a":["'Company Investment Helpers'!O26"],"c":[["dd-mmm-yy"]]},"D|^224258-05TDeal DateUSD":{"r":[[43685]],"a":["'Company Investment Helpers'!O28"],"c":[["dd-mmm-yy"]]},"D|^201839-32TDeal DateUSD":{"r":[[44784]],"a":["'Company Investment Helpers'!O25"],"c":[["dd-mmm-yy"]]},"D|^33587-65TDeal Type 1USD":{"r":[["Merger/Acquisition"]],"a":["'Company Investment Helpers'!AH38"]},"D|^139997-98TDeal Type 1USD":{"r":[["Merger/Acquisition"]],"a":["'Company Investment Helpers'!J42"]},"D|^278797-96TDeal Type 1USD":{"r":[["Merger/Acquisition"]],"a":["'Company Investment Helpers'!AP23"]},"D|^219462-49TDeal Type 1USD":{"r":[["Merger/Acquisition"]],"a":["'Company Investment Helpers'!J48"]},"D|^209396-80TDeal Type 1USD":{"r":[["Merger/Acquisition"]],"a":["'Company Investment Helpers'!J28"]},"D|^19939-42TDeal Type 1USD":{"r":[["Later Stage VC"]],"a":["'Company Investment Helpers'!AH40"]},"D|^97989-22TDeal Type 1USD":{"r":[["Merger/Acquisition"]],"a":["'Company Investment Helpers'!AX42"]},"D|^139837-51TDeal Type 1USD":{"r":[["Merger/Acquisition"]],"a":["'Company Investment Helpers'!AX38"]},"D|^129725-92TDeal Type 1USD":{"r":[["Merger/Acquisition"]],"a":["'Company Investment Helpers'!J52"]},"D|^224310-52TDeal Type 1USD":{"r":[["Buyout/LBO"]],"a":["'Company Investment Helpers'!AX43"]},"D|^53361-19TDeal Type 1USD":{"r":[["Merger/Acquisition"]],"a":["'Company Investment Helpers'!AH42"]},"D|^160888-60TDeal Type 1USD":{"r":[["Later Stage VC"]],"a":["'Company Investment Helpers'!AH25"]},"D|^161192-26TDeal Type 1USD":{"r":[["Merger/Acquisition"]],"a":["'Company Investment Helpers'!AH24"]},"D|^264076-03TDeal Type 1USD":{"r":[["Corporate"]],"a":["'Company Investment Helpers'!J51"]},"D|^224472-43TDeal Type 1USD":{"r":[["Merger/Acquisition"]],"a":["'Company Investment Helpers'!J41"]},"D|^167935-06TDeal Type 1USD":{"r":[["Merger/Acquisition"]],"a":["'Company Investment Helpers'!AH26"]},"D|^125074-18TDeal Type 1USD":{"r":[["Merger/Acquisition"]],"a":["'Company Investment Helpers'!AH28"]},"D|^80749-00TDeal Type 1USD":{"r":[["Merger/Acquisition"]],"a":["'Company Investment Helpers'!AH45"]},"D|^211077-82TDeal Type 1USD":{"r":[["Merger/Acquisition"]],"a":["'Company Investment Helpers'!AX26"]},"D|^44835-13TDeal Type 1USD":{"r":[["Early Stage VC"]],"a":["'Company Investment Helpers'!AH33"]},"D|^87900-94TDeal Type 1USD":{"r":[["Merger/Acquisition"]],"a":["'Company Investment Helpers'!AH46"]},"D|^219128-32TDeal Type 1USD":{"r":[["Merger/Acquisition"]],"a":["'Company Investment Helpers'!AX27"]},"D|^189781-39TDeal Type 1USD":{"r":[["Merger/Acquisition"]],"a":["'Company Investment Helpers'!J37"]},"D|^194630-23TDeal Type 1USD":{"r":[["Merger/Acquisition"]],"a":["'Company Investment Helpers'!J29"]},"D|^139835-89TDeal Type 1USD":{"r":[["Merger/Acquisition"]],"a":["'Company Investment Helpers'!AX39"]},"D|^258474-34TDeal Type 1USD":{"r":[["Merger/Acquisition"]],"a":["'Company Investment Helpers'!J24"]},"D|^36407-26TDeal Type 1USD":{"r":[["Merger/Acquisition"]],"a":["'Company Investment Helpers'!AH32"]},"D|^45183-79TDeal Type 1USD":{"r":[["Early Stage VC"]],"a":["'Company Investment Helpers'!AH35"]},"D|^167964-67TDeal Type 1USD":{"r":[["Later Stage VC"]],"a":["'Company Investment Helpers'!Z23"]},"D|^180589-60TDeal Type 1USD":{"r":[["Later Stage VC"]],"a":["'Company Investment Helpers'!AH23"]},"D|^277132-60TDeal Type 1USD":{"r":[["Seed Round"]],"a":["'Company Investment Helpers'!BF23"]},"D|^256569-94TDeal Type 1USD":{"r":[["Corporate"]],"a":["'Company Investment Helpers'!R29"]},"D|^256925-08TDeal Type 1USD":{"r":[["Buyout/LBO"]],"a":["'Company Investment Helpers'!R30"]},"D|^201839-32TDeal Type 1USD":{"r":[["Buyout/LBO"]],"a":["'Company Investment Helpers'!R25"]},"D|^209620-00TCompany IDUSD":{"r":[["504067-78"]],"a":["'Company Investment Helpers'!AV24"]},"D|^32234-50TCompany IDUSD":{"r":[["61575-67"]],"a":["'Company Investment Helpers'!AF37"]},"D|^263305-54TCompany IDUSD":{"r":[["435823-48"]],"a":["'Company Investment Helpers'!AN25"]},"D|^219462-49TCompany IDUSD":{"r":[["232925-41"]],"a":["'Company Investment Helpers'!H48"]},"D|^139835-89TCompany IDUSD":{"r":[["433435-51"]],"a":["'Company Investment Helpers'!AV39"]},"D|^250287-49TCompany IDUSD":{"r":[["12312-46"]],"a":["'Company Investment Helpers'!AV41"]},"D|^202291-57TCompany IDUSD":{"r":[["166458-61"]],"a":["'Company Investment Helpers'!AV25"]},"D|^166655-89TCompany IDUSD":{"r":[["343446-94"]],"a":["'Company Investment Helpers'!H46"]},"D|^44649-28TCompany IDUSD":{"r":[["107228-62"]],"a":["'Company Investment Helpers'!AF34"]},"D|^61375-42TCompany IDUSD":{"r":[["120961-18"]],"a":["'Company Investment Helpers'!AF44"]},"D|^139836-88TCompany IDUSD":{"r":[["436346-38"]],"a":["'Company Investment Helpers'!AV40"]},"D|^114388-39TCompany IDUSD":{"r":[["235043-83"]],"a":["'Company Investment Helpers'!H47"]},"D|^287921-62TCompany IDUSD":{"r":[["433797-22"]],"a":["'Company Investment Helpers'!H44"]},"D|^215616-61TCompany IDUSD":{"r":[["519602-59"]],"a":["'Company Investment Helpers'!AV23"]},"D|^74741-23TCompany IDUSD":{"r":[["164373-40"]],"a":["'Company Investment Helpers'!AF55"]},"D|^224310-52TCompany IDUSD":{"r":[["459545-05"]],"a":["'Company Investment Helpers'!AV43"]},"D|^48736-09TCompany IDUSD":{"r":[["52700-14"]],"a":["'Company Investment Helpers'!AF31"]},"D|^264076-03TCompany IDUSD":{"r":[["525685-87"]],"a":["'Company Investment Helpers'!H51"]},"D|^87900-94TCompany IDUSD":{"r":[["164374-66"]],"a":["'Company Investment Helpers'!AF46"]},"D|^171320-05TCompany IDUSD":{"r":[["438790-96"]],"a":["'Company Investment Helpers'!AV37"]},"D|^169871-86TCompany IDUSD":{"r":[["55039-42"]],"a":["'Company Investment Helpers'!AF54"]},"D|^111968-56TCompany IDUSD":{"r":[["164373-85"]],"a":["'Company Investment Helpers'!AF60"]},"D|^45183-79TCompany IDUSD":{"r":[["60615-28"]],"a":["'Company Investment Helpers'!AF35"]},"D|^181866-61TCompany IDUSD":{"r":[["482643-10"]],"a":["'Company Investment Helpers'!AV33"]},"D|^129725-92TCompany IDUSD":{"r":[["165967-39"]],"a":["'Company Investment Helpers'!H52"]},"D|^219128-32TCompany IDUSD":{"r":[["496405-99"]],"a":["'Company Investment Helpers'!AV27"]},"D|^277132-60TCompany IDUSD":{"r":[["707779-09"]],"a":["'Company Investment Helpers'!BD23"]},"D|^214778-35TCompany IDUSD":{"r":[["458703-82"]],"a":["'Company Investment Helpers'!P27"]},"D|^256569-94TCompany IDUSD":{"r":[["454417-30"]],"a":["'Company Investment Helpers'!P29"]},"D|^280381-69TCompany IDUSD":{"r":[["720901-90"]],"a":["'Company Investment Helpers'!H23"]},"D|^180589-60TCompany IDUSD":{"r":[["168528-79"]],"a":["'Company Investment Helpers'!AF23"]},"D|^241661-08TCompany IDUSD":{"r":[["535896-10"]],"a":["'Company Investment Helpers'!P26"]},"D|^201839-32TCompany IDUSD":{"r":[["481727-71"]],"a":["'Company Investment Helpers'!P25"]},"D|^78914-17TDeal DateUSD":{"r":[[40544]],"a":["'Company Investment Helpers'!AE43"],"c":[["dd-mmm-yy"]]},"D|^38688-04TDeal DateUSD":{"r":[[40833]],"a":["'Company Investment Helpers'!AE41"],"c":[["dd-mmm-yy"]]},"D|^114388-39TDeal DateUSD":{"r":[[43466]],"a":["'Company Investment Helpers'!G47"],"c":[["dd-mmm-yy"]]},"D|^211077-82TDeal DateUSD":{"r":[[44742]],"a":["'Company Investment Helpers'!AU26"],"c":[["dd-mmm-yy"]]},"D|^171320-05TDeal DateUSD":{"r":[[44042]],"a":["'Company Investment Helpers'!AU37"],"c":[["dd-mmm-yy"]]},"D|^44649-28TDeal DateUSD":{"r":[[41730]],"a":["'Company Investment Helpers'!AE34"],"c":[["dd-mmm-yy"]]},"D|^266994-10TDeal DateUSD":{"r":[[43308]],"a":["'Company Investment Helpers'!AE30"],"c":[["dd-mmm-yy"]]},"D|^287921-62TDeal DateUSD":{"r":[[43861]],"a":["'Company Investment Helpers'!G44"],"c":[["dd-mmm-yy"]]},"D|^130969-81TDeal DateUSD":{"r":[[43599]],"a":["'Company Investment Helpers'!AE29"],"c":[["dd-mmm-yy"]]},"D|^183568-33TDeal DateUSD":{"r":[[44512]],"a":["'Company Investment Helpers'!AU31"],"c":[["dd-mmm-yy"]]},"D|^111968-56TDeal DateUSD":{"r":[[35582]],"a":["'Company Investment Helpers'!AE60"],"c":[["dd-mmm-yy"]]},"D|^161192-26TDeal DateUSD":{"r":[[44287]],"a":["'Company Investment Helpers'!AE24"],"c":[["dd-mmm-yy"]]},"D|^277132-60TDeal DateUSD":{"r":[[45603]],"a":["'Company Investment Helpers'!BC23"],"c":[["dd-mmm-yy"]]},"D|^210038-41TDeal DateUSD":{"r":[[44329]],"a":["'Company Investment Helpers'!G35"],"c":[["dd-mmm-yy"]]},"D|^129725-92TDeal DateUSD":{"id":8256,"description":null,"headerValues":[{"simpleDate":null,"value":"","description":null}],"financialValues":[],"customValues":[],"error":null},"D|^219627-55TDeal DateUSD":{"r":[[44874]],"a":["'Company Investment Helpers'!G27"],"c":[["dd-mmm-yy"]]},"D|^19939-42TDeal DateUSD":{"r":[[40890]],"a":["'Company Investment Helpers'!AE40"],"c":[["dd-mmm-yy"]]},"D|^224310-52TDeal DateUSD":{"r":[[42736]],"a":["'Company Investment Helpers'!AU43"],"c":[["dd-mmm-yy"]]},"D|^244955-53TDeal DateUSD":{"id":8269,"description":null,"headerValues":[{"simpleDate":null,"value":"","description":null}],"financialValues":[],"customValues":[],"error":null},"D|^209395-18TDeal DateUSD":{"r":[[44928]],"a":["'Company Investment Helpers'!G26"],"c":[["dd-mmm-yy"]]},"D|^264076-03TDeal DateUSD":{"id":8274,"description":null,"headerValues":[{"simpleDate":null,"value":"","description":null}],"financialValues":[],"customValues":[],"error":null},"D|^191419-84TDeal DateUSD":{"r":[[44616]],"a":["'Company Investment Helpers'!G31"],"c":[["dd-mmm-yy"]]},"D|^192775-51TDeal DateUSD":{"r":[[44663]],"a":["'Company Investment Helpers'!AU29"],"c":[["dd-mmm-yy"]]},"D|^219128-32TDeal DateUSD":{"r":[[44692]],"a":["'Company Investment Helpers'!AU27"],"c":[["dd-mmm-yy"]]},"D|^189780-67TDeal DateUSD":{"r":[[44302]],"a":["'Company Investment Helpers'!G36"],"c":[["dd-mmm-yy"]]},"D|^36407-26TDeal DateUSD":{"r":[[42037]],"a":["'Company Investment Helpers'!AE32"],"c":[["dd-mmm-yy"]]},"D|^33587-65TDeal DateUSD":{"r":[[41337]],"a":["'Company Investment Helpers'!AE38"],"c":[["dd-mmm-yy"]]},"D|^160888-60TDeal DateUSD":{"r":[[44136]],"a":["'Company Investment Helpers'!AE25"],"c":[["dd-mmm-yy"]]},"D|^36407-26TCompany IDUSD":{"r":[["65794-42"]],"a":["'Company Investment Helpers'!AF32"]},"D|^125074-18TCompany IDUSD":{"r":[["338530-42"]],"a":["'Company Investment Helpers'!AF28"]},"D|^193066-03TCompany IDUSD":{"r":[["164373-94"]],"a":["'Company Investment Helpers'!AF49"]},"D|^167935-06TCompany IDUSD":{"r":[["54348-31"]],"a":["'Company Investment Helpers'!AF26"]},"D|^211077-82TCompany IDUSD":{"r":[["490785-22"]],"a":["'Company Investment Helpers'!AV26"]},"D|^125205-40TCompany IDUSD":{"r":[["338600-98"]],"a":["'Company Investment Helpers'!BD36"]},"D|^264118-96TCompany IDUSD":{"r":[["150477-67"]],"a":["'Company Investment Helpers'!BD41"]},"D|^224502-49TCompany IDUSD":{"r":[["433858-69"]],"a":["'Company Investment Helpers'!H49"]},"D|^106989-22TCompany IDUSD":{"r":[["124385-32"]],"a":["'Company Investment Helpers'!AF52"]},"D|^107878-96TCompany IDUSD":{"r":[["10813-42"]],"a":["'Company Investment Helpers'!AF48"]},"D|^169133-59TCompany IDUSD":{"r":[["463213-99"]],"a":["'Company Investment Helpers'!H50"]},"D|^139997-98TCompany IDUSD":{"r":[["149322-16"]],"a":["'Company Investment Helpers'!H42"]},"D|^33587-65TCompany IDUSD":{"r":[["61758-19"]],"a":["'Company Investment Helpers'!AF38"]},"D|^209396-80TCompany IDUSD":{"r":[["510647-41"]],"a":["'Company Investment Helpers'!H28"]},"D|^38688-04TCompany IDUSD":{"r":[["84696-94"]],"a":["'Company Investment Helpers'!AF41"]},"D|^189781-39TCompany IDUSD":{"r":[["464176-00"]],"a":["'Company Investment Helpers'!H37"]},"D|^209550-88TCompany IDUSD":{"r":[["494675-65"]],"a":["'Company Investment Helpers'!H30"]},"D|^192511-36TCompany IDUSD":{"r":[["495509-95"]],"a":["'Company Investment Helpers'!AV28"]},"D|^183568-33TCompany IDUSD":{"r":[["483983-92"]],"a":["'Company Investment Helpers'!AV31"]},"D|^266994-10TCompany IDUSD":{"r":[["52500-16"]],"a":["'Company Investment Helpers'!AF30"]},"D|^191419-84TCompany IDUSD":{"r":[["492860-35"]],"a":["'Company Investment Helpers'!H31"]},"D|^189780-67TCompany IDUSD":{"r":[["464517-01"]],"a":["'Company Investment Helpers'!H36"]},"D|^194630-23TCompany IDUSD":{"r":[["453567-52"]],"a":["'Company Investment Helpers'!H29"]},"D|^210738-43TCompany IDUSD":{"r":[["452743-66"]],"a":["'Company Investment Helpers'!H40"]},"D|^167964-67TCompany IDUSD":{"r":[["138102-04"]],"a":["'Company Investment Helpers'!X23"]},"D|^213477-31TCompany IDUSD":{"r":[["459545-14"]],"a":["'Company Investment Helpers'!AV36"]},"D|^297885-16TCompany IDUSD":{"r":[["519602-59"]],"a":["'Company Investment Helpers'!AV35"]},"D|^244955-53TCompany IDUSD":{"r":[["10778-23"]],"a":["'Company Investment Helpers'!AF61"]},"D|^210362-32TCompany IDUSD":{"r":[["433475-74"]],"a":["'Company Investment Helpers'!H43"]},"D|^209970-73TCompany IDUSD":{"r":[["442871-83"]],"a":["'Company Investment Helpers'!H33"]},"D|^211606-39TCompany IDUSD":{"r":[["483850-45"]],"a":["'Company Investment Helpers'!AV30"]},"D|^211776-49TCompany IDUSD":{"r":[["482757-49"]],"a":["'Company Investment Helpers'!AV32"]},"D|^192775-51TCompany IDUSD":{"r":[["495703-36"]],"a":["'Company Investment Helpers'!AV29"]},"D|^25894-99TCompany IDUSD":{"r":[["56831-59"]],"a":["'Company Investment Helpers'!AF58"]},"D|^44835-13TCompany IDUSD":{"r":[["60615-28"]],"a":["'Company Investment Helpers'!AF33"]},"D|^224472-43TCompany IDUSD":{"r":[["438709-24"]],"a":["'Company Investment Helpers'!H41"]},"D|^80749-00TCompany IDUSD":{"r":[["169417-54"]],"a":["'Company Investment Helpers'!AF45"]},"D|^209178-19TCompany IDUSD":{"r":[["482026-42"]],"a":["'Company Investment Helpers'!H32"]},"D|^107878-96TDeal Type 1USD":{"r":[["Merger/Acquisition"]],"a":["'Company Investment Helpers'!AH48"]},"D|^219627-55TDeal Type 1USD":{"r":[["Merger/Acquisition"]],"a":["'Company Investment Helpers'!J27"]},"D|^25894-99TDeal Type 1USD":{"r":[["Merger/Acquisition"]],"a":["'Company Investment Helpers'!AH58"]},"D|^20935-09TDeal Type 1USD":{"r":[["Merger/Acquisition"]],"a":["'Company Investment Helpers'!AH47"]},"D|^171320-05TDeal Type 1USD":{"r":[["Buyout/LBO"]],"a":["'Company Investment Helpers'!AX37"]},"D|^173513-62TDeal Type 1USD":{"r":[["Merger/Acquisition"]],"a":["'Company Investment Helpers'!J38"]},"D|^250287-49TDeal Type 1USD":{"r":[["Secondary Transaction - Private"]],"a":["'Company Investment Helpers'!AX41"]},"D|^181884-07TDeal Type 1USD":{"r":[["Merger/Acquisition"]],"a":["'Company Investment Helpers'!AX34"]},"D|^74741-23TDeal Type 1USD":{"r":[["Merger/Acquisition"]],"a":["'Company Investment Helpers'!AH55"]},"D|^141055-12TDeal Type 1USD":{"r":[["Early Stage VC"]],"a":["'Company Investment Helpers'!AH27"]},"D|^193066-03TDeal Type 1USD":{"r":[["Merger/Acquisition"]],"a":["'Company Investment Helpers'!AH49"]},"D|^157595-59TDeal Type 1USD":{"r":[["Merger/Acquisition"]],"a":["'Company Investment Helpers'!J39"]},"D|^23408-56TDeal Type 1USD":{"r":[["Merger/Acquisition"]],"a":["'Company Investment Helpers'!AH51"]},"D|^215873-74TDeal Type 1USD":{"r":[["Buyout/LBO"]],"a":["'Company Investment Helpers'!BF28"]},"D|^287921-62TDeal Type 1USD":{"r":[["Merger/Acquisition"]],"a":["'Company Investment Helpers'!J44"]},"D|^139836-88TDeal Type 1USD":{"r":[["Merger/Acquisition"]],"a":["'Company Investment Helpers'!AX40"]},"D|^17860-06TDeal Type 1USD":{"r":[["Early Stage VC"]],"a":["'Company Investment Helpers'!AH59"]},"D|^224646-40TDeal Type 1USD":{"r":[["Merger/Acquisition"]],"a":["'Company Investment Helpers'!J45"]},"D|^111968-29TDeal Type 1USD":{"r":[["Merger/Acquisition"]],"a":["'Company Investment Helpers'!AH57"]},"D|^209550-88TDeal Type 1USD":{"r":[["Merger/Acquisition"]],"a":["'Company Investment Helpers'!J30"]},"D|^209178-19TDeal Type 1USD":{"r":[["Merger/Acquisition"]],"a":["'Company Investment Helpers'!J32"]},"D|^202291-57TDeal Type 1USD":{"r":[["Merger/Acquisition"]],"a":["'Company Investment Helpers'!AX25"]},"D|^263305-54TDeal Type 1USD":{"r":[["Merger/Acquisition"]],"a":["'Company Investment Helpers'!AP25"]},"D|^114388-39TDeal Type 1USD":{"r":[["Buyout/LBO"]],"a":["'Company Investment Helpers'!J47"]},"D|^233095-33TDeal Type 1USD":{"r":[["Merger/Acquisition"]],"a":["'Company Investment Helpers'!J25"]},"D|^211606-39TDeal Type 1USD":{"r":[["Merger/Acquisition"]],"a":["'Company Investment Helpers'!AX30"]},"D|^61375-42TDeal Type 1USD":{"r":[["Merger/Acquisition"]],"a":["'Company Investment Helpers'!AH4</t>
  </si>
  <si>
    <t>4"]},"D|^181866-61TDeal Type 1USD":{"r":[["Merger/Acquisition"]],"a":["'Company Investment Helpers'!AX33"]},"D|^210738-43TDeal Type 1USD":{"r":[["Merger/Acquisition"]],"a":["'Company Investment Helpers'!J40"]},"D|^104552-29TDeal Type 1USD":{"r":[["Merger/Acquisition"]],"a":["'Company Investment Helpers'!AH50"]},"D|^210038-41TDeal Type 1USD":{"r":[["Merger/Acquisition"]],"a":["'Company Investment Helpers'!J35"]},"D|^169133-59TDeal Type 1USD":{"r":[["Merger/Acquisition"]],"a":["'Company Investment Helpers'!J50"]},"D|^32234-50TDeal Type 1USD":{"r":[["Merger/Acquisition"]],"a":["'Company Investment Helpers'!AH37"]},"D|^209970-73TDeal Type 1USD":{"r":[["Merger/Acquisition"]],"a":["'Company Investment Helpers'!J33"]},"D|^166655-89TDeal DateUSD":{"r":[[43594]],"a":["'Company Investment Helpers'!G46"],"c":[["dd-mmm-yy"]]},"D|^202291-57TDeal DateUSD":{"r":[[44841]],"a":["'Company Investment Helpers'!AU25"],"c":[["dd-mmm-yy"]]},"D|^32234-50TDeal DateUSD":{"r":[[41351]],"a":["'Company Investment Helpers'!AE37"],"c":[["dd-mmm-yy"]]},"D|^97989-22TDeal DateUSD":{"r":[[43195]],"a":["'Company Investment Helpers'!AU42"],"c":[["dd-mmm-yy"]]},"D|^72370-09TDeal DateUSD":{"r":[[42549]],"a":["'Company Investment Helpers'!BC38"],"c":[["dd-mmm-yy"]]},"D|^194630-23TDeal DateUSD":{"r":[[44704]],"a":["'Company Investment Helpers'!G29"],"c":[["dd-mmm-yy"]]},"D|^209550-88TDeal DateUSD":{"r":[[44656]],"a":["'Company Investment Helpers'!G30"],"c":[["dd-mmm-yy"]]},"D|^17860-06TDeal DateUSD":{"r":[[36571]],"a":["'Company Investment Helpers'!AE59"],"c":[["dd-mmm-yy"]]},"D|^209396-80TDeal DateUSD":{"r":[[44847]],"a":["'Company Investment Helpers'!G28"],"c":[["dd-mmm-yy"]]},"D|^192511-36TDeal DateUSD":{"r":[[44670]],"a":["'Company Investment Helpers'!AU28"],"c":[["dd-mmm-yy"]]},"D|^180589-60TDeal DateUSD":{"r":[[44462]],"a":["'Company Investment Helpers'!AE23"],"c":[["dd-mmm-yy"]]},"D|^210362-32TDeal DateUSD":{"r":[[43956]],"a":["'Company Investment Helpers'!G43"],"c":[["dd-mmm-yy"]]},"D|^193066-03TDeal DateUSD":{"r":[[38477]],"a":["'Company Investment Helpers'!AE49"],"c":[["dd-mmm-yy"]]},"D|^213477-31TDeal DateUSD":{"r":[[44110]],"a":["'Company Investment Helpers'!AU36"],"c":[["dd-mmm-yy"]]},"D|^224646-40TDeal DateUSD":{"r":[[43691]],"a":["'Company Investment Helpers'!G45"],"c":[["dd-mmm-yy"]]},"D|^23408-56TDeal DateUSD":{"r":[[37607]],"a":["'Company Investment Helpers'!AE51"],"c":[["dd-mmm-yy"]]},"D|^263305-54TDeal DateUSD":{"r":[[44280]],"a":["'Company Investment Helpers'!AM25"],"c":[["dd-mmm-yy"]]},"D|^53361-19TDeal DateUSD":{"r":[[40688]],"a":["'Company Investment Helpers'!AE42"],"c":[["dd-mmm-yy"]]},"D|^74741-23TDeal DateUSD":{"r":[[36852]],"a":["'Company Investment Helpers'!AE55"],"c":[["dd-mmm-yy"]]},"D|^25894-99TDeal DateUSD":{"r":[[36650]],"a":["'Company Investment Helpers'!AE58"],"c":[["dd-mmm-yy"]]},"D|^181866-61TDeal DateUSD":{"r":[[44427]],"a":["'Company Investment Helpers'!AU33"],"c":[["dd-mmm-yy"]]},"D|^169871-86TDeal DateUSD":{"r":[[37077]],"a":["'Company Investment Helpers'!AE54"],"c":[["dd-mmm-yy"]]},"D|^297885-16TDeal DateUSD":{"r":[[44152]],"a":["'Company Investment Helpers'!AU35"],"c":[["dd-mmm-yy"]]},"D|^181884-07TDeal DateUSD":{"r":[[44424]],"a":["'Company Investment Helpers'!AU34"],"c":[["dd-mmm-yy"]]},"D|^224472-43TDeal DateUSD":{"r":[[44075]],"a":["'Company Investment Helpers'!G41"],"c":[["dd-mmm-yy"]]},"D|^210738-43TDeal DateUSD":{"r":[[44140]],"a":["'Company Investment Helpers'!G40"],"c":[["dd-mmm-yy"]]},"D|^224502-49TDeal DateUSD":{"r":[[43216]],"a":["'Company Investment Helpers'!G49"],"c":[["dd-mmm-yy"]]},"D|^111968-29TDeal DateUSD":{"r":[[36703]],"a":["'Company Investment Helpers'!AE57"],"c":[["dd-mmm-yy"]]},"D|^37568-89TDeal DateUSD":{"r":[[41221]],"a":["'Company Investment Helpers'!AE39"],"c":[["dd-mmm-yy"]]},"D|^158243-77TDeal DateUSD":{"r":[[44127]],"a":["'Company Investment Helpers'!AM26"],"c":[["dd-mmm-yy"]]},"D|^209620-00TDeal DateUSD":{"r":[[44894]],"a":["'Company Investment Helpers'!AU24"],"c":[["dd-mmm-yy"]]},"D|^87900-94TDeal DateUSD":{"r":[[39114]],"a":["'Company Investment Helpers'!AE46"],"c":[["dd-mmm-yy"]]},"D|^173165-95TDeal DateUSD":{"r":[[44343]],"a":["'Company Investment Helpers'!G34"],"c":[["dd-mmm-yy"]]},"D|^24301-63TDeal DateUSD":{"r":[[41416]],"a":["'Company Investment Helpers'!AE36"],"c":[["dd-mmm-yy"]]},"D|^173513-62TDeal DateUSD":{"r":[[44260]],"a":["'Company Investment Helpers'!G38"],"c":[["dd-mmm-yy"]]},"D|^250287-49TDeal DateUSD":{"r":[[43374]],"a":["'Company Investment Helpers'!AU41"],"c":[["dd-mmm-yy"]]},"D|^139836-88TDeal DateUSD":{"r":[[43903]],"a":["'Company Investment Helpers'!AU40"],"c":[["dd-mmm-yy"]]},"D|^45183-79TDeal DateUSD":{"r":[[41565]],"a":["'Company Investment Helpers'!AE35"],"c":[["dd-mmm-yy"]]},"D|^38688-04TDeal Type 1USD":{"r":[["Merger/Acquisition"]],"a":["'Company Investment Helpers'!AH41"]},"D|^209395-18TDeal Type 1USD":{"r":[["Merger/Acquisition"]],"a":["'Company Investment Helpers'!J26"]},"D|^213477-31TDeal Type 1USD":{"r":[["Merger/Acquisition"]],"a":["'Company Investment Helpers'!AX36"]},"D|^191419-84TDeal Type 1USD":{"r":[["Merger/Acquisition"]],"a":["'Company Investment Helpers'!J31"]},"D|^244955-53TDeal Type 1USD":{"r":[["Merger/Acquisition"]],"a":["'Company Investment Helpers'!AH61"]},"D|^215616-61TDeal Type 1USD":{"r":[["Merger/Acquisition"]],"a":["'Company Investment Helpers'!AX23"]},"D|^183497-23TDeal Type 1USD":{"r":[["Buyout/LBO"]],"a":["'Company Investment Helpers'!BF30"]},"D|^48736-09TDeal Type 1USD":{"r":[["Later Stage VC"]],"a":["'Company Investment Helpers'!AH31"]},"D|^130969-81TDeal Type 1USD":{"r":[["Later Stage VC"]],"a":["'Company Investment Helpers'!AH29"]},"D|^77749-93TDeal Type 1USD":{"r":[["Merger/Acquisition"]],"a":["'Company Investment Helpers'!AH56"]},"D|^130401-01TDeal Type 1USD":{"r":[["Merger/Acquisition"]],"a":["'Company Investment Helpers'!AH53"]},"D|^297885-16TDeal Type 1USD":{"r":[["Early Stage VC"]],"a":["'Company Investment Helpers'!AX35"]},"D|^189780-67TDeal Type 1USD":{"r":[["Merger/Acquisition"]],"a":["'Company Investment Helpers'!J36"]},"D|^243657-73TDeal Type 1USD":{"r":[["Merger/Acquisition"]],"a":["'Company Investment Helpers'!AP24"]},"D|^192511-36TDeal Type 1USD":{"r":[["Merger/Acquisition"]],"a":["'Company Investment Helpers'!AX28"]},"D|^224502-49TDeal Type 1USD":{"r":[["Merger/Acquisition"]],"a":["'Company Investment Helpers'!J49"]},"D|^169871-86TDeal Type 1USD":{"r":[["Merger/Acquisition"]],"a":["'Company Investment Helpers'!AH54"]},"D|^211776-49TDeal Type 1USD":{"r":[["Merger/Acquisition"]],"a":["'Company Investment Helpers'!AX32"]},"D|^37568-89TDeal Type 1USD":{"r":[["Merger/Acquisition"]],"a":["'Company Investment Helpers'!AH39"]},"D|^158243-77TDeal Type 1USD":{"r":[["Merger/Acquisition"]],"a":["'Company Investment Helpers'!AP26"]},"D|^209620-00TDeal Type 1USD":{"r":[["Merger/Acquisition"]],"a":["'Company Investment Helpers'!AX24"]},"D|^78914-17TDeal Type 1USD":{"r":[["Joint Venture"]],"a":["'Company Investment Helpers'!AH43"]},"D|^192775-51TDeal Type 1USD":{"r":[["Merger/Acquisition"]],"a":["'Company Investment Helpers'!AX29"]},"D|^24301-63TDeal Type 1USD":{"r":[["Later Stage VC"]],"a":["'Company Investment Helpers'!AH36"]},"D|^183568-33TDeal Type 1USD":{"r":[["Merger/Acquisition"]],"a":["'Company Investment Helpers'!AX31"]},"D|^44649-28TDeal Type 1USD":{"r":[["Merger/Acquisition"]],"a":["'Company Investment Helpers'!AH34"]},"D|^106989-22TDeal Type 1USD":{"r":[["Merger/Acquisition"]],"a":["'Company Investment Helpers'!AH52"]},"D|^210362-32TDeal Type 1USD":{"r":[["Merger/Acquisition"]],"a":["'Company Investment Helpers'!J43"]},"D|^111968-56TDeal Type 1USD":{"r":[["Merger/Acquisition"]],"a":["'Company Investment Helpers'!AH60"]},"D|^173165-95TDeal Type 1USD":{"r":[["Merger/Acquisition"]],"a":["'Company Investment Helpers'!J34"]},"D|^266994-10TDeal Type 1USD":{"r":[["Later Stage VC"]],"a":["'Company Investment Helpers'!AH30"]},"D|^141055-12TCompany IDUSD":{"r":[["178681-87"]],"a":["'Company Investment Helpers'!AF27"]},"D|^20935-09TCompany IDUSD":{"r":[["54091-27"]],"a":["'Company Investment Helpers'!AF47"]},"D|^158243-77TCompany IDUSD":{"r":[["228929-68"]],"a":["'Company Investment Helpers'!AN26"]},"D|^53361-19TCompany IDUSD":{"r":[["110162-26"]],"a":["'Company Investment Helpers'!AF42"]},"D|^173015-11TCompany IDUSD":{"r":[["466922-44"]],"a":["'Company Investment Helpers'!BD33"]},"D|^130401-01TCompany IDUSD":{"r":[["103578-67"]],"a":["'Company Investment Helpers'!AF53"]},"D|^198721-72TCompany IDUSD":{"r":[["500988-88"]],"a":["'Company Investment Helpers'!BD26"]},"D|^181884-07TCompany IDUSD":{"r":[["107187-85"]],"a":["'Company Investment Helpers'!AV34"]},"D|^224646-40TCompany IDUSD":{"r":[["343485-46"]],"a":["'Company Investment Helpers'!H45"]},"D|^111968-29TCompany IDUSD":{"r":[["164373-85"]],"a":["'Company Investment Helpers'!AF57"]},"D|^19939-42TCompany IDUSD":{"r":[["53483-50"]],"a":["'Company Investment Helpers'!AF40"]},"D|^173165-95TCompany IDUSD":{"r":[["226725-58"]],"a":["'Company Investment Helpers'!H34"]},"D|^209395-18TCompany IDUSD":{"r":[["510627-61"]],"a":["'Company Investment Helpers'!H26"]},"D|^130969-81TCompany IDUSD":{"r":[["119318-77"]],"a":["'Company Investment Helpers'!AF29"]},"D|^160888-60TCompany IDUSD":{"r":[["168528-79"]],"a":["'Company Investment Helpers'!AF25"]},"D|^139837-51TCompany IDUSD":{"r":[["433467-91"]],"a":["'Company Investment Helpers'!AV38"]},"D|^233095-33TCompany IDUSD":{"r":[["532915-93"]],"a":["'Company Investment Helpers'!H25"]},"D|^157595-59TCompany IDUSD":{"r":[["92222-38"]],"a":["'Company Investment Helpers'!H39"]},"D|^243657-73TCompany IDUSD":{"r":[["277337-62"]],"a":["'Company Investment Helpers'!AN24"]},"D|^219627-55TCompany IDUSD":{"r":[["454692-88"]],"a":["'Company Investment Helpers'!H27"]},"D|^97989-22TCompany IDUSD":{"r":[["12312-46"]],"a":["'Company Investment Helpers'!AV42"]},"D|^37568-89TCompany IDUSD":{"r":[["65379-52"]],"a":["'Company Investment Helpers'!AF39"]},"D|^23408-56TCompany IDUSD":{"r":[["53793-55"]],"a":["'Company Investment Helpers'!AF51"]},"D|^77749-93TCompany IDUSD":{"r":[["13509-91"]],"a":["'Company Investment Helpers'!AF56"]},"D|^173513-62TCompany IDUSD":{"r":[["234253-72"]],"a":["'Company Investment Helpers'!H38"]},"D|^161192-26TCompany IDUSD":{"r":[["150079-06"]],"a":["'Company Investment Helpers'!AF24"]},"D|^104552-29TCompany IDUSD":{"r":[["164374-48"]],"a":["'Company Investment Helpers'!AF50"]},"D|^24301-63TCompany IDUSD":{"r":[["53483-50"]],"a":["'Company Investment Helpers'!AF36"]},"D|^78914-17TCompany IDUSD":{"r":[["168426-64"]],"a":["'Company Investment Helpers'!AF43"]},"D|^210038-41TCompany IDUSD":{"r":[["466170-40"]],"a":["'Company Investment Helpers'!H35"]},"D|^17860-06TCompany IDUSD":{"r":[["51333-49"]],"a":["'Company Investment Helpers'!AF59"]},"D|^466170-40NameUSD":{"r":[["Shosp"]],"a":["'Company Investment Helpers'!I35"]},"D|^464176-00NameUSD":{"r":[["Medical Harbour"]],"a":["'Company Investment Helpers'!I37"]},"D|^494675-65NameUSD":{"r":[["CardioPapers"]],"a":["'Company Investment Helpers'!I30"]},"D|^234253-72NameUSD":{"r":[["Medicinae Solutions"]],"a":["'Company Investment Helpers'!I38"]},"D|^433797-22NameUSD":{"r":[["UniRedentor"]],"a":["'Company Investment Helpers'!I44"]},"D|^232925-41NameUSD":{"r":[["Uniceplac"]],"a":["'Company Investment Helpers'!I48"]},"D|^55039-42NameUSD":{"r":[["Aros"]],"a":["'Company Investment Helpers'!AG54"]},"D|^343485-46NameUSD":{"r":[["Instituto Paraense de Educação e Cultura"]],"a":["'Company Investment Helpers'!I45"]},"D|^452743-66NameUSD":{"r":[["MedPhone"]],"a":["'Company Investment Helpers'!I40"]},"D|^164373-40NameUSD":{"r":[["ADAC Laboratories (Health Care Information Systems Business)"]],"a":["'Company Investment Helpers'!AG55"]},"D|^464517-01NameUSD":{"r":[["Cliquefarma"]],"a":["'Company Investment Helpers'!I36"]},"D|^103578-67NameUSD":{"r":[["Zynx Health"]],"a":["'Company Investment Helpers'!AG53"]},"D|^707779-09NameUSD":{"r":[["SkyX ()"]],"a":["'Company Investment Helpers'!BE23"]},"D|^52500-16NameUSD":{"r":[["Lumeris"]],"a":["'Company Investment Helpers'!AG30"]},"D|^60615-28NameUSD":{"r":[["Claritas Genomics"]],"a":["'Company Investment Helpers'!AG35","'Company Investment Helpers'!AG33"]},"D|^435823-48NameUSD":{"r":[["Psicologia Viva"]],"a":["'Company Investment Helpers'!AO25"]},"D|^459545-05NameUSD":{"r":[["Tecnocold - Promoção de Vendas e Participações"]],"a":["'Company Investment Helpers'!AW43"]},"D|^490785-22NameUSD":{"r":[["Azimute Med Consultoria e Assessoria"]],"a":["'Company Investment Helpers'!AW26"]},"D|^495509-95NameUSD":{"r":[["Boxifarma"]],"a":["'Company Investment Helpers'!AW28"]},"D|^482757-49NameUSD":{"r":[["PS Distribuidora de Produtos da Saude"]],"a":["'Company Investment Helpers'!AW32"]},"D|^525685-87NameUSD":{"r":[["Caveo"]],"a":["'Company Investment Helpers'!I51"]},"D|^510647-41NameUSD":{"r":[["Centro Universitário Tiradentes"]],"a":["'Company Investment Helpers'!I28"]},"D|^164373-85NameUSD":{"r":[["Health Network Ventures"]],"a":["'Company Investment Helpers'!AG57","'Company Investment Helpers'!AG60"]},"D|^483983-92NameUSD":{"r":[["Qualys Diagnostics"]],"a":["'Company Investment Helpers'!AW31"]},"D|^433467-91NameUSD":{"r":[["Byogene"]],"a":["'Company Investment Helpers'!AW38"]},"D|^338530-42NameUSD":{"r":[["AbleVets"]],"a":["'Company Investment Helpers'!AG28"]},"D|^165967-39NameUSD":{"r":[["Medcel"]],"a":["'Company Investment Helpers'!I52"]},"D|^12312-46NameUSD":{"r":[["Cremer (Blumenau)"]],"a":["'Company Investment Helpers'!AW41","'Company Investment Helpers'!AW42"]},"D|^463213-99NameUSD":{"r":[["Uninovafapi"]],"a":["'Company Investment Helpers'!I50"]},"D|^532915-93NameUSD":{"r":[["Lean Saúde"]],"a":["'Company Investment Helpers'!I25"]},"D|^483850-45NameUSD":{"r":[["Apijã Produtos Hospitalares Laboratoriais"]],"a":["'Company Investment Helpers'!AW30"]},"D|^166458-61NameUSD":{"r":[["Neve Indústria e Comércio de Produtos Cirúrgicos"]],"a":["'Company Investment Helpers'!AW25"]},"D|^228929-68NameUSD":{"r":[["Futuramed Tecnologia"]],"a":["'Company Investment Helpers'!AO26"]},"D|^53483-50NameUSD":{"r":[["Sotera"]],"a":["'Company Investment Helpers'!AG36","'Company Investment Helpers'!AG40"]},"D|^110162-26NameUSD":{"r":[["Cerner Resource Systems"]],"a":["'Company Investment Helpers'!AG42"]},"D|^496405-99NameUSD":{"r":[["Pro Infusion (Discovery Tools (Healthcare))"]],"a":["'Company Investment Helpers'!AW27"]},"D|^124385-32NameUSD":{"r":[["Image Devices"]],"a":["'Company Investment Helpers'!AG52"]},"D|^65794-42NameUSD":{"r":[["Siemens Health Services"]],"a":["'Company Investment Helpers'!AG32"]},"D|^54348-31NameUSD":{"r":[["Fibroblast"]],"a":["'Company Investment Helpers'!AG26"]},"D|^61575-67NameUSD":{"r":[["Labotix Automation"]],"a":["'Company Investment Helpers'!AG37"]},"D|^65379-52NameUSD":{"r":[["Anasazi Software"]],"a":["'Company Investment Helpers'!AG39"]},"D|^178681-87NameUSD":{"r":[["Xealth"]],"a":["'Company Investment Helpers'!AG27"]},"D|^459545-14NameUSD":{"r":[["Flexicotton"]],"a":["'Company Investment Helpers'!AW36"]},"D|^226725-58NameUSD":{"r":[["Universidade Unigranrio"]],"a":["'Company Investment Helpers'!I34"]},"D|^150079-06NameUSD":{"r":[["Cerner Enviza"]],"a":["'Company Investment Helpers'!AG24"]},"D|^10778-23NameUSD":{"r":[["MEDHOST"]],"a":["'Company Investment Helpers'!AG61"]},"D|^436346-38NameUSD":{"r":[["Vitalab (Drug Delivery)"]],"a":["'Company Investment Helpers'!AW40"]},"D|^168528-79NameUSD":{"r":[["Elligo Health Research"]],"a":["'Company Investment Helpers'!AG23","'Company Investment Helpers'!AG25"]},"D|^13509-91NameUSD":{"r":[["Cerner Citation"]],"a":["'Company Investment Helpers'!AG56"]},"D|^438790-96NameUSD":{"r":[["Expressa Medicamentos"]],"a":["'Company Investment Helpers'!AW37"]},"D|^51333-49NameUSD":{"r":[["LifeMetrix"]],"a":["'Company Investment Helpers'!AG59"]},"D|^53793-55NameUSD":{"r":[["Cerner DHT"]],"a":["'Company Investment Helpers'!AG51"]},"D|^10813-42NameUSD":{"r":[["Bridge Medical"]],"a":["'Company Investment Helpers'!AG48"]},"D|^482026-42NameUSD":{"r":[["RX PRO"]],"a":["'Company Investment Helpers'!I32"]},"D|^119318-77NameUSD":{"r":[["i2i Population Health"]],"a":["'Company Investment Helpers'!AG29"]},"D|^168426-64NameUSD":{"r":[["Saudi Health Information Systems"]],"a":["'Company Investment Helpers'!AG43"]},"D|^519602-59NameUSD":{"r":[["Far.me"]],"a":["'Company Investment Helpers'!AW35","'Company Investment Helpers'!AW23"]},"D|^277337-62NameUSD":{"r":[["Zenklub"]],"a":["'Company Investment Helpers'!AO24"]},"D|^433435-51NameUSD":{"r":[["Biogenetix"]],"a":["'Company Investment Helpers'!AW39"]},"D|^120961-18NameUSD":{"r":[["IMC Health Care"]],"a":["'Company Investment Helpers'!AG44"]},"D|^164374-66NameUSD":{"r":[["Etreby Computer Company"]],"a":["'Company Investment Helpers'!AG46"]},"D|^84696-94NameUSD":{"r":[["Clairvia"]],"a":["'Company Investment Helpers'!AG41"]},"D|^504067-78NameUSD":{"r":[["Nutrifica Comércio de Nutrição Parenteral"]],"a":["'Company Investment Helpers'!AW24"]},"D|^495703-36NameUSD":{"r":[["Hospshop Medical Eireli"]],"a":["'Company Investment Helpers'!AW29"]},"D|^56831-59NameUSD":{"r":[["Oceania ()"]],"a":["'Company Investment Helpers'!AG58"]},"D|^54091-27NameUSD":{"r":[["Galt Associates"]],"a":["'Company Investment Helpers'!AG47"]},"D|^61758-19NameUSD":{"r":[["PureWellness"]],"a":["'Company Investment Helpers'!AG38"]},"D|^164373-94NameUSD":{"r":[["Axya Systemes"]],"a":["'Company Investment Helpers'!AG49"]},"D|^482643-10NameUSD":{"r":[["Cirurgica Mafra"]],"a":["'Company Investment Helpers'!AW33"]},"D|^138102-04NameUSD":{"r":[["Variantyx"]],"a":["'Company Investment Helpers'!Y23"]},"D|^164374-48NameUSD":{"r":[["VitalWorks (Medical Division)"]],"a":["'Company Investment Helpers'!AG50"]},"D|^107187-85NameUSD":{"r":[["Profarma Specialty"]],"a":["'Company Investment Helpers'!AW34"]},"D|^90460-99NameUSD":{"r":[["Swiftqueue"]],"a":["'Company Investment Helpers'!BE30"]},"D|^464083-12NameUSD":{"r":[["Amphi Systems"]],"a":["'Company Investment Helpers'!BE35"]},"D|^731710-63NameUSD":{"r":[["ExpertDoc"]],"a":["'Company Investment Helpers'!BE27"]},"D|^493399-27NameUSD":{"r":[["GSG"]],"a":["'Company Investment Helpers'!BE29"]},"D|^231157-18NameUSD":{"r":[["ObvioHealth"]],"a":["'Company Investment Helpers'!BE24"]},"D|^520660-63NameUSD":{"r":[["Care-Bridge"]],"a":["'Company Investment Helpers'!BE28"]},"D|^232345-63NameUSD":{"r":[["SofTech (Italy)"]],"a":["'Company Investment Helpers'!BE37"]},"D|^53966-98NameUSD":{"r":[["NoemaLife"]],"a":["'Company Investment Helpers'!BE38"]},"D|^185831-74NameUSD":{"r":[["Informatica Medica"]],"a":["'Company Investment Helpers'!BE40"]},"D|^608087-35NameUSD":{"r":[["Tabula Clinica"]],"a":["'Company Investment Helpers'!BE39"]},"D|^231049-18NameUSD":{"r":[["Dobco Medical Systems"]],"a":["'Company Investment Helpers'!BE31"]},"D|^467760-07NameUSD":{"r":[["OSM Vertrieb"]],"a":["'Company Investment Helpers'!BE32"]},"D|^437276-35NameUSD":{"r":[["DXC (Healthcare Providers Software Business)"]],"a":["'Company Investment Helpers'!BE34"]},"D|^518395-42NameUSD":{"r":[["Mitek"]],"a":["'Company Investment Helpers'!BE25"]},"D|^596928-88NameUSD":{"r":[["Unidom Participações"]],"a":["'Company Investment Helpers'!I24"]},"D|^466922-44NameUSD":{"r":[["Dosing"]],"a":["'Company Investment Helpers'!BE33"]},"D|^500988-88NameUSD":{"r":[["Lutech Group (Healthcare Software Division)"]],"a":["'Company Investment Helpers'!BE26"]},"D|^338600-98NameUSD":{"r":[["Agfa-Gevaert (Healthcare Information Technology Business)"]],"a":["'Company Investment Helpers'!BE36"]},"D|^150477-67NameUSD":{"r":[["Bull Italia"]],"a":["'Company Investment Helpers'!BE41"]},"D|^438709-24NameUSD":{"r":[["Faculdade de Ensino Superior da Amazônia Reunida"]],"a":["'Company Investment Helpers'!I41"]},"D|^510627-61NameUSD":{"r":[["Sociedade Educacional e Cultural Sergipe DelRey"]],"a":["'Company Investment Helpers'!I26"]},"D|^454692-88NameUSD":{"r":[["Faculdade Ciências Médicas da Paraíba"]],"a":["'Company Investment Helpers'!I27"]},"D|^235043-83NameUSD":{"r":[["Pato Branco University Center"]],"a":["'Company Investment Helpers'!I47"]},"D|^492860-35NameUSD":{"r":[["Além da Medicina"]],"a":["'Company Investment Helpers'!I31"]},"D|^149322-16NameUSD":{"r":[["PEBMED"]],"a":["'Company Investment Helpers'!I42"]},"D|^453567-52NameUSD":{"r":[["Glic (Healthcare Technology Systems)"]],"a":["'Company Investment Helpers'!I29"]},"D|^442871-83NameUSD":{"r":[["Sociedade Padrão de Educação Superior"]],"a":["'Company Investment Helpers'!I33"]},"D|^433475-74NameUSD":{"r":[["Centro Universitário São Lucas"]],"a":["'Company Investment Helpers'!I43"]},"D|^52700-14NameUSD":{"r":[["Voalte"]],"a":["'Company Investment Helpers'!AG31"]},"D|^107228-62NameUSD":{"r":[["InterMedHx"]],"a":["'Company Investment Helpers'!AG34"]},"D|^169417-54NameUSD":{"r":[["LingoLogix"]],"a":["'Company Investment Helpers'!AG45"]},"D|^92222-38NameUSD":{"r":[["iClinic"]],"a":["'Company Investment Helpers'!I39"]},"D|^343446-94NameUSD":{"r":[["IPEMED"]],"a":["'Company Investment Helpers'!I46"]},"D|^433858-69NameUSD":{"r":[["Instituto de Educação Superior do Vale do Parnaíba"]],"a":["'Company Investment Helpers'!I49"]},"D|^481727-71NameUSD":{"r":[["Síntese"]],"a":["'Company Investment Helpers'!Q25"]},"D|^458699-59NameUSD":{"r":[["GTT Healthcare"]],"a":["'Company Investment Helpers'!Q28"]},"D|^458703-82NameUSD":{"r":[["Avatar Soluções"]],"a":["'Company Investment Helpers'!Q27","'Company Investment Helpers'!Q24"]},"D|^535896-10NameUSD":{"r":[["BeeCare"]],"a":["'Company Investment Helpers'!Q26"]},"D|^596109-97NameUSD":{"r":[["Lina Saúde"]],"a":["'Company Investment Helpers'!AO23"]},"D|^720901-90NameUSD":{"r":[["Faculdade Masterclass"]],"a":["'Company Investment Helpers'!I23"]},"D|^454417-30NameUSD":{"r":[["IntuitiveCare"]],"a":["'Company Investment Helpers'!Q29"]},"D|^593672-95NameUSD":{"r":[["Hospitalcenter"]],"a":["'Company Investment Helpers'!Q30"]},"D|^435531-61NameUSD":{"r":[["Tradimus (Sao Paulo)"]],"a":["'Company Investment Helpers'!Q23"]},"D|^224267-68NameUSD":{"r":[["Adria Alimentos do Brasil"]],"a":["'Company Investment Helpers'!CP20"]},"D|^v224267-68Investments Buy Side IdsUSD":{"id":8551,"description":null,"headerValues":[{"simpleDate":null,"value":"","description":null}],"financialValues":[],"customValues":[],"error":null},"D|^224267-68Investments Buy Side CountUSD":{"id":8557,"description":null,"headerValues":[{"simpleDate":null,"value":"","description":null}],"financialValues":[],"customValues":[],"error":null},"D|^438594-67NameUSD":{"r":[["Aeris Energy (Brazil)"]],"a":["'Company Investment Helpers'!CX20"]},"D|^438594-67Investments Buy Side CountUSD":{"id":9513,"description":null,"headerValues":[{"simpleDate":null,"value":"","description":null}],"financialValues":[],"customValues":[],"error":null},"D|^v438594-67Investments Buy Side IdsUSD":{"id":9517,"description":null,"headerValues":[{"simpleDate":null,"value":"","description":null}],"financialValues":[],"customValues":[],"error":null}}}</t>
  </si>
  <si>
    <t>11547-73</t>
  </si>
  <si>
    <t>10768-06</t>
  </si>
  <si>
    <t>10804-78</t>
  </si>
  <si>
    <t>11026-45</t>
  </si>
  <si>
    <t>cargill</t>
  </si>
  <si>
    <t>microsoft</t>
  </si>
  <si>
    <t>10453-33</t>
  </si>
  <si>
    <t>google</t>
  </si>
  <si>
    <t>11919-79</t>
  </si>
  <si>
    <t>amazon</t>
  </si>
  <si>
    <t>10393-84</t>
  </si>
  <si>
    <t>41082-40</t>
  </si>
  <si>
    <t>11734-93</t>
  </si>
  <si>
    <t>59366-98</t>
  </si>
  <si>
    <t>10035-64</t>
  </si>
  <si>
    <t>11151-37</t>
  </si>
  <si>
    <t>13414-33</t>
  </si>
  <si>
    <t>10592-11</t>
  </si>
  <si>
    <t>51344-38</t>
  </si>
  <si>
    <t>mondelez</t>
  </si>
  <si>
    <t>apple</t>
  </si>
  <si>
    <t>oracle</t>
  </si>
  <si>
    <t>samsung</t>
  </si>
  <si>
    <t>intel</t>
  </si>
  <si>
    <t>cisco</t>
  </si>
  <si>
    <t>dell</t>
  </si>
  <si>
    <t>hewlettpackward</t>
  </si>
  <si>
    <t>salesforce</t>
  </si>
  <si>
    <t>10663-66</t>
  </si>
  <si>
    <t>11906-65</t>
  </si>
  <si>
    <t>archer-daniels</t>
  </si>
  <si>
    <t>3m</t>
  </si>
  <si>
    <t>abbott</t>
  </si>
  <si>
    <t>13356-82</t>
  </si>
  <si>
    <t>117601-48</t>
  </si>
  <si>
    <t>14145-85</t>
  </si>
  <si>
    <t>104872-06</t>
  </si>
  <si>
    <t>12606-40</t>
  </si>
  <si>
    <t>54210-70</t>
  </si>
  <si>
    <t>10753-12</t>
  </si>
  <si>
    <t>10308-34</t>
  </si>
  <si>
    <t>234448-57</t>
  </si>
  <si>
    <t>11566-63</t>
  </si>
  <si>
    <t>10225-81</t>
  </si>
  <si>
    <t>10068-13</t>
  </si>
  <si>
    <t>26033-32</t>
  </si>
  <si>
    <t>10961-02</t>
  </si>
  <si>
    <t>41742-82</t>
  </si>
  <si>
    <t>41454-10</t>
  </si>
  <si>
    <t>11024-47</t>
  </si>
  <si>
    <t>11597-86</t>
  </si>
  <si>
    <t>512386-75</t>
  </si>
  <si>
    <t>10215-01</t>
  </si>
  <si>
    <t>472463-83</t>
  </si>
  <si>
    <t>12021-31</t>
  </si>
  <si>
    <t>14632-66</t>
  </si>
  <si>
    <t>51136-75</t>
  </si>
  <si>
    <t>pb_description</t>
  </si>
  <si>
    <t>United States</t>
  </si>
  <si>
    <t>Norway</t>
  </si>
  <si>
    <t>France</t>
  </si>
  <si>
    <t>United Kingdom</t>
  </si>
  <si>
    <t>Poland</t>
  </si>
  <si>
    <t>Italy</t>
  </si>
  <si>
    <t>Japan</t>
  </si>
  <si>
    <t>Luxembourg</t>
  </si>
  <si>
    <t>India</t>
  </si>
  <si>
    <t>Spain</t>
  </si>
  <si>
    <t>Singapore</t>
  </si>
  <si>
    <t>Germany</t>
  </si>
  <si>
    <t>South Africa</t>
  </si>
  <si>
    <t>Ireland</t>
  </si>
  <si>
    <t>Switzerland</t>
  </si>
  <si>
    <t>South Korea</t>
  </si>
  <si>
    <t>agcocorp</t>
  </si>
  <si>
    <t>alcoa</t>
  </si>
  <si>
    <t>arcelormittal</t>
  </si>
  <si>
    <t>amazonwebservices</t>
  </si>
  <si>
    <t>bristolmyerssquibb</t>
  </si>
  <si>
    <t>chevron</t>
  </si>
  <si>
    <t>shell</t>
  </si>
  <si>
    <t>corteva</t>
  </si>
  <si>
    <t>exxonmobil</t>
  </si>
  <si>
    <t>geaerospace</t>
  </si>
  <si>
    <t>thekraftheinz</t>
  </si>
  <si>
    <t>johnson&amp;johnson</t>
  </si>
  <si>
    <t>merckgroup</t>
  </si>
  <si>
    <t>themosaiccompany</t>
  </si>
  <si>
    <t>netflix</t>
  </si>
  <si>
    <t>pepsico</t>
  </si>
  <si>
    <t>pfizer</t>
  </si>
  <si>
    <t>procter&amp;gamble</t>
  </si>
  <si>
    <t>sylvamo</t>
  </si>
  <si>
    <t>whirlpoolcorp</t>
  </si>
  <si>
    <t>uber</t>
  </si>
  <si>
    <t>hassmann</t>
  </si>
  <si>
    <t>coca-cola</t>
  </si>
  <si>
    <t>vrbeneficios</t>
  </si>
  <si>
    <t>Producer of coffee and related products based in Fortaleza, Brazil. The company offers instant coffee, ready-to-drink cappuccino, chocolate drinks, soft drinks, corn derivatives, filters and filter holders.</t>
  </si>
  <si>
    <t>Tres Tentos Agroindustrial SA is an agricultural company that offers vertically oriented and integrated solutions to farmers and a wide range of retail products in the agricultural input, grain, and industrial segments. The company also offers farmers' training, consulting, and technical services. the reporting segments of the Company are; Agricultural inputs include the marketing of fertilizers, plant-protection products, foliar fertilizers, and soybean, corn, and wheat seeds, Grains include operations involving the physical receipt, standardization, and trading of grain acquired from third parties, and Industrial include operations involving the processing of soybean to produce meal and biodiesel.</t>
  </si>
  <si>
    <t>Retailer and distributor of specialty medicines intended to deliver medications that require special storage and transportation care. The company offers medicines for oncology, endocrinology, neurology, ophthalmology, infertility treatments and urology.</t>
  </si>
  <si>
    <t>Banco ABC Brasil SA operates in the banking sector of Brazil. k is engaged in asset and liability operations inherent to multiple bank activities, being authorized to operate with commercial, foreign exchange, investment, credit and financing and housing financing portfolios.</t>
  </si>
  <si>
    <t>Provider of cancer diagnosis, treatment, education and research services in Brazil. The company's line of services includes complex, integrated, humanized and patient-centered care using a modern range of equipment for performing a wide variety of tests including clinical analysis, endoscopy, colonoscopy, bronchoscopy, digital mammography, x-rays, computerized tomography, magnetic resonance imaging, scintigraphy, densitometry, interventional radiology and nuclear medicine, enabling cancer patients to meet their requirements as desired.</t>
  </si>
  <si>
    <t>Operator of an IT infrastructure company. The company designs, develops and maintains data center infrastructures and integrated command and control centers (CICC) for public and private companies in Latin America.</t>
  </si>
  <si>
    <t>Operator of an energy company intended to generate opportunities and support the development of Brazil. The company specializes in investing and enhancing efficiency and productivity in fuels, petrochemicals and feedstock sectors with the standards of governance and safety, ensuring the creation of opportunities, jobs and revenue for the country efficiently.</t>
  </si>
  <si>
    <t>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t>
  </si>
  <si>
    <t>Provider of software development and IT consulting services dedicated to inventing new digital experiences, create cutting-edge solutions and help businesses to grow quickly. The company's service offering includes the development of cybersecurity and architecture, data analytics and AI, RPA and digital operations, digital experience design, information technology consulting and more, thereby providing companies with affordable technology and configuration that is designed to simplify business processes.</t>
  </si>
  <si>
    <t>Manufacturer and distributor of food products. The company's food products include crackers, cookies, biscuits, and pasta products, enabling customers to enjoy quality food products at affordable prices</t>
  </si>
  <si>
    <t>ADT Inc is a provider of security, interactive, and smart home solutions serving consumer and small business customers in the United States (U.S.). The Company conducts business under the ADT brand name. The company segments include Consumer and Small Business (CSB).</t>
  </si>
  <si>
    <t>Operator of educational institutions intended to provide global access to knowledge. The company through its institutes offers undergraduate, graduate and preparatory courses across subjects and specialties, thereby providing global access to knowledge.</t>
  </si>
  <si>
    <t>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t>
  </si>
  <si>
    <t>AES Brasil Energia SA is engaged in the production, transmission, and commercialization of energy. Its portfolio consists of hydraulic, wind, and solar sources, with plants located in the states of Sao Paulo, Bahia, and Rio Grande do Norte. The company operates mainly in the electric power generation sector. It is focused on clean and sustainable energy.</t>
  </si>
  <si>
    <t>Distributor of electricity based in Porto Alegre, Brazil. The company is engaged in supplying electricity to 118 cities in the Midwest region of the State of Rio Grande do Sul.</t>
  </si>
  <si>
    <t>Manufacturer and distributor of automotive replacement products. The company produces and distributes automotive aftermarket components for cars, trucks, earth moving vehicles and racing cars. Its product line include brake, filtration and chassis products, as well as steering, suspension, and drive line components.</t>
  </si>
  <si>
    <t>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t>
  </si>
  <si>
    <t>Operator of an omnichannel digital bank intended to serve the public and INSS beneficiaries. The company offers a range of banking products including upkeep charge-free checking accounts, credit and debit cards, credit facilities, investments, purchase pools and insurance as well as internet banking services, thereby enabling clients with digitalized banking services through proprietary digital channels and physical networks.</t>
  </si>
  <si>
    <t>Provider of medical equipment outsourcing services intended to provide, manage, and maintain medical equipment in medical facilities. The company specialises in onsite medical equipment management, biomedical equipment repair, medical imaging, repair and maintenance and movable medical equipment, thereby providing, managing, and maintaining medical equipment in medical facilities.</t>
  </si>
  <si>
    <t>Provider of insurance brokerage services catering to transport and agribusiness sectors. The company offers a wide range of insurance services including transport, fleet, cargo, crop, business, harvest, environmental damage and agriculture insurance, thereby enabling customers to get insurance based on their needs.</t>
  </si>
  <si>
    <t>Producer of agricultural products intended to specialize in production chains and agricultural research. The company offers soy, wheat, barley and oat seeds, oil and bran, flours, animal nutrition, flakes, creme, cornmeal and corn germ and other related products, serving customers with several agricultural products.</t>
  </si>
  <si>
    <t>Humberg Agribrasil Comercio e Exportacao de Graos SA is a grain origination company and exporter. It originates soybeans and corn, GMO and GMO-free, from cooperatives, resellers, and large producers in Brazil, and performs the logistics and sells the goods on vessels for export.</t>
  </si>
  <si>
    <t>Distributor and Producer of fruits based in Brazil. The company produces melons, watermelons, papayas and hot fruits and ships them to customers worldwide.</t>
  </si>
  <si>
    <t>Distributor of agricultural products based in Londrina, Brazil. The company distributes crop chemicals, fertilizers, micronutrients and seeds through its supply stores and grain receiving units, enabling farmers to avail agricultural products at competitive costs.</t>
  </si>
  <si>
    <t>Distributor of agricultural inputs based in Cuiaba, Brazil. The company specializes in supplying inputs, agrochemicals, fertilizers, pesticides, seeds and veterinary products along with providing technical assistance, logistics and financing options to clients.</t>
  </si>
  <si>
    <t>Agrogalaxy Participacoes SA operates as an investment fund with a focus on the agribusiness value chain in Brazil and South America.</t>
  </si>
  <si>
    <t>Operator of an independent multi-brand chain of hotels in South America. The company owns and operates a hotel management and franchising business.</t>
  </si>
  <si>
    <t>Operator of an insurance company intended to cater to the needs of individuals and businesses. The company specializes in offering a wide range of coverage including cargo, professional liabilities, financial lines and cybersecurity, thereby ensuring its clients cover eventual failures efficiently.</t>
  </si>
  <si>
    <t>Distributor of information technology, solar energy, security and monitoring products intended for wholesalers, retailers, resellers, integrators and manufacturers. The company offers photovoltaic generators and computing, water pump optical drive slim rack server drones as well as services like solar energy financing, solar calculator, partners and direct sales, thereby providing clients with a sustainable energy source.</t>
  </si>
  <si>
    <t>Distributor of fuel gas, petrol, diesel and petroleum products in Brazil. The company distributes fuel for small and large vehicles through its network of service stations dispensing gasoline, ethanol, plus diesel and diesel S-10, natural gas and lubricants.</t>
  </si>
  <si>
    <t>Provider of information technology and telecommunication services based in Uberlandia, Brazil. The company specializes in offering services such as internet, telephone connection and network, mobile network, IT security as well as call center services, thereby assisting corporate and retail customers in Brazil.</t>
  </si>
  <si>
    <t>Provider of customer relationship and IT infrastructure management services intended to revolutionize the digital experience. The company's services include digital relationship, digital back-office and digital collection, enabling clients to solve problems intelligently and comfortably.</t>
  </si>
  <si>
    <t>ALLOS SA Formerly Aliansce Sonae Shopping Centers SA is a full-service company engaged in investing, directly or indirectly in commercial centers, shopping malls, and similar ventures, and in other companies as a partner or stockholder, as well as rendering commercial advisory services, and management of shopping malls and condominiums. It has three operating segments; Rent refers to the operating leases of the shopping malls that include rent, assignment of the right of use, and transfer fee revenue, Parking lot refers to the operation of the parking lot of the shopping mall, and Rendering of services involves the trading, rental, and condominium management and development/planning services carried out in shopping malls owned by the Company and third parties.</t>
  </si>
  <si>
    <t>Allianca Saude e Participacoes SA formerly Centro de Imagem Diagnosticos SA - Alliar is a diagnostic imaging company consisting of MRI machines, CT scanners and ultrasound machines. Its products include diagnostic medicine, diagnostic imaging and clinical analysis. The company is also engaged in the import of medical and hospital equipment, diagnosis kits, and related goods; Providing health consulting, advisory, courses and lectures.</t>
  </si>
  <si>
    <t>Allied Tecnologia SA is a technology company. It provides multichannel solutions suitable for all business models.</t>
  </si>
  <si>
    <t>Operator of a shopping mall. The company's shopping mall comprises of shops, movie theaters, restaurants and game zones, enabling customers to buy goods of various brands under one roof.</t>
  </si>
  <si>
    <t>Alpargatas SA primarily manufactures footwear, apparel, and sports items. Brands the company owns or manufactures under license include Havaianas, dupe, Osklen, Mizuno, Megga, and Sete Leguas. Alpargatas reaches consumers through third-party retailers and through its own retail stores. Most of the company's sales are in Brazil and Argentina, with sales in Brazil accounting for more than half of the company's total sales. Remaining revenue is generated by the company's subsidiaries in Europe and the United States, and through direct exports.</t>
  </si>
  <si>
    <t>Developer of software designed for pharmaceutical compounding. The company is engaged in developing and supplying software and technology tools for pharmaceutical compounding, thereby enabling its clients to provided with quality services at a competitive price.</t>
  </si>
  <si>
    <t>Alupar Investimento SA is an investment in other entities operating in the energy and infrastructure industries, in Brazil and abroad. It has two segments Transmission segment and the Generation segment. Its sources of revenue include energy transmission revenue, infrastructure revenue, revenue from the remuneration of concession assets, and revenue from energy supply. The majority of revenue comes from the remuneration of concession assets. It generates the vast majority of its revenue in Brazil.</t>
  </si>
  <si>
    <t>Operator of a retail agricultural product company intended to serve Central-West and North regions of Brazil. The company offers veterinary drugs, pasture items, animal nutrition, machinery and equipment, thereby providing a unique one-stop-shop solution for customers at lower prices.</t>
  </si>
  <si>
    <t>Provider of agricultural products focused on sustainable development by improving agribusiness and expanding international trade. The company offers cotton, soya, corn and others, enabling customers with essential food products.</t>
  </si>
  <si>
    <t>Ambev is the largest brewer in Latin America and the Caribbean and is Anheuser-Busch InBev's subsidiary in the region. It produces, distributes, and sells beer and PepsiCo products in Brazil and other Latin American countries and owns Argentina's largest brewer, Quinsa. Ambev was formed in 1999 through the merger of Brazil's two largest beverage companies, Brahma and Antarctica. In 2004, Ambev combined with Canadian brewer Labatt, giving AB InBev a controlling interest of 62%.</t>
  </si>
  <si>
    <t>Ambipar Participacoes e Empreendimentos SA is engaged in providing environmental services to several private clients in Latin America. Through its Environment segment, the company provides complete solutions in waste management and recovery, with the support of a center for research, development, and innovation. Its response segment provides prevention, training, and emergency assistance to accidents with chemicals and pollutants and firefighting.</t>
  </si>
  <si>
    <t>Operator of an e-commerce shopping portal intended to serve customers across Brazil. The company offers electronics, home appliances, furniture, cell phones, small appliances and other products.</t>
  </si>
  <si>
    <t>Americanas SA is an e-commerce company that is principally engaged in business in Latin America. It aims to connect consumers, businesses, products, and services through a digital platform. It operates a business through the brands Americanas.com, Submarino, Shoptime, SouBarato, Digital Finance, Submarino Finance, and B2W Services. It also has certain channels, including the Internet, telesales, catalogs, TV, and kiosks. Through multichannel and multi-brand, the company provides a broad range of merchandise and services, including consumer electronics, computers, books, entertainment products, and smartphones and cellphones.</t>
  </si>
  <si>
    <t>Provider of managed healthcare services based in Rio De Janeiro, Brazil. The company provides medical and dental plans for customers and operates acute-care and specialty hospitals in Brazil.</t>
  </si>
  <si>
    <t>Ampla Energia E Servicos SA is engaged in the distribution and sale of electricity to residential, commercial, and industrial customers in Brazil. It also participates in the research linked to electric industries.</t>
  </si>
  <si>
    <t>Operator of a supermarket chain intended to be the largest supermarket chain in Santa Catarina, the 4th largest in the South Region and the 10th in the whole of Brazil. The company offers a wide variety of products including home appliances, electronics, smartphones, small appliances, sports goods, bed and bath items and housewares, enabling to meet the needs of its customers.</t>
  </si>
  <si>
    <t>Provider of educational courses focused on undergraduate, graduate, and extension programs. The company operates a private post-secondary institution, offering courses and degrees in graduation and post-graduation in administration, biomedicine, physical education, nursing, civil engineering, nutrition and psychology.</t>
  </si>
  <si>
    <t>Anima Holding SA operates as a private higher education organization in Brazil. Its Education segment consists of activities performed by the subsidiaries engaged in the provision of education services by offering elementary school and high school courses, college degrees, and professional specialization courses. The Other businesses consist of activities performed by the subsidiaries including forums, seminars, specialization courses, in-company courses, publishing books, and magazines specifically focused on management and business, preparatory courses for the Brazilian Bar exam, and analysis.</t>
  </si>
  <si>
    <t>Operator of an educational platform intended to provide education through content and technology in a sustainable way. The company offers a complete pedagogical system with interactive digital, print, and audiovisual materials aligned to the Brazilian K-12 curriculum, enabling private school students in Brazil to experience a personalized and immersive education.</t>
  </si>
  <si>
    <t>Armac Locacao Logistica e Servicos SA is engaged in offering machinery and equipment on a rental basis. Some of its equipment includes pavers, telescopic handlers, Compaction rollers, Motor graders, crawler tractors, excavators, and Loaders among others.</t>
  </si>
  <si>
    <t>Operator of a non-metal mining firm based in Sao Paulo, Brazil. The company extracts kaolin, ground calcium carbonate, precipitated calcium carbonate, and talc.</t>
  </si>
  <si>
    <t>Operator of a highway concessionaire based in Sao Paulo. The company is engaged in the development of highway infrastructure and improving and maintaining regulated passages.</t>
  </si>
  <si>
    <t>Provider of data center and connectivity services in Latin America. The company is engaged in operating data centers that are all interconnected using a fiber-optic network, thereby enabling large corporate enterprise clients and wireless communication carriers to store, access, transmit and make use of data available.</t>
  </si>
  <si>
    <t>Sendas Distribuidora SA is involved in the consumer goods business. Its cash and carry operations involve sales of items of grocery, food, perishable, beverage, wrapping, hygiene, and cleaning products, among others. Its customers include prepared food retailers (including restaurants, pizzerias, and snack bars), end-users (including schools, small businesses, religious institutions, hospitals, and hotels), conventional retailers such as grocery stores and neighborhood supermarkets, and individuals. Its stores are located throughout Brazilian states.</t>
  </si>
  <si>
    <t>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t>
  </si>
  <si>
    <t>Operator of a nickel mining company intended to serve the mining sector. The company specializes in the exploration, mining, processing and commercialization of sulfide nickel which is produced by the company after undergoing a refining process, enabling clients access to essential metals at a fair price.</t>
  </si>
  <si>
    <t>Atos SE is an information technology company offering clients a full-stack range of digital solutions and products alongside consultancy services, digital security and decarbonization offerings. Its operating segments include North America, Northern Europe, Central Europe, Southern Europe and Growing Markets. Its purpose is to help design the future of the information space. The company enables its customers and employees, and members of society to live, work and develop sustainably, in a safe and secure information space.</t>
  </si>
  <si>
    <t>Producer and seller of ethanol, very high polarity (VHP) sugar and electricity based in Sao Paulo, Brazil. The company uses sugarcane and biomass to make products including anhydrous ethanol, hydrous ethanol and electricity, providing clients with sustainable, renewable and responsible energy.</t>
  </si>
  <si>
    <t>Auren Energia SA operates as an energy company. Its activity includes Wind power generation, Hydropower generation, Commercialization, Sale of energy and Holding and Pipeline projects.</t>
  </si>
  <si>
    <t>Operator of a holding company intended to focus on surety bonds and risks related to engineering and oil exploitations. The company offers services with an emphasis on reinsurance treaties, enabling insurance companies and brokers to get trustworthy, lasting, and smart investment services for a sustainable future.</t>
  </si>
  <si>
    <t>Manufacturer of automotive components. The company is engaged in the design, manufacture and sale of components and sub assemblies for the automotive market, including plastic and metal products.</t>
  </si>
  <si>
    <t>Distributor of medical equipment and provide services for hospitals, clinics and medical practices The company specializes in acquiring and partnering with medical, surgical and diagnostic imaging equipment companies and focusing on sales, service, repair, parts, refurbishing and installation of such medical, surgical, diagnostic imaging and oncology equipment, thereby helping businesses to generate more revenue.</t>
  </si>
  <si>
    <t>Operator of a steel company intended to use biomass as a source of thermal energy and charcoal as a reducing agent in the steel-making process. The company's range of products includes wire machines, rebar, steel billet, air gases, and more.</t>
  </si>
  <si>
    <t>Retailer of clothing and accessories intended for customers across the Midwest and Northern regions of Brazil. The company offers men's, women's and children's clothing, shoes, accessories, household appliances and electronics products through its physical stores and online platform, delivering efficient shopping experience.</t>
  </si>
  <si>
    <t>Azzas 2154 SA formerly Arezzo Industria E Comercio SA together with its subsidiaries engages in the manufacturing, development, molding, and sale of footwear, bags, and women's clothing and accessories. It operates more than 400 franchises and approximately 48 stores and an e-commerce website for the sale of products under the brand names Schutz, Arezzo, Alexandre Birman, Fiever, Vans, Reserva, Reserva Mini, Reserva Go, Oficina, INK, EVA, Troc, Baw, MyShoes, Carol Bassi, Brizza, Reversa, Simples Reserva, Unbrand Reserva and Anacapri. The company derives revenue through the sale of products and Royalty income. Its segments include: Footwear and accessories, women's clothing, men's clothing, and democratic clothing, of which it derives maximum revenue from Footwear and accessories.</t>
  </si>
  <si>
    <t>Operator of an e-commerce platform intended to provide a digital experience for organic sales through a digital model. The company's platform allows the creation of personalized lists of products that can be sent to customers via the App, enabling retailers, wholesalers, distributors, and industries to browse the lists and add products to their carts.</t>
  </si>
  <si>
    <t>B3 SA - Brasil Bolsa Balcao is a financial market exchange. Its services consist of trading, clearing, and other post-trade services. The company's activities are carried out through its trading systems and clearinghouses and include transactions with securities, interbank foreign exchange, and securities under custody in the special system for settlement and custody. The company's segment involves: Listed; OTC; Infrastructure for Financing; and Technology, Data and Services. It derives maximum revenue from Listed Segment.</t>
  </si>
  <si>
    <t>Banco Da Amazonia SA is the federal financial support institution that promotes the development of the Amazon Region. It finances major infrastructure projects, lends to rural and urban businesses, and offers credit cards and mutual fund investments.</t>
  </si>
  <si>
    <t>Banco Bmg SA formerly is a Brazilian company that operates as a multiple-service bank with commercial and credit, financing and investment portfolios. The company operates in three segments: Retail Banking, Wholesale Banking and Insurance. offers as retail products: payroll credit card, payroll loan, personal credit and mass market insurance via partnership. It also provides a full range of retail products and services available to its clients through its digital bank. Wholesale customers are offered financing, structured financial services, derivative instruments and collateral insurance.</t>
  </si>
  <si>
    <t>Banco Pan SA is a Brazil-based company engaged in operating in the banking industry. It is principally engaged in the business activity of providing financial services such as vehicle financing, consumer lending, debts renegotiation, insurance services, credit card and others.</t>
  </si>
  <si>
    <t>Banestes SA Banco Estado Espirito operates as a bank. Its activities are focused on the credit operations. It also operates in foreign exchange market, offering products geared mainly to finance imports and exports like letter of credit. The Bank offers credit, securities brokerage services, foreign exchange, and other financial services.</t>
  </si>
  <si>
    <t>BCO Estado do Para SA a multiple service bank operating in the areas of commercial banking, real estate loans, as well as financing and investments in the state of Para. It provides services like payment management, internet banking and benefit card.</t>
  </si>
  <si>
    <t>BCO Estado do Rio Grande do Sul SA is a Brazil-based commercial bank that provides personal and corporate banking services. It provides financial services such as multiple banks, providing brokering services, consortia, card management, and warehouses. The company with its subsidiaries and affiliates operates commercial, lending, financing and investment, mortgage loan, development, leasing, and investment portfolios, including foreign exchange transactions, securities brokerage, and credit card and consortium management.</t>
  </si>
  <si>
    <t>Manufacturer of railroad equipment. The company is engaged in the production and distribution of switches, turnouts and other railway electronic equipment in Brazil.</t>
  </si>
  <si>
    <t>Producer of cigarettes and other tobacco products based in Rio de Janeiro, Brazil. The company is engaged in the production, export and distribution of cigarettes.</t>
  </si>
  <si>
    <t>Baxter offers a variety of medical supplies and equipment to providers. From its legacy operations, Baxter sells injectable therapies for use in care settings, including IV pumps, administrative sets, and solutions; nutritional products; and surgical sealants and hemostatic agents. Baxter expanded its portfolio of hospital-focused offerings by acquiring Hillrom in late 2021, which added basic equipment like hospital beds, operating room equipment, and patient monitoring tools to the portfolio. Baxter also sold its kidney care tools in early 2025.</t>
  </si>
  <si>
    <t>Banco do Brasil SA BB Brasil is a Brazilian financial services company present in several countries. The business segments are Banking, Investments, Fund Management, Insurance, Electronic payments, and others. Majority of the revenue is generated from its Banking segment. Banco do Brasil serves retail clients (small and midsize enterprises and individuals), wholesale clients (corporations), and public institutions. The products and services portfolio includes accounts, Loans, cards, financing, and others.</t>
  </si>
  <si>
    <t>BBM Logistica SA is a Brazil based company involved in providing TMS ( Tranportation Management System ) system as well as monitoring and training tools that allow control of operations, such as steering simulators, internal and external cameras on trucks and the monitoring technology. tires with sensors. The services offered by the company include Integrated Logistics, Road Transport and Storage. Its operating segments include Dedicated Contract Carriage and Transportation Management.</t>
  </si>
  <si>
    <t>BB Seguridade Participacoes SA is a diversified insurance company that operates two segments: insurance and brokerage. The revenue generation is mostly split between these two segments. Its insurance segment focuses on life, property, vehicle, and special-risk insurance. It also provides capitalization plans as well as reinsurance. The company's brokerage segment operates the facilitation of business insurance and reinsurance. BB Seguridade generates its maximum revenue from Insurance Segment. The company considers mergers and acquisitions as a component of its operational growth plan.</t>
  </si>
  <si>
    <t>Provider of financial services intended for commercial banking. The company's financial services include portfolio, investments, and credit services. Its credit products include personal credit, discount invoices and promissory notes, corporate and personal accounts, and collection and collateral services; and investments activities consist of the provision of certificates of deposit, fixed-income investment club services, stock investment club services and among others.</t>
  </si>
  <si>
    <t>Producer and distributor of soft drinks. The company's soft drinks include carbonated and non-carbonated drinks, mineral water, juices and other related products under the Coca-Cola brand name, enabling customers to avail a wide range of products at a lower cost.</t>
  </si>
  <si>
    <t>Provider of agricultural services based in Londrina, Brazil. The company's services include the preparation of soil, planting, monitoring of farms, inventory of supplies, harvesting, storage and commercialization of crops, thereby enabling customers to meet their agricultural needs on a daily basis.</t>
  </si>
  <si>
    <t>Manufacturer of food products headquartered in Araxa, Brazil. The company specializes in the frozen pre-fried potato segment and offers a wide variety of potato products including different types of potatoes.</t>
  </si>
  <si>
    <t>Bemobi Mobile Tech SA, formerly Bemobi Tech SA is a mobile media and entertainment company. It provides OTT media subscription services and distribution platforms.</t>
  </si>
  <si>
    <t>Manufacturer of self-adhesive labels and radio frequency identification (RFID) related products intended to serve the retail, industrial and services sector. The company offers products that are used for managing radio frequency conversion and identification with RFID technology to improve and optimize information reading processes of the items, equipment and packaging, ensuring its clients promote their brands, manage information and share fundamental data generating value for the society.</t>
  </si>
  <si>
    <t>Producer of biofuel intended to create a renewable, clean and prosperous product, positively impacting nature. The company specializes in offering products like fatty acid, sludge, glycerin, and biodiesel.</t>
  </si>
  <si>
    <t>Operator of a pharmaceutical manufacturing company intended to develop, produce, and commercialize products that improve the quality of life of its consumers. The company offers a variety of products for human health, including in the medical specialties of cardiology, gynecology, dermatology, gastroenterology, rheumatology, orthopedics, and pediatrics.</t>
  </si>
  <si>
    <t>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t>
  </si>
  <si>
    <t>BIOSEV SA is a Brazil-based sugarcane processing company. It is engaged in the production, processing, and sale of sugarcane and its by-products. Its operating segments are Sugar, Ethanol, Energy, and Other Products, of which key revenue is generated from the Sugar and Ethanol segment. The company's sugar products consist of crystal sugar, liquid sugar, inverted liquid sugar, refined sugar, and VHP (very high polarization) sugar, and its ethanol products include hydrous ethanol, anhydrous ethanol, Neutral ethanol, and Fusel oil. The company's geographical segments include Asia, North America, South America, Africa, and Europe.</t>
  </si>
  <si>
    <t>Blau Farmaceutica SA is engaged in the manufacturing, development and commercialization of complex private-label drugs for the institutional segment. The Company's business activities cover institutional and retail segments, and are divided into four units: 1) Biologicals are a heterogeneous class of products that can be produced using raw materials from biological materials and biotechnological procedures. 2) Oncology line is made up of oral and injectable drugs intended for treating cancer, which encompasses a number of therapeutic classes. 3) Specialties line is made up of products that are used in the hospital's daily routine, in the specialized treatments for infectious diseases and special treatments. 4) Others consist of prescription and non-prescription over-the-counter drugs.</t>
  </si>
  <si>
    <t>BCO Nordeste do Brasil SA provides various financial products and services to economic and institutional agents, and private individuals. It provides current and checking accounts; credit card, personal credit, and overdraft services; and investments products, as well as car, life, residential, and lender insurance services. The company also provides financing programs, collection, reinvestment, capital market, foreign exchange and trade, microfinance, credit programs for the public sector, transfers and covenants, and payroll services.</t>
  </si>
  <si>
    <t>Boa Safra Sementes SA is engaged in the production of soybean seeds in Brazil. With the production of certified seeds in partnership with the technology providers, it offers treatments with various chemical and genetic components adapted to ensure high rates of germination and vigor. Its complete portfolio of quality soy seeds also includes corn and bean seeds.</t>
  </si>
  <si>
    <t>Bombril SA manufactures cleaning products for domestic and industrial use. It develops and commercializes products such as steel wool, detergents, disinfectants, deodorizers, fabric softeners, insecticides, sponges and glass cleaners.</t>
  </si>
  <si>
    <t>Operator of a cosmetic brand intended to offer cosmetics and perfumery in Brazil and UAE. The company offers a variety of perfumes, makeup products and accessories, shampoos, conditioners, skincare products and other beauty accessories, enabling consumers to get quality branded products at a reasonable price.</t>
  </si>
  <si>
    <t>Operator of a holding company. The company through its subsidiaries provides trading equities, derivatives, financial assets, indices, interest rates, agricultural commodities, foreign exchange futures and spot contracts, and depository services in Brazil.</t>
  </si>
  <si>
    <t>Banco Bradesco is Brazil's second-largest private bank, with about 15% of deposits, and the largest insurance provider in Brazil, with roughly 20%-25% market share. The bank is majority controlled by the Bradesco foundation-a private nonprofit institution focused on education. Banking provides roughly 70% of profits, while the insurance segment contributes the remaining 30%. The bank is also a major asset manager with high-single-digit market share. In 2016, Bradesco acquired the Brazilian operations of HSBC.</t>
  </si>
  <si>
    <t>Bradespar SA is a Brazil-based holding company whose corporate purpose and single business segment is to hold equity interest as a partner or shareholder in other companies. Its holding companies include Millennium Security Holdings, which does business in the British Virgin Islands; and Vale S.A., which produces iron ore, raw materials for the steel and nickel industries, and metals. The company's operating income originates from equity accounting, dividends, and interest on equity received from Vale and interest from redeemable shares received.</t>
  </si>
  <si>
    <t>Brasilagro - Cia Bras de Prop Agricolas is a Brazil-based company, engaged in the acquisition, development, operation, and sale of rural properties suitable for agricultural activities. The business activity of the firm is operated through Real estate, Grains, Sugarcane, Cattle rising, Cotton, and Other segments. The Grains segment is involved in the production and sale of soybean and corn. The Sugarcane segment includes the sale of raw product. The Real Estate segment presents the P&amp;L from operations carried out in the company's subsidiaries. The Cattle Raising segment consists of producing and selling beef calves after weaning, which characterizes the activity as breeding and the Other segment engages in other corporate activities. The majority of revenue is earned from Grain Segment.</t>
  </si>
  <si>
    <t>Provider of financial services and capital planning services.</t>
  </si>
  <si>
    <t>Producer of beer and soft drinks. The company is a local brewer in Brazil offering a portfolio of craft beer and other beverages, including soft drinks, juices, energy drinks and water. Its brands include Schin, Wanton, Baden Baden, Eisenbahn, Kirin Ichiban, Cintra, Ice, Water Schin, Fibz, Ecco !, Viva Schin, Schin Tonic, ItubaÃna, Mini Schin, Fruthos and Skinka.</t>
  </si>
  <si>
    <t>Provider of telecommunications services based in Brasilia, Brazil. The company meets all market needs in an integrated fashion, offering services that encompass fixed and mobile, data and voice, national and international long-distance, data center, free internet access, broadband and dial-up internet access, packaged in bundled services for corporate as well as residential customers.</t>
  </si>
  <si>
    <t>Braskem SA manufactures and sells chemicals, petrochemicals, fuels, and utilities. The company's geographical segments include Brazil; the United States and Europe and Mexico. It derives a majority of its revenue from Brazil. It produces olefins, such as ethylene, polymer and chemical-grade propylene, butadiene, and butene-1; fuels, such as automotive gasoline, liquefied petroleum gas, or LPG, ethyl tertiary-butyl ether, or ETBE, and methyl tertiary-butyl ether, or MTBE; intermediates, such as cumene and others.</t>
  </si>
  <si>
    <t>Manufacturer of equipment for the oil and gas industry. The company manufactures equipment such as rim drives, caterpillar haul-offs, extruder, cooling troughs, armors, carcasses, tapping heads, interlocks, carousels, and storage systems for the oil and gas industry.</t>
  </si>
  <si>
    <t>Manufacturer of vending machines based in São Paulo, Brazil. The company offers automatic and semi-automatic vending machines of different sizes for hot drinks, cold drinks, meals, sweets, dairy products, juices and energy drinks.</t>
  </si>
  <si>
    <t>Brava Energia SA is engaged in the oil and gas sector with a focus on the redevelopment of mature production fields located onshore, in shallow waters, and offshore. The company operates in the following business segments: Exploration and Production (E&amp;P), Mid and Downstream, and Corporate and other businesses. Maximum revenue is generated from the Mid and Downstream segment, which includes the activities of refining, logistics, transportation, acquisition and export of crude oil, as well as the purchase and sale of oil derivatives in Brazil. This segment acquires crude oil from the E&amp;P segment and acquires oil derivatives in local and international markets. The Exploration and Production segment includes oil and gas exploration and production activities in Brazil.</t>
  </si>
  <si>
    <t>Operator of a supermarket based in Goiania, Brazil. The company offers alcoholic beverages, non-alcoholic drinks, meat and poultry, and frozen food.</t>
  </si>
  <si>
    <t>BRF SA is an international producer of fresh and frozen protein foods. It operates by raising, producing, and slaughtering poultry and pork for processing, production, and sale of fresh meat, processed products, pasta, margarine, pet food, and others. The Company holds as its main brands Sadia, Perdigao, Qualy, Chester, Kidelli, Perdix, Banvit, Biofresh, and Gran Plus, present mainly in Brazil, Turkey, and Middle Eastern countries. The group has three reportable segments, being; Brazil, International, and Other segments.</t>
  </si>
  <si>
    <t>Brisanet Participacoes SA provides telecommunication services. The company offers fiber optic technology and radio, fixed telephony, and VOIP services in Brazil. The services of the company include the provision of telecommunication services such as MCS (Multimedia Communication Service), equipment rental, IT services, radio and optical fiber network installation services, and others.</t>
  </si>
  <si>
    <t>Provider of water and sewerage services based in São Paulo, Brazil. The company offers diagnosis and remediation of contaminated sites, monitoring of surface and groundwater, energy recovery from municipal solid waste and management of sewage collection, removal, treatment and final disposal, enabling easy access to basic sanitization services to its customers.</t>
  </si>
  <si>
    <t>BR Malls Participacoes SA is a shopping mall service provider in Brazil. The company primarily invests in and develops shopping malls and car parking operations. It specializes in administrating shopping malls, leasing their spaces, managing commercial developments and facilitating leasing processes of real estate properties. The company generates the majority of its revenue from leasing out mall space to retailers. The company operates exclusively in Brazil and has large exposure to the middle-class retail segment.</t>
  </si>
  <si>
    <t>BRQ Solucoes em Informatica SA offers information technology services in Brazil. The company builds custom applications as well as products &amp; digital channels and manages applications, infrastructure and processes for its customers. It offers digitization solutions for banks, insurance companies, and telecommunications companies.</t>
  </si>
  <si>
    <t>Manufacturer of biodiesel fuel created to reduce the level of air pollution. The company's biodiesel fuel include oil and oil derived from the renewable sources like vegetable oils and animal fat, enabling individuals and commercial sectors to use environmental friendly and an alternative fuel to ensure sustainable development.</t>
  </si>
  <si>
    <t>Banco BTG Pactual S.A. is a Brazil-based banking firm. It offers financial products and services regarding commercial, investments, credit, financing, capital leases, insurance, and foreign exchange portfolios, among others, in the country and several locations abroad.</t>
  </si>
  <si>
    <t>Distributor of agricultural commodities intended to connect farmers to consumers to deliver essential food, feed, and fuel. The Company processes soybeans and wheat and provides fertilizers, and food products, including vegetable oils, wheat flour, and sugar.</t>
  </si>
  <si>
    <t>Bunzl is a worldwide distributor of nonfood consumables, including disposable cutlery, cleaning products, and personal protective equipment. The company's geographical segments include North America, continental Europe, the UK and Ireland, and the rest of the world, with North America generating the highest revenue. Bunzl supplies to a broad range of sectors, with the largest being food service and grocery. Its customers include firms such as Sodexo, Walmart, Domino's Pizza, Hilton, and the UK's National Health Service.</t>
  </si>
  <si>
    <t>Provider of financial investment services. The company provides asset management, investment banking, auto financing and wealth management services in São Paulo, Brazil.</t>
  </si>
  <si>
    <t>Operator of a full-service digital bank based in Sao Paulo, Brazil. The company's services include checking and savings accounts, debit and credit cards, free toll tags, multi-currency global accounts, investments and lending products, enabling individuals as well as small and midsize businesses to save time and money with no monthly fees.</t>
  </si>
  <si>
    <t>Producer and retailer of chocolates and chocolate products intended to be an inspiration in the cocoa universe, honoring all the potential of this sacred fruit. The company produces cocoa and harvests, ferments, and drys to make truffles, bonbons, and tablets of chocolates, offering customers quality truffles at an accessible price.</t>
  </si>
  <si>
    <t>Manufacturer and distributor of coffee products based in Sao Paulo, Brazil. The company's coffee products include dried and roasted coffee.</t>
  </si>
  <si>
    <t>Provider of insurance services intended to offers security products. The company offers auto insurance, life insurance, residential insurance and related services, thereby enabling clients to be provided with a complete insurance coverage at competitive rates.</t>
  </si>
  <si>
    <t>Caixa Seguridade Participacoes SA is engaged in the structuring and marketing of a broad range of insurance products, private pension plans, and premium bonds, management, marketing, and offering of private medical and dental care plans, rendering of brokerage services for these products, It has three operating segments; Run-off / Open sea (insurance businesses), Insurance (investment in insurance businesses established as a result of the competitive process of choosing strategic partners to operate the CAIXA branch) and Distribution (businesses related to the management of access to the distribution network and use of the CAIXA brand and the brokerage and intermediation of insurance products).</t>
  </si>
  <si>
    <t>Manufacturer of metals based in Sao Paulo, Brazil. The Company is engaged in the manufacturing of metals including the smelting and refining of nonferrous metals.</t>
  </si>
  <si>
    <t>Producer of agricultural products intended to facilitate distribution of all organic fresh edibles. The company is engaged in the production of grains, rice, wheat, corn, and soybean including vegetables and biofuel, enabling consumers with fresh and quality food products.</t>
  </si>
  <si>
    <t>Camil Alimentos SA is a consumer goods company. The company is engaged in processing, producing, packing, and distributing rice, beans, sugar, and canned fish, among other products in the food sector. It has a diversified portfolio through brands in Brazil, Uruguay, Chile, and Peru. The operating business segments are Food products - Brazil, and Food products - International Food products. The company earns maximum revenue from Food products - the Brazil segment.</t>
  </si>
  <si>
    <t>Provider of broadcasting services aimed at agribusiness in Brazil through journalism, service provision and entertainment. The company's television channel broadcasts the techniques of agriculture, animal husbandry and agricultural branch news and also offers news portals, auctions, events, applications and educational services, enabling farmers and agribusiness decision-makers to consume informative content and make smarter decisions.</t>
  </si>
  <si>
    <t>Distributor of tires intended to serve fleet management companies and independent auto shops across Brazil. The company operates a technology and logistics platform as well as specializes in sourcing tires from both domestic and international manufacturers and sells them directly to consumers through its own e-commerce stores, thus guiding buyers and sellers to offer products and services and enabling a complete tire services at one place.</t>
  </si>
  <si>
    <t>Capgemini is a French IT services company with a global presence. The firm has over 450 offices globally, with more than half of its employees based in India. Capgemini provides services related to IT consulting, software application and technology services, infrastructure management, engineering research and development, and business process outsourcing.</t>
  </si>
  <si>
    <t>Cardinal Health is one of three leading pharmaceutical wholesalers in the US, engaged in sourcing and distributing of branded, generic, and specialty pharmaceutical products to pharmacies (retail chains, independent, and mail order), hospital networks, and healthcare providers. Cardinal, Cencora, and McKesson hold well over 90% of the US pharmaceutical wholesale industry. Cardinal Health also supplies medical-surgical products and equipment to healthcare facilities in North America, Europe, and Asia.</t>
  </si>
  <si>
    <t>Provider of health care services based in Sao Paulo, Brazil. The company's health care plan provides all medical care to their customers for a fixed, predetermined fee, enabling them to get proper care at low costs.</t>
  </si>
  <si>
    <t>Distributor of fertilizers, pesticides, and seeds intended for the livestock, agriculture, and retail sectors. The company offers in-house cleaning products, field maintenance products, garden utilities, pet nutrition products, leisure products, and irrigation products, thereby providing efficient products to customers.</t>
  </si>
  <si>
    <t>Operator of a real estate brokerage company intended to offers sale and rental of real estate properties. The company specializes in in buying, selling, leasing and renting real estate properties.</t>
  </si>
  <si>
    <t>CIA Catarinense de Aguas e Saneamento - CASAN operates in municipalities through program contracts and also agreements. It coordinates, plans, executes, operates and explores the public utilities of sewage and drinking water supply. It also carries out basic sanitation works in the municipalities in the state of Santa Catarina.</t>
  </si>
  <si>
    <t>Companhia Brasileira de Aluminio SA is engaged in the exploration of bauxite mining in Brazil, producing and/or trading bauxite, alumina, primary aluminum, and semi-fabricated products in Brazil and abroad. The Company has a wide product range, such as ingots, billets, plates, coils, foil, and extruded products. The company has three operating segments; the Aluminum segment comprises the operations of the aluminum production chain, from bauxite mining to the production of primary and downstream products, the Energy segment; Comprises the sale of surplus energy to the market only, and the Nickel segment; considers the operations of the Nickel and Legado Verdes do Cerrado Plants.</t>
  </si>
  <si>
    <t>Manufacturer of niobium products intended to serve customers around the globe. The company engages in the extraction, processing, production and trade of niobium products and applications, produced from a pyrochlore mine, helping industries with all necessary needs of niobium products.</t>
  </si>
  <si>
    <t>Operator of a commercial bank based in Sao Paulo, Brazil. The company offers savings and checking accounts, loans, mortgages and private and business banking services.</t>
  </si>
  <si>
    <t>Operator and provider of real estate properties and services based in Sao Paulo, Brazil. The company is engaged in the management of Grupo Camargo Correa's real estate properties, and later expanded its operations to include residential and commercial property development. Its business areas are engineering and construction, manufacture, environment and others.</t>
  </si>
  <si>
    <t>Manufacturer of electronics and electronic components. The company's electronics and electronic components include desktops, notebooks, netbooks, mobile phones, enabling customers to get access to the electronics.</t>
  </si>
  <si>
    <t>C &amp; A Modas SA is a fashion retail brand company in Brazil. The Group sells its merchandise in approximately 332 stores, which are supplied by 3 distribution centers in the states of Sao Paulo, Rio de Janeiro, and Santa Catarina and 1 logistics operation. The Group also sells its goods through e-commerce services. The company has two segments retail and Financial products and services. The retail segment consists sale of apparel, perfumery, cosmetics, watches, and cell phones in B&amp;M stores and e-commerce. The Financial products and services segment consists of consumer credit operations and intermediation of insurance sales through its partners or own operations with the C&amp;A Pay card. The majority of revenue is derived from the retail segment.</t>
  </si>
  <si>
    <t>Provider of investment services intended for sustainable development. The company's platform focuses on mining, real estate, agribusiness and healthcare.</t>
  </si>
  <si>
    <t>Provider of electricity generation services based in Porto Alegre, Brazil. The company's business activities include the generation, transmission, distribution, and sale of electricity and related services. The company operates hydroelectric plants, substations, and long transmission lines.</t>
  </si>
  <si>
    <t>Centrais Eletricas de Santa Catarina SA is a Brazil-based company. It is engaged in the generation, transmission, and distribution of electric energy. The company's segments are Celesc D, and Celesc G. The company through its subsidiaries is also engaged in the operation, maintenance, expansion and sale related to its generating complex, formed by hydroelectric power plants established in partnership with private investors.</t>
  </si>
  <si>
    <t>Equatorial Para Distribuidora De Energia SA engages in the generation, transmission, and distribution of electricity in Brazil. The company generates electricity through thermal, nuclear, wind, and hydroelectric plants.</t>
  </si>
  <si>
    <t>Distributor of electricity electric power based in Recife, Brazil. The company offers operating as a public service concessionary of electrical power, aimed to study, project, construct and explore the systems of distribution and commercialization of electrical power to end users.</t>
  </si>
  <si>
    <t>Equatorial MaranhaoDistribuidora de Energia SA develops, produces and generates electric power. The company distributes electric energy for residential, commercial, rural and industrial consumption, corporate, real estate, and public power customers in Brazil.</t>
  </si>
  <si>
    <t>Energisa Mato Grosso Distribuidora de Energia SA is engaged in the distribution, transmission, generation &amp; marketing of electric energy. It operates a transmission &amp; distribution network and five thermoelectric generation plants.</t>
  </si>
  <si>
    <t>Cia Energetica DE Minas Gerais - Cemig, formerly Energy Company of Minas Gerais, is a Brazilian power company that generates, transmits, and distributes electricity. As one of the power companies in Brazil, the firm operates across Brazilian states and Chile. The company has various subsidiaries and operates chiefly through its generation, transmission, distribution, and gas segments. The majority of the company's revenue is derived from electricity sales to consumers. The company generates power through hydroelectric resources and, secondarily, through thermal and wind resources.</t>
  </si>
  <si>
    <t>Cencora is one of three domestic leading pharmaceutical wholesalers. It sources and distributes branded, generic, and specialty pharmaceutical products to pharmacies (retail chains, independent, and mail order), hospital networks, and healthcare providers. It and McKesson and Cardinal Health constitute over 90% of the US pharmaceutical wholesale industry. Cencora also provides commercialization services for manufacturers of pharmaceuticals and medical devices, global specialty drug logistics (World Courier), and animal health product distribution (MWI Animal Health). Cencora expanded its international presence in 2021 by purchasing Alliance Healthcare, one of the leading drug wholesalers in Europe.</t>
  </si>
  <si>
    <t>Operator of national Unimed health plans intended to offer corporate medical assistance and special benefit services. The company offers corporate health care, special benefits, and differentiated care, as well as provides hospital, medical, and other health services, enabling clients to get full health assistance.</t>
  </si>
  <si>
    <t>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t>
  </si>
  <si>
    <t>Producer of commercialized ethanol and electricity. The company offers hydrous ethanol, electricity, corn oil and other related products.</t>
  </si>
  <si>
    <t>Provider of energy generation services based in Sao Paulo, Brazil. The company operates three hydroelectric plants in the Parana River in the western region of the state of Sao Paulo.</t>
  </si>
  <si>
    <t>Operator of a central securities depository and derivatives registrar for private fixed income securities and over the counter derivatives in Latin America. The company offers electronic trading, trade registration, custody, financial settlement, securities distribution, collateral management, and product development services.</t>
  </si>
  <si>
    <t>Operator of a commodities trading firm in Brazil. The company trades in cotton, wheat, corn and soybean.</t>
  </si>
  <si>
    <t>Operator of wineries intended to produce natural sparkling wine. The company's wineries uses grapes of aromatic finesse which are grown in local microclimate, tempered and with cool nights, for slow maturation and development of good levels of sugar and acidity in the fruit, enabling consumers to avail quality wine at an affordable price.</t>
  </si>
  <si>
    <t>Developer of a freight quote platform designed to improve logistics efficiency. The company's platform helps to submit requests for freight quotes on national and international shipments and provides standardized quote formats, comparison tools, and previous history, enabling businesses to reduce their costs and save their time in freight management.</t>
  </si>
  <si>
    <t>Operator of textile and retail clothing stores intended to offer casual apparel and accessories. The company offers clothing and accessories for women, men, and kids.</t>
  </si>
  <si>
    <t>CI&amp;T Inc is engaged in providing strategy, design, and software engineering services to enable digital transformation for companies. The company mainly develops customizable software through the implementation of several software solutions, including Machine Learning, Artificial Intelligence (AI), Analytics, Cloud, and Mobility technologies. The majority of the revenue is generated from the North America and Europe, followed by Asia, Pacific and Japan.</t>
  </si>
  <si>
    <t>Manufacturer of fertilizers. The company's fertilizers include phosphate, nitrogenated, protected area, bonedust and potassium for plants.</t>
  </si>
  <si>
    <t>Cielo SA is a Brazil-based provider of payment software and related services to large credit and debit card issuers such as Visa, Mastercard, American Express, and private-label card issuers, including retailers, supermarkets, bookstores, gas stations, and insurance companies. Cielo's offerings capture, process, and manage credit and debit card transactions; accredit merchants; and manage payment accounts. The firm also rents, installs, and maintains point-of-sale terminals.</t>
  </si>
  <si>
    <t>Manufacuturer of daily pharmaceuticals intended to provide health supplements across Brazil. The company provides vitamins and nutrition, beauty and hygiene, medicines and dermo-cosmetic products, enabling customers to manage daily requirements for mental and physical care.</t>
  </si>
  <si>
    <t>Provider of digital infrastructure and technology services intended to support business continuity and growth. The company offers a comprehensive suite of fiber network, connectivity, colocation, cloud infrastructure, and communication and collaboration solutions to further progress through technology, enabling clients to meet the challenges, characteristics and existing opportunities in Latin America and worldwide.</t>
  </si>
  <si>
    <t>Manufacture of soy-derived products based in Uberlândia, Brazil. The company's soybean processing services include producing and processing soybean oil, soybean meal, soybean hulls and soy molasses, enabling customers to consume quality soybean products.</t>
  </si>
  <si>
    <t>Provider of managed information technology (IT) services intended for retail, media, entertainment and sport, financial services and housing and construction. The company's managed IT services include cloud hosting, collocation modulation, hosted desktop and managed application hosting services, enabling clients to get access to services related to hosting and critical applications.</t>
  </si>
  <si>
    <t>Provider of telecommunications services intended to offer customers and clients long-distance telephony and networking services. The company's mobile telecommunications services offer local telephone, domestic and international long distance telephone, data transmission, and pay television services enabling its customers to avail telecommunication services.</t>
  </si>
  <si>
    <t>Developer of an open payment networking platform intended to offer consulting services, training, and all the necessary support for the success of payment operations. The company's platform is certified for various brands and can be automatically integrated to perform debit and credit transactions can be used with a number of terminals, and provides an open-source documentation application, enabling clients to accept credit and debit cards easily as well as manage the sales process including issuing and validation of tickets directly from their terminals.</t>
  </si>
  <si>
    <t>Producer of sugar and ethanol. The company uses the sugar cane as the principal feedstock for production of ethanol, sugar and co-generation of electricity.</t>
  </si>
  <si>
    <t>The company primarily operates in the Cultivation industry. Coamo Agroindustrial Cooperativa was founded in 1970 and is headquartered in Campo Mourão, Brazil.</t>
  </si>
  <si>
    <t>Retailer of pet products intended to serve customers in Brazil. The company offers food items, clothes, medicine, and other related goods as well as services such as bathing, grooming, pet nanny, and educational tours for pets.</t>
  </si>
  <si>
    <t>Companhia de Eletricidade do Estado da Bahia - Coelba is a Neoenergia group that distributes electricity.</t>
  </si>
  <si>
    <t>CIA Energetica Do Ceara - COELCE is primarily engaged in the generation and sale of electricity business activities. It also involved in development, distribution, and marketing of electrical power. In addition, the company involved in the distribution of electrical power for industrial, rural, public and residential consumption. It derives most of its revenues from the sale of the electricity business activities and has operations spread across Brazil.</t>
  </si>
  <si>
    <t>CognaEducacao SA is one of those private educational organizations in Brazil and around the world. The company's segment includes Kroton; Vasta and Saber. It generates the maximum of its revenue from the Kroton segment.</t>
  </si>
  <si>
    <t>Cognizant is a global IT services provider, offering consulting and outsourcing services to some of the world's largest enterprises spanning the financial services, media and communications, healthcare, natural resources, and consumer products industries. Cognizant employs nearly 350,000 people globally, roughly 70% of whom are in India, although the company's headquarters are in Teaneck, New Jersey.</t>
  </si>
  <si>
    <t>Comarch SA is a Polish company which is engaged in designing, implementation and integration of IT (Information Technology) services and software. The company provides IT solutions to various industries including telecommunications, banking, financial &amp; insurance companies, airlines, petrol stations, utilities, healthcare and small-medium enterprises. The company is engaged in providing end-to-end customer loyalty management solution both for software &amp; on-going services, business to business solutions, data analytics, network and service assurance, sales channel management. Its operating segments include IT, Sport, Investment and Medical. The majority of the company's revenue comes from domestic sales.</t>
  </si>
  <si>
    <t>CIA de Gas de Sao Paulo - COMGAS distributes piped natural gas in part of the State of Sao Paulo for consumers in the industrial, residential, commercial, automotive, thermal generation and cogeneration sectors.</t>
  </si>
  <si>
    <t>Comerc Energia SA is focused on managing the commercialization of electricity. The company contributed to the development of a culture of freedom among Brazilian consumers when choosing their electricity supplier.</t>
  </si>
  <si>
    <t>Provider of technology services and software solutions designed to bring the digital transformation to its customers so they can become leaders in its sectors of activity. The company cultivates people's talent and uses state-of-the-art technologies such as agile development, multi-cloud, data and analytics, cybersecurity, artificial intelligence/machine learning, APIs/microservices, IoT and others, providing technology and knowledge that help customers in building digital solutions that enable the transformation and evolution of their business.</t>
  </si>
  <si>
    <t>Compass Gas E Energia SA is focused on natural gas distribution, through Comgas; infrastructure and origination of gas, having access to the competitive supply of pre-salt gas and importing liquefied natural gas (LNG); gas trading, optimizing supply and demand portfolio, building diversification, flexibility, and competitiveness; and gas-powered thermal generation and energy trading, transforming gas into electricity. It operates in two segments: Gas distribution and Marketing &amp; services. The majority of revenue is generated from the Gas distribution segment. The majority of revenue comes from the Sales of gas distribution and energy commercialization.</t>
  </si>
  <si>
    <t>Computacenter PLC is an IT infrastructure services provider that advises organizations on IT plans and manages customer infrastructure. The company offers user support, devices, applications, and data to support the customers through consulting, as well as the implementation and operation of networks and data center infrastructures on or off customers' premises. Computacenter operates infrastructure operation centers and group service desks across Europe, South Africa, and Asia, providing user support in multiple languages. The company's segments include the U.K., Germany, Western Europe, North America, and International, with Germany accounting for the majority of revenue.</t>
  </si>
  <si>
    <t>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t>
  </si>
  <si>
    <t>Operator of engineering and construction services in Brazil. The company specializes in offering engineering, procurement, construction, design and build, pre-construction, civil engineering, electromechanics assembly, heavy construction, and structured projects to its clients.</t>
  </si>
  <si>
    <t>Provider of energy consulting services based in Brazil. The company offers energy trading and origination, regulatory consultancy, assets generation, conceptual engineering and integration.</t>
  </si>
  <si>
    <t>Compania de Saneamento de Minas Gerais - COPASA MG provides water supply, sewage, and solid waste services. The company operates out of subsidiaries COPASA Servicos de Irrigacao S.A., COPASA Aguas Minerais de Minas S.A, and COPANOR. COPASA Servicos de Irrigacao S.A. manages, performs, and sells irrigation system services. COPASA Aguas Minerais de Minas S.A. produces, bottles, distributes, and sells mineral water. COPANOR provides water supply and sewage treatment services across the North and Northeast regions of the State of Minas Gerais. A majority of revenue is derived from water services while the rest is derived from sewage services. The company operates out of Brazil, where an amount of revenue is generated.</t>
  </si>
  <si>
    <t>Cia Paranaense De Energia Copel is engaged in the areas of generation, transmission, commercialization and distribution of energy. It operates a comprehensive and effective electrical system with its own generating plants, transmission lines, substations, electrical lines and grids of the distribution system. The company's reportable segments include Power generation and transmission, Power distribution, GAS, Power sale, Services, and Holding. The majority of its revenue is generated from the Power generation and transmission segment under which it produces electricity from hydraulic, wind, and thermal projects and provides services of transmission and transformation of electric power and other related services.</t>
  </si>
  <si>
    <t>Copersucar is a Brazilian sugar and ethanol commercialization operation integrated to production. The company's business model combines the supply of 35 partner mills (shareholders of the Company) and approximately 50 non-partner mills in an integrated, large scale logistics, transportation, storage and commercialization system managed directly by the company to serve the domestic and global markets.</t>
  </si>
  <si>
    <t>Provider of IT integration and cloud computing services intended to serve clients in healthcare, transportation and agro-business. The company's corporate private cloud platform is robust and exclusively hosts mission-critical systems such as ERP, CRM BI and E-commerce, enabling businesses to eliminate communication redundancy and improve infrastructure management as well as the excellence of access to mission-critical applications.</t>
  </si>
  <si>
    <t>Provider of water supply and sewage services based in Porto Alegre, Brazil. The company offers water preservation, sewage collection and sewage treatment services, thereby offering customers clean water and sanitation services.</t>
  </si>
  <si>
    <t>Cosan SA engages in several services throughout the energy and logistics sectors. Its reportable segments are Raizen, Compass, Moove, Rumo, and Radar. It generates the majority of its revenue from Raizen which operates in the production, commercialization, origination, and trading of ethanol, bioenergy, resale, and trading of electricity, renewable sources, marketing, origination, and trading of sugar and fuels, and lubricant.</t>
  </si>
  <si>
    <t>Distributor of electricity based in Natal, Brazil. The company, through its subsidiaries, is mainly engaged in the distribution, transmission, generation and marketing of electricity operating as a concessionary of electrical power, aimed to study, project, construct and explore systems of production, transmission, transformation, distribution and commercialization of electrical energy and other alternative energy sources, renewable and nonrenewable.</t>
  </si>
  <si>
    <t>Operator of a farm catering to clients in Brazil. The company specializes in cooperativism, stores, supermarkets, feed, specialized technical assistance, dairy farming, grains, seeds, and cooperative</t>
  </si>
  <si>
    <t>Manufacturer of power applications products. The company's products include UPS, solar energy equipment, stabilizers, electrical and electronic equipment, enabling IT and telecom companies, power companies, office buildings and hospitals to get a range of energy resources.</t>
  </si>
  <si>
    <t>CPFL Energia SA is the holding company of the CPFL Group, operating in Brazil's electricity sector, implementing and operating projects and concessions in the energy distribution, generation, transmission, and trading segments and related activities through its subsidiaries and affiliate companies. The Group's operating segments are electric energy distribution, electric energy generation, electric energy commercialization, and services rendered activities.</t>
  </si>
  <si>
    <t>Operator of a renewable energy development company based in Sao Paulo, Brazil. The company engages in the generation of renewable energy and operates small hydropower plants, biomass power plants and wind farms as well as develops and operates a portfolio of small and medium-sized power plants.</t>
  </si>
  <si>
    <t>Provider of information technology consulting services. The company offers software integration, development and maintenance, and remote infrastructure support services.</t>
  </si>
  <si>
    <t>Developer of a digitally secured lending platform designed to offer lending, investment, and financing services at lower interest rates. The company's platform offers Brazilian consumer loans at affordable rates by using borrower collateral like homes and automobiles from investors or through partnerships with other, traditional financial institutions, enabling borrowers to pay their loans in installments that fit in their pocket.</t>
  </si>
  <si>
    <t>Operator of a pharmaceutical company based in Itapira, São Paulo, Brazil. The company engages in providing services related to pharmaceutical, petrochemical, biotechnological and research and development and innovation-based industrial parks.</t>
  </si>
  <si>
    <t>Cruzeiro do Sul Educacional SA is engaged in the business of providing education services. It provides higher education, graduate programs, postgraduate courses, childhood education, and technical education.</t>
  </si>
  <si>
    <t>Companhia Siderurgica Nacional is an integrated steel producer. together with its subsidiaries operates in five main business segments: Steel industry: production and marketing of flat and long steels; Mining: extraction, processing and marketing of iron ore, tin, limestone and dolomite; Cement: production and commercialization of bagged and bulk cement, in addition to aggregates, concrete, and other related products; Energy: generation and sale of energy from almost all renewable sources; and Logistics: participations in railways and port terminals. The group generates the majority of its revenue from the Steel industry segment. Geographically, it derives a majority of revenue from Asia.</t>
  </si>
  <si>
    <t>CSN Mineracao SA is engaged in the steelmaking business. The company operates in steel, mining, cement, logistics, and energy segments. The product portfolio includes flat, long, steel packaging, steel cutting services, an d others.</t>
  </si>
  <si>
    <t>Operator of a clean energy group intended to focus on large-scale hydropower development and operation. The company engages in renewable energy businesses including wind and solar power, and drives the progress of society and the planet in a sustainable way, thereby offering clients hydroelectric as a priority power source for their growth strategy.</t>
  </si>
  <si>
    <t>Cury Construtora E Incorporadora SA is engaged in the real estate business. It develops commercial, residential buildings, condominiums and housing complexes.</t>
  </si>
  <si>
    <t>Operator of an agro-industrial cooperative company intended to specialize in agricultural production, processing, and member support services. The company encompasses integrated crop and livestock production, veterinary and agronomic consulting, agricultural financing, input resale, seed production, food processing, and retail operations, enabling cooperative members to access technology updates, competitive input pricing, credit for smallholders, and industrial-scale processing infrastructure that supports productivity and market access.</t>
  </si>
  <si>
    <t>CVC Brasil Operadora e Agencia de Viagens SA is engaged in providing tourism services, comprising the negotiation, either individually or collectively (tour packages), including airline tickets, land transport, hotel and airline booking and ship cruise chartering, cultural and professional exchange, among others.</t>
  </si>
  <si>
    <t>Operator of a real estate development company based in Sao Paulo, Brazil. The company offers technology, real estate development, innovation, investments, and resource management services to clients.</t>
  </si>
  <si>
    <t>Cyrela Brazil Realty SA Empreend e Part is a Brazilian construction company engaged in the development and construction of residential properties, individually or together with other entities. The company has four operating segments; the Cyrela segment includes real estate projects classified by the Launch Committee as high-end and luxury, both of the Parent and joint ventures, the Living segment includes real estate projects classified by the Launch Committee as Living, both of the Parent and joint ventures, MCMV segment includes real estate projects defined by the Launch Committee as Minha Casa, Minha Vida, both of the Parent and joint ventures and Other segment include land subdivision and service rendering activities.</t>
  </si>
  <si>
    <t>D1000 Varejo Farma Participacoes SA invests in national or foreign pharmaceutical retail companies.</t>
  </si>
  <si>
    <t>Manufacturer of thermal insulation systems focused on civil industrial construction, retail, cold storage facilities and cleanroom segments. The company offers a wide range of thermal insulation solutions including roof panels and accessories, industrialized construction systems for residences, dividers, interior linings and doors as well as assembling and supervision services from industrial facilities distributed throughout the Americas.</t>
  </si>
  <si>
    <t>Diagnosticos da America SA operates as a medical diagnostics company in Brazil. The company offers clinical analysis, diagnostic imaging tests, and patient service centers. It has three operating segments. Outpatient care services and care coordination includes Diagnosis and health management, Hospitals and oncology include Medical and hospital services &amp; Foreign operations include Diagnosis. The majority is from the Hospitals and oncology segment. Geographically, it operates in Brazil and South America (Argentina, Uruguay, Chile and Colombia).</t>
  </si>
  <si>
    <t>Despegar.com Corp is an online travel company in Latin America. Its product offering includes airline tickets, packages, hotels, and other travel-related products, which enables consumers to find, compare, plan, and purchase travel products easily. The company provides a technology platform for managing the distribution of products and providing access to users to the network of travel suppliers. It operates through three segments: Air, which consists of the sale of airline tickets; Packages, Hotels, and Other Travel Products, which consists of travel packages, as well as sales of hotel rooms, car rentals, bus tickets, cruise tickets, travel insurance, and destination services; and Financial Services. Its geographical segments are Argentina, Brazil, Uruguay, Mexico, and other countries.</t>
  </si>
  <si>
    <t>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t>
  </si>
  <si>
    <t>Provider of construction services. The company offers building construction, environmental engineering, sanitation, urban infrastructure, bridges and overpasses construction, deployment, maintenance and restoration services in Brazil.</t>
  </si>
  <si>
    <t>Desktop - Sigmanet Comunicacao Multimidia SA is a telecommunications company focused on Internet access, television, and telephone.</t>
  </si>
  <si>
    <t>Dexco SA is engaged in the production of wooden panels, vitreous chinaware, metal bathroom fittings and showers, and ceramic and cement floors. Its segments are: The Wood segment operates four industrial units in Brazil and three in Colombia producing MDP panels (medium density panels), MDF and HDF panels (medium and high fiber density panels), under the Duratex brand, the Durafloor brand for laminates and semi-finished components for furniture; The Deca segment operates in Brazil, producing vitreous chinaware, metal fittings, and showers, under the brands Deca, Hydra, Belize, Elizabeth, and Hydra Corona; the Ceramic Tile segment operates four industrial plants in Brazil, producing ceramic tiles, under the Ceusa, Portinari, and Castelatto brands; and Soluble Cellulose Segment.</t>
  </si>
  <si>
    <t>Dexxos Participacoes SA formerly GPC Participacoes SA is a holding company. Through its holdings, it is engaged in the steel pipes, and chemical segments. Its activities include production of methanol and its derivative products, manufacturing steel tubes, among others.</t>
  </si>
  <si>
    <t>Owner and operator of home improvement stores. The company owns 57 home improvement stores in Brazil.</t>
  </si>
  <si>
    <t>Direcional Engenharia SA is a real estate development and construction company. It focuses on the development of large-scale residential housing targeting the low-income segment, particularly in the North and Mid-West regions of Brazil. Geographically, the business presence of the firm are seen in the states of Rio de Janeiro, Sao Paulo, the Rio Grande do Sul, Minas Gerais, Para, and Amazonas, among others.</t>
  </si>
  <si>
    <t>Developer and manufacturer of pressure area care systems for the healthcare industry. The company develops therapeutic support surfaces including mattresses, cushions, and overlays which help to improve the vital connections between movement and health, enabling accelerated recovery and healthy independence in daily living.</t>
  </si>
  <si>
    <t>Provider of heath care products. The company's health care products include supplements, nutritional food, medicines and dermocosmetics, enabling their customers to access quality health care supplements and products.</t>
  </si>
  <si>
    <t>Manufacturer of multi-packaging products catering to industries within food, drinks, cosmetics, pharmaceutics, personal hygiene, household cleaning, medical-hospital, pet food and tobacco sector. The company specializes in flexible packaging, injection molded containers, laminated tubes, rigid packaging, printed labels and folding cartons.</t>
  </si>
  <si>
    <t>Manufacturer of confectionery products based in Maríliam, Brazil. The company's range of products includes healthy peanut snacks, sweet snacks and chocolate snacks, candies, gummies, sprinkles and others, exporting its wide of products across the globe.</t>
  </si>
  <si>
    <t>Producer of refrigerated milk products based in Goiania, Brazil. The company's products include yogurts, desserts, fermented milk and petit suisse.</t>
  </si>
  <si>
    <t>Provider of automotive services catering to auto and truck customers in Brazil. The company specializes in tires and tubes, oil filters, shock absorbers, brakes, batteries and automotive accessories.</t>
  </si>
  <si>
    <t>Owner and operator of pharmacy stores. The company is engaged in the distribution of pharmaceutical products for human and veterinary use in Brazil.</t>
  </si>
  <si>
    <t>Operator of drug stores intended to supply drugs online. The company provides a range of pharmaceutical, health, beauty and personal care products, enabling clients to avail quality drug store products online and offline.</t>
  </si>
  <si>
    <t>Provider of digital innovation and software engineering services based in Belo Horizont, Brazil. The company' services include agile development, data science and oblique actions, thereby helping become more efficient, digitalized and fully connected to their customers - from the development of back-office support systems such as supply automation and data collection software to consumer-facing applications and platforms including e-commerce marketplaces and customer service interfaces.</t>
  </si>
  <si>
    <t>Manufacture of aromas and ingredients intended for the food and beverage industry. The company offers multiple items such as flavors, natural extracts, dehydrates, condiments and additives, integrated solutions, products for ice cream, confectionery and chocolates and animal nutrition ingredients, thereby applying innovation and modern technology to develop options that meet the needs of the market and ensure the best experiences for consumers.</t>
  </si>
  <si>
    <t>Operator of an online e-commerce platform focused on the sale of clothes and accessories for men and women. The company offers shirts, blouses, shorts, skirts and jeans, thereby helping customers to get products of their choice and requirement.</t>
  </si>
  <si>
    <t>Operator of duty free stores in Brazilian airports. The company operates 51 stores, including 29 duty-free and 11 duty-paid shops in Brazilian airports as well as 11 domestic retail stores.</t>
  </si>
  <si>
    <t>DXC Technology Co is a vendor-independent IT services provider. The company's operating segment includes Global Business Services (GBS) and Global Infrastructure Services (GIS). It generates maximum revenue from the GIS segment. GIS offerings include Cloud and Security; IT Outsourcing and Modern Workplace. Geographically, it derives a majority of revenue from the Other Europe region.</t>
  </si>
  <si>
    <t>Provider of Italian food, groceries and dining experiences by bringing together Italian food under the same roof based in São Paulo, Brazil. The company operates an online marketplace with offerings in fresh produce, groceries, drinks, home products and cooking books, in addition to operating seven sit-down restaurants and a culinary school, enabling Latin American consumers to experience Italian culture.</t>
  </si>
  <si>
    <t>Operator of a food marketplace intended to promote family income generation. The company specializes in home-cooked meals, creating social impact by connecting families passionate about cooking with companies that want to offer healthy home-cooked meals to their employees, and ensuring fair prices and convenience, enabling families to generate income with social business.</t>
  </si>
  <si>
    <t>Operator of an engineering and construction company catering to the civil engineering industry. The company offers road, airport and industrial construction services.</t>
  </si>
  <si>
    <t>Econocom Group SE is a European company that designs, finances, and oversees the digital transformation of businesses. The company provides consulting technology management, and financing of digital assets under the Econocom and Atlance brands, as well as application and digital solution services for client companies' IT systems. Additionally, Econocom provides security guidelines and tools, web and mobile applications, and project financing. The company generates revenue from France, Benelux, and other regions in Europe and the Americas, with France representing more than half of total sales. The company operates through three segments: Technology management and financing; Services; and Products &amp; Solutions.</t>
  </si>
  <si>
    <t>EcoRodovias Infraestrutura E Logistica SA is an infrastructure and logistics company. The company organises itself into three segments: concessions, holding and services, and ports. Concessions, which includes the company's Brazilian toll road operations, contributes the vast majority of revenue. Ports, the next largest segment, includes the company's port operations, in addition to handling and warehousing import and export cargos. The company is headquartered in Brazil, and generates all revenue domestically.</t>
  </si>
  <si>
    <t>Provider of global digital payment services for brands based in Sao Paulo, Brazil. The company's services include transactional solutions through cards, mobile apps, online platforms, ticket brand, fleet and mobility, log and repom solutions for companies, employees and merchants.</t>
  </si>
  <si>
    <t>Operator of an electric utility company catering to the residential and industrial segments in Sao Paulo, Brazil. The company is engaged in managing energy generation, transmission, distribution and trading assets.</t>
  </si>
  <si>
    <t>Manufacturer of pulp and paper products based in Sao Paulo, Brazil. The company produces packaging, toilet paper, printing paper, writing paper, and specialty papers thereby enabling a sustainable and innovative approach to eucalyptus pulp production.</t>
  </si>
  <si>
    <t>Manufacturer of chemicals and petrochemical products intended to provide a portfolio of solutions for customers in the chemical market. The company offers products including plasticizers, unsaturated polyester resins, oxo-alcohols, industrial utilities and organic anhydrides used in the construction and chemical industry.</t>
  </si>
  <si>
    <t>Elektro - Eletricidade e Servicos SA is a power distribution company. The company is principally engaged in the transmission, distribution and generation of electric energy for industrial, residential and rural consumption, among others.</t>
  </si>
  <si>
    <t>Centrais Eletricas Brasileiras SA is engaged in the generation, transmission, and commercialization of electricity in Brazil. The company operates a portfolio of wind, thermal, hydro, and nuclear power plants located throughout the country. Its segments are Generation which consists of the generation of electric energy and the sale of energy to distribution companies and free consumers, and commercialization; Transmission which consists of the transmission of electric energy; and Administration activities mainly represent the Company's cash management, the management of the compulsory loan, and the management of business in SPEs, and others.</t>
  </si>
  <si>
    <t>Eletromidia SA is a out-of-home advertising players in Brazil. With operations in the transportation, airport, shopping malls and street furniture segments, the company is present in Brazil's largest urban centers, reaching over 16 million people daily.</t>
  </si>
  <si>
    <t>Manufacturer and seller of building products intended to provide technologically advanced ceramic products and tiles. The company offers certified ecologically friendly porcelain and ceramic tiles for the home, as well as for construction and industrial purposes in Brazil and worldwide, enabling its customers with a premium quality tiles experience.</t>
  </si>
  <si>
    <t>Developer of software for telecom providers intended to serve the internet provider market. The company specializes in enterprise resource planning, business intelligence, CRM, and telecommunications, thereby enabling it to serve various departments including financial administration, commercial and implantation.</t>
  </si>
  <si>
    <t>Manufacturer of copper and copper alloy semi-manufactured products designed for automotive. The company manufactures connectors, contacts, coaxial cables, wave guides, circuit breakers, electric-electronic terminals, engine joints, radiator fins made from copper for automobiles.</t>
  </si>
  <si>
    <t>Producer of dairy products and candies based in Belo Horizonte, Brazil. The company specializes in providing processed dairy products such as condensed milk, cheese, cream, milk powder and yogurt as well as confectioneries including fruit fudges, toffees and caramels.</t>
  </si>
  <si>
    <t>Manufacturer of compressor product and devices based in Joinville, Brazil. The company's products and devices include air compressor, household refrigeration and commercial refrigeration products.</t>
  </si>
  <si>
    <t>Operator of a consortium administration based in Santana de Parnaíba, Brazil. The company specializes in the consortiums of real estate, automobile, heavy-duty, motorcycle and other services.</t>
  </si>
  <si>
    <t>Embraer SA based in Sao Paulo, Brazil, manufacturer of jets. Its focus is to achieve customer satisfaction with and services addressing the commercial airline, executive jets, and defense and security markets. It has developed a customer-centric technology-driven portfolio of commercial aviation products and services that allows it to build long-term relationships with clients in the commercial aviation, executive jets, and defense and security markets. It operates through the various segments namely Commercial Aviation, Defense and Security, Executive Aviation, Service and Support, and Other Segments. The company generates maximum revenue from the Commercial Aviation segment.</t>
  </si>
  <si>
    <t>Provider of telecommunications services designed for connectivity and communication enhancement purposes. The company offers high-speed data transmission, integrated voice services, advanced network infrastructure, and scalable services for corporate and residential users, enabling markets such as business enterprises, government entities, and individual consumers to achieve seamless communication, optimize operations, and access reliable and efficient telecommunication services.</t>
  </si>
  <si>
    <t>Operator of a pharmaceutical company headquartered in Sao Paolo. The company specializes in manufacturing a range of drugs such as anti-inflammatories, analgesics, antibiotics, antiulcer, antihypertensives, anthelmintics, antidiabetics, topical corticosteroids, anti-flu, and more.</t>
  </si>
  <si>
    <t>Enauta Participacoes SA is a Brazilian company that is principally engaged in the exploration, production, and sale of oil and natural gas products. The company's exploration and production areas include Santos Basin, Espirito Santo Basin, Camamu-Almada Basin, Sergipe-Alagoas Basin, Ceara Basin, Para-Maranhao Basin, and Foz do Amazonas Basin.</t>
  </si>
  <si>
    <t>Operator of an electric utility company based in Sao Paulo, Brazil. The company offers distribution of electric energy.</t>
  </si>
  <si>
    <t>Energisa SA is a holding company. Energisa along with its subsidiaries is engaged in the production of energy from renewable sources and; the transmission and distribution of electricity. The company segments include Electricity Distribution, Hydraulic, solar and distributed generation, Electricity Transmission, Marketing, Gas distribution,and Holding company and Services. It generates maximum revenue from the Electricity Distribution segment.</t>
  </si>
  <si>
    <t>Eneva SA is a Brazilian energy utilities company involved in the generation and distribution of electricity, with complementary businesses in natural gas exploration and production. The company generates electricity through various resources, including coal, natural gas, thermoelectric plants, and renewable energy sources, such as solar energy. Furthermore, the company mines coal in Columbia, operates thermoelectric plants in Chile and Brazil, and extracts natural gas from Brazil. The firm primarily operates through its Power Generation, Energy Trading, Natural Resources, and Corporate segments.</t>
  </si>
  <si>
    <t>ENGIE Brasil Energia SA develops, operates, and commercializes electric energy power plants in Brazil. The company is engaged in segments namely Transmission, Trading, Gas Transportation, and Generation. The majority of the revenue generated by the company is from the Generation segment.</t>
  </si>
  <si>
    <t>Developer of a digital enterprise platform intended for the food and entertainment industries. The company offers integrated software that permits user overview of all financial and operational information for pubs, nightclubs, restaurants, parties, and events, enabling bars and restaurants to transform customer service with the help of technologies</t>
  </si>
  <si>
    <t>Equatorial SA holds equity interests in other companies, consortia, and ventures that operate in the electric power sector or related activities and other sectors.</t>
  </si>
  <si>
    <t>Equinix operates 260 data centers in 71 markets worldwide. It generates 44% of total revenue in the Americas, 35% in Europe, the Middle East, and Africa, and 21% in Asia-Pacific. The firm has more than 10,000 customers, including 2,100 network providers, that are dispersed over five verticals: cloud and IT services, content providers, network and mobile services, financial services, and enterprise. About 70% of Equinix's revenue comes from renting space to tenants and related services, and more than 15% comes from interconnection. Equinix operates as a real estate investment trust.</t>
  </si>
  <si>
    <t>Allpark Empreendimentos Participacoes Servicos SA is engaged in the management, exploration, and/or control of vehicle parking activity, provision of technical services, administration, advisory, and planning related to vehicle parking, for private or public companies, including in special areas for rotating vehicle parking, located on public roads or streets; and execution of projects, implementation and maintenance of signaling vertical and horizontal for the transport system.</t>
  </si>
  <si>
    <t>Estre Ambiental Inc waste management company in Brazil which operates in the Southeast, South and Northeast regions of Brazil. It operates its own landfills and is engaged in the final treatment of hazardous wastes, temporary storage of waste, collection and burning of landfill biogas, environmental consulting services, recycling, reverse manufacturing of electrical and electronic devices and waste collection, among others activities. The operations are grouped into four business segments Collection and Cleaning Services; Landfills; Oil and Gas; and Value Recovery. It generates a vast majority of its revenue from the collection and cleaning services segment.</t>
  </si>
  <si>
    <t>Eternit SA is a Brazil-based company. It is engaged in the production and sale of fiber cement, cement, concrete, plaster, and plastic products, as well as other construction materials and related accessories through its subsidiaries. The operating segments of the company include Fiber Cement, Chrysotile Mineral, and Concrete Roof Tiles.</t>
  </si>
  <si>
    <t>Eucatex SA Industria e Comercio manufactures laminated flooring, wall partitions, doors, panels, fiberboard, and paints and varnishes. The company provides laminate and vinyl flooring products, baseboards, paints and varnishes, wall partitions, doors, MDF and MDP panels, hardboards, high-density fiberboards, and T-HDF products.</t>
  </si>
  <si>
    <t>Eurofarma Laboratorios SA is the pharmaceutical company. The company operates in the healthcare sector, developing research, producing, and commercializing products and services to improve people's quality of life and promote access to healthcare. The company offers generic and prescription drugs, oncology, and veterinary medicines.</t>
  </si>
  <si>
    <t>Even Construtora E Incorporadora SA engages in residential property development. The firm develops residential building projects and also offers commercial properties. It is involved in site prospecting, property development, brokerage and project construction activities. Geographically, the company mainly operates in following segments: States of Sao Paulo, Rio de Janeiro and the Rio Grande do Sul and Other Markets. The States of Sao Paulo segment accounts for the majority of the firm's revenue.</t>
  </si>
  <si>
    <t>Developer of an events platform designed to plan, manage, and execute technical and scientific events. The company's platform facilitates registration, programming, online transmissions, submissions, and publication of works and articles coupled with accreditation and issuance of certificates, enabling clients to connect with people to spread and leverage combined knowledge and experiences.</t>
  </si>
  <si>
    <t>Manufacturer of non-woven fabric products based in Porto Alegre, Brazil. The company specializes in manufacturing markets polypropylene non-wovens, aluminum cans and other packaging products serving clients as per their requirements.</t>
  </si>
  <si>
    <t>Distributor of medicines intended to contribute to improving the health and quality of life of the population. The company directly purchases medicines from big laboratories and has a comprehensive and agile logistics structure, enabling customers to access the best products and practices in the health market.</t>
  </si>
  <si>
    <t>Operator of a chain of pharmacy stores based in Sao Paulo, Brazil. The company's pharmacy stores provide health capsules and beauty products, enabling customers to enjoy a healthy way of living.</t>
  </si>
  <si>
    <t>EZ TEC Empreendimentos e Participacoes SA is a real estate development company that operates out of Brazil. The company and its subsidiaries engage in the development &amp; sale of real estate, the management &amp; lease of its own properties, land allotment, construction of condominiums, and services related to projects. The company defines its operations to include two revenue generating segments: commercial projects and residential projects. A majority of revenue is derived from the residential project segment, while a smaller portion is derived from the commercial projects segment. The company earns majority of its revenue in Brazil.</t>
  </si>
  <si>
    <t>Distributor of pharmaceutical products intended to promote good health. The company's pharmacies and drugstores offer medicines for different diseases, health and beauty products, accessories for mothers and babies, dermo-cosmetics, nutritional products, and other convenience products, enabling customers to receive standardized products and services at convenient locations.</t>
  </si>
  <si>
    <t>Producer and retailer of pet food products catering to cats and dogs. The company offers flavored pet food products with nutrients and protein for cats and dogs in caned as well as uncanned packaging, helping customers maintain their pet health.</t>
  </si>
  <si>
    <t>Manufacturer of sustainable ingredients intended for animal feed and renewable fuels segment. The company offers products including beef tallow, recycled cooking oil, poultry oil, pig grease and pork meal and is involved in turning waste and by-products from the meat industry into raw materials, thereby offering businesses animal-based products for their production chains.</t>
  </si>
  <si>
    <t>Ferrovia Centro-Atlantica SA provides railroad transportation services. Its network connects 316 districts in 7 Brazilian states (Minas Gerais, Espirito Santo, Rio de Janeiro, Sergipe, Goias, Bahia, and Sao Paulo) and the Federal District.</t>
  </si>
  <si>
    <t>CIA de Ferro Ligas da Bahia - Ferbasa produces ferroalloys, including chromium alloys and silicon ferroalloys. It operates in the areas of mining, reforestation, and metallurgy, offering high-carbon ferrochrome, low-carbon ferrochrome, and ferrosilicon. It also engages in the mining, forestry, metallurgy businesses.</t>
  </si>
  <si>
    <t>Provider of agricultural inputs and technical assistance catering to the farmers. The company offers grains, seeds, foliar, biological nutrients, bio-diesel, fertilizers, pesticides and specialties, thereby enabling customers to maintain food production, clean and renewable energy and the sustainability of the planet.</t>
  </si>
  <si>
    <t>Producer of eucalyptus pulp created to address the growing demand for products from planted forests. The company primarily offers bleached eucalyptus kraft pulp used in the manufacture of tissue, coated and uncoated printing and writing paper and coated packaging boards among others, providing businesses with the raw materials to undertake further production.</t>
  </si>
  <si>
    <t>Financeira Alfa SA - Credito Financiamento e Investimentos is engaged in providing banking and financial services such as checking accounts, fundings, investment funds, insurance, pensions, and fixed income securities, among others.</t>
  </si>
  <si>
    <t>Fleury SA is engaged in the provision of medical services in the diagnostic, treatment, clinical analysis, health management, medical care, orthopedics and ophthalmology areas and offers its digital healthcare platform. The company carries out its activities through customer service units and hospital-based units. Furthermore, the company has a mobile service operation with coverage in municipalities in addition to a digital platform. It has two reportable business segments: Diagnostic Medicine and Integrated Medicine. The maximum revenue is generated from Diagnostic Medicine Segment.</t>
  </si>
  <si>
    <t>Operator of a travel agency intended to serve customers in Latin America and Brazil. The company engages in planning, organizing and holding corporate events, whether small, medium or large and offers national and international tour packages, air tickets, accommodation, currency exchange and all leisure travel products and services through stores and an online platform for flight, hotel, car, bus and other bookings, thereby allowing travelers to ensure hassle-free leisure trips.</t>
  </si>
  <si>
    <t>Operator of the electricity-generating company based in Sao Paulo, Brazil. The company offers energy management, energy marketing, distributed generation, and energy generation.</t>
  </si>
  <si>
    <t>Distributor of automotive parts and components intended to make vehicle repair and maintenance easy and sustainable for installers and consumers. The company sells electrical and mechanical parts and accessories, enabling its clients to avail automotive replacement parts of national and foreign brands with quality, agility along with qualified service.</t>
  </si>
  <si>
    <t>Fras-le SA is engaged in manufacturing, marketing and import of components for brakes, couplings, transmissions, friction materials, resin-based products, auto parts, plastic artifacts and their derivative products. The company offers brake linings and pads for commercial vehicles; disc brake pads for hydraulic breaks for passenger and utility vehicles; brake linings and shoes for light vehicles; clutch facings for automotive vehicles; and motorcycle pads and shoes. It also provides aircraft pads; refitters; and pads and shoes for trains and subways, as well as universal flat sheets, molded and woven linings, and flexible molded blocks for industrial applications.</t>
  </si>
  <si>
    <t>Provider and developer of mobility solutions designed to keep life moving through an ecosystem of smart and sustainable solutions. The company focuses on security and innovation in its products and services, through complete solutions for customers and partners.</t>
  </si>
  <si>
    <t>Producer and distributor of meat products in Brazil. The company operates 11 plants across the country, from which it provides a range of beef and lamb products, with the meat sourced from local producers.</t>
  </si>
  <si>
    <t>Provider of value-added services for telecommunications operators and retailers in Brazil and Latin America. The company's platform, HERO offers digital security, cloud services, assistance, specialized technical support, mobile learning and interactive services, enabling telecommunications operators and retailers to generate more revenues without any new investments.</t>
  </si>
  <si>
    <t>Operator of a tanning company intended to supply sustainable leather to major brands operating in the world of fashion and luxury. The company produces leathers for garments, shoes and other products, enabling fashion brands to reduce the ecological footprint of the production process.</t>
  </si>
  <si>
    <t>Fujitsu Ltd delivers total solutions in the field of information and communication technology. The company provides solutions/system integration services focused on information system consulting and construction, and infrastructure services centered on outsourcing services. Fujitsu provides services across a wide range of countries and regions, including Europe, the Americas, Asia, and Oceania. It operates in three segments namely, Technology Solutions; Ubiqitous Solutions and Device Solutions. Ubiquitous Solutions consists of PCs, mobile phones, and mobilewear. In PCs, Fujitsu's lineup includes desktop and laptop PCs known for energy efficiency, security, and other enhanced features, as well as water- and dust-resistant tablets.</t>
  </si>
  <si>
    <t>Provider of security services intended to safeguard the welfare and prosperity of millions of people worldwide. The company offers a combination of expertise, security professionals, technology and data analytics, enabling businesses of all sizes to improve their security posture and reduce costs.</t>
  </si>
  <si>
    <t>Operator of a fertilizer company. The company is engaged in phosphate mining, single super phosphate production and distribution of fertilizers in the center and northeast of Brazil.</t>
  </si>
  <si>
    <t>Operator of a supermarket chain in Brazil. The company runs supermarkets, hypermarkets, soft discount supermarkets, and pharmacies in Brazil's northeastern state of Sergipe.</t>
  </si>
  <si>
    <t>Developer of photo-voltaic plants intended to facilitate renewable energy distribution. The company engages in the design, construction and operation of photovoltaic plants, enabling companies to reduce their conventional electrical energy costs.</t>
  </si>
  <si>
    <t>GE HealthCare Technologies is a leading medical technology firm with leading market share in imaging and ultrasound equipment. The company reports four major segments: imaging (45% of revenue), advanced visualization solutions (26%), patient care solutions (16%), and pharmaceutical diagnostics (13%). The company's sales are geographically diverse, with the United States, EMEA, China, and the rest of the world accounting for 46%, 26%, 12%, and 17% respectively. We estimate approximately half of its revenue is recurring, which consists of servicing (about one third of revenue), pharmaceutical diagnostics (about 10%-15%), and digital solutions (just over 5%).</t>
  </si>
  <si>
    <t>Provider of exploration and production market data based in Rio de Janeiro, Brazil. The company's platform provides instant online access to integrated data, including seismic, interpretations, production charts, bidding round history, E&amp;P assets and well logs production data to clients.</t>
  </si>
  <si>
    <t>Metalurgica Gerdau SA produces steel and steel products used in construction, industrial, agricultural and automotive sectors. Its products include steel columns, nails, transfer bars for the construction sector; billet, electrodes, mechanical construction wire rods for the industrial sector; staples, steel posts, tribars, galvanized wires for agricultural sector; mechanical construction ingots, mechanical construction wires, and various other products for the automotive sector. Its revenue is generated by sales of long steel to nonresidential construction and infrastructure sector in North America.</t>
  </si>
  <si>
    <t>Fundo de Recuperacao Economica do Estado do Espirito Santo is an open-end pension fund that collect GST and income tax based on taxable income.</t>
  </si>
  <si>
    <t>Operator of a chain of supermarkets based in São Paulo, Brazil. The company offers a wide range of consumer goods, home care products, and personal care products which include groceries, snacks, frozen products, processed foods, beverages, fruits, and vegetables.</t>
  </si>
  <si>
    <t>Operator of a network of supermarkets. The supermarket offers female service, 24-hour shops, modern logistics and technology, and retail of a wide variety of products including groceries.</t>
  </si>
  <si>
    <t>Globant is a next-generation IT services company that primarily assists clients with their digital transformation efforts by creating customized software for them. The company was founded in 2003 in Argentina but is currently headquartered in Luxembourg and primarily serves clients in the US and Latin America. Globant's client base is relatively concentrated in the media and entertainment and financial services industries.</t>
  </si>
  <si>
    <t>Provider of a television communication platform intended to provide free-to-air television networking services. The company's television communication platform offers programs, that enable audiences to connect with the entertainment industry.</t>
  </si>
  <si>
    <t>Provider of healthcare management services committed to offering quality and sustainable general healthcare and dentistry to patients. The company offers hospitals, Clinical Centers, Preventive Medicine Units and emergency room units, all of which are located in the states of Sao Paulo and Rio de Janeiro, as well as a large accredited network and dental clinics with more of 14 thousand accredited dentists.</t>
  </si>
  <si>
    <t>Provider of security, reception, cleaning, and fire brigade services, as well as technology solutions in Brazil. The company focuses on social responsibility and innovation to meet client needs.</t>
  </si>
  <si>
    <t>Companhia Brasileira De Distribuicao is engaged in the retail of food and other products through its chain of supermarkets and specialized stores.</t>
  </si>
  <si>
    <t>GPS Participacoes E Empreendimentos SA is engaged in the provision of property security services, sanitation and cleaning services, indoor logistics services, electronic security services, implementation, operation and building maintenance, maritime hotel services on oil platforms, kitchen services and meal sales, highway maintenance services, and participation in companies through the acquisition of shares or capital quotas.</t>
  </si>
  <si>
    <t>Provider of IT support services. The company's IT support services include computer programming and system designing focused on alternatives and drawing role models from the synergy of its products and services, enabling clients to get complete customized services for their technical needs.</t>
  </si>
  <si>
    <t>Manufacturer of beauty care products. The company is engaged in the manufacture and retail of personal products such as glycerin soaps, creams, shaving balms, deodorants, powders and nail polish in Brazil.</t>
  </si>
  <si>
    <t>Granja Faria SA together with its subsidiaries, is engaged in the production of commercial eggs, fertilizers, hatching eggs and 1-day-old chicks. Part of the production of fertile and commercial eggs is exported to other countries, including Mexico, Bolivia, Paraguay, Chile, Uruguay, United Arab Emirates, Taiwan, Japan, Senegal and South Africa. The Company serves customers in the national and international markets for fertile eggs, and 1-day-old chicks, as well as in the market for commercial eggs for consumption.</t>
  </si>
  <si>
    <t>Operator of a mining brokerage platform intended to facilitate the contracting of insurance through technology and humanized service throughout Brazil. The company's platform specializes in surety bonds, civil liability, engineering risks, and group life, enabling companies to cover the damage caused by the company to the body if it does not perform the contract as agreed.</t>
  </si>
  <si>
    <t>Provider of debt mediation and outsourcing services intended to serve commercial banks. The company specializes in tele collection, friendly recovery and withholding offset payment recovery thereby enabling their clients to recover their debts.</t>
  </si>
  <si>
    <t>Provider of digital infrastructure solutions intended for nations, cities, and companies. The company offers solutions such as data center services, IoT solutions, cloud services, data center carbon zero, data center modular, a data management platform for smart cities, and more, thereby developing products and services that accelerate the digital transformation of companies and cities by ensuring a more sustainable future for the planet.</t>
  </si>
  <si>
    <t>Grendene SA is engaged in the development, production, distribution, and sale of plastic footwear for all the socio-economic classes, in the women's, men's, and children's market segments. It also has its stores, franchises, and web commerce channels, operating under the brands Melissa, Grendha, Zaxy, Rider, Cartago, Grendene Kids, and Ipanema. It also owns the brands Pega Forte and Nuar. Geographically the company operates in Brazil, North America, Asia and Oceania, Europe, Central, and South America, and the Middle East and Africa, out of which a majority of its revenue comes from Brazil.</t>
  </si>
  <si>
    <t>Manufacturer of tires intended to serve the off-road tire market. The company produces tires for articulated trucks, cargo trucks and traced trucks as well as produces tires for various segments such as agriculture, construction, industries, mining and segments.</t>
  </si>
  <si>
    <t>Provider of food solutions and support services based in Sao Paulo, Brazil. The company specializes in international quality standards, and eco kitchens and also offers support services, such as concierge, gardening, and cleaning.</t>
  </si>
  <si>
    <t>Provider of marketing and communication services intended to provide advertising services in Latin America. The company offers advertising services, marketing services, branding, events and entertainment services, and corporate communication services.</t>
  </si>
  <si>
    <t>Operator of a news and magazine publishing company focused on information, culture, education and entertainment in Latin America. The company specializes in printing and publishing activities and offers online content and services with various digital portals pay TV, broadband Internet and voice-over-Internet protocol services and age-specific TV programming.</t>
  </si>
  <si>
    <t>Operator and owner of supermarket stores intended to serve the people across Brazil. The company operates supermarket chains with different kinds of grocery items and also offers home delivery facilities and gift cards, enabling customers to get products under one roof at lower prices.</t>
  </si>
  <si>
    <t>Producer of meat. The company is engaged in producing and processing of meat, beef, chicken and dairy products in Brazil.</t>
  </si>
  <si>
    <t>Operator of a beauty brand and manufacturer of personal care products intended to create opportunities for beauty to transform people's lives. The company offers a beauty chain of franchises, e-commerce, marketplace, distribution and logistics of own and licensed brands.</t>
  </si>
  <si>
    <t>Atacadao SA has three operating segments. The Retail segment comprises the operations of Carrefour-branded hypermarkets, supermarkets, and convenience store formats as well as drugstores, gas stations, and e-commerce platforms for the sale of non-food goods. The Cash and Carry segment, which is the key revenue driver, comprises the operations of wholesale and cash-carry stores that operate under the Atacadao brand. The Financial Solutions segment provides credit cards and consumer financing to its customers. Substantially, all of the group's revenues are derived from operations in Brazil.</t>
  </si>
  <si>
    <t>Grupo Casas Bahia SA is an omnichannel retailer with national reach, serving millions of consumers through brick-and-mortar stores and e-commerce (1P and marketplace), using Casas Bahia, Ponto, and Extra.com brands. The company also provides credit card services to clients. The company operates through two traditional retail brand chains in Brazil: Casas Bahia and Pontofrio. The Company sells consumer electronics, home appliances, furniture, and other domestic items. It also offers services, such as intermediation in the sale of extended warranty, equipment installation, marketplace, and financial and operational services such as installment sales and co-branded credit cards.</t>
  </si>
  <si>
    <t>Manufacturer of handcrafted chocolates based in Sao Paulo, Brazil. The company offers a wide range of products under its brands through franchisees spread all across the region.</t>
  </si>
  <si>
    <t>Dimed SA Distribuidora de Medicamentos is engaged in the sale of medicines, perfumery, personal care and beauty products, cosmetics and dermocosmetics. Its segments are divided into Retail, Wholesale and Corporate. The Retail segment has 556 stores that sell more than 15,000 items among drugs and personal care and beauty products. The Wholesale segment is the distributor of drugs in Brazil. The Corporate segment includes Wholesale and Retail, as well as the subsidiary Lifar. In addition to adding divisions of cosmetics, drugs and food, Lifar is responsible for the production of brands in Brazil, as well as products of its own brand Panvel.</t>
  </si>
  <si>
    <t>Distributor of pharmaceutical products intended for the entire healthcare chain. The company delivers medicines, healthcare logistics, OPME, materials and nutrition and generic and similar medicines, enabling clients to get sustainable products for complex surgeries adding value to customers and suppliers.</t>
  </si>
  <si>
    <t>Producer and distributor of educational content intended to inform, entertain, and contribute to education in Brazil. The company is engaged in entertainment and contributes to education in the country through quality content, thereby creating opportunities for individuals and communities to build relationships that make life better.</t>
  </si>
  <si>
    <t>Grupo Mateus SA which which operate in the wholesale and retail, electro, mix, and industry segments through the subsidiary. The company has its operations in the supermarket, wholesale, appliance, furniture, bakery, slicing, and portioning. The business's product portfolio consists of maetus, mix atacarejo, camino supermercados, electro mateus among others.</t>
  </si>
  <si>
    <t>Manufacturer of clothes and accessories. The company provides women's shoes, accessories and clothes including beach wear, lingerie, jeans, skirts and blouses.</t>
  </si>
  <si>
    <t>Manufacturer of alcohol-based cleaning products based in Osasco, Brazil. The company manufactures industrial alcohol and ethanol for use in food, chemical, pharmaceutical, and cosmetic industries, thereby offering cleaning products and environmentally friendly raw materials, derived from renewable sources that respect the environment, animals, and people.</t>
  </si>
  <si>
    <t>Oncoclinicas Do Brasil Servicos Medicos SA is engaged in the management and administration of oncological services. It has specialists in the areas of oncology, radiotherapy, hematology and bone marrow transplantation, complementary care.</t>
  </si>
  <si>
    <t>Provider of food and beverage services headquartered in Toledo, Brazil.</t>
  </si>
  <si>
    <t>Operator of a network of educational schools located in Rio de Janeiro, Brazil. The company owns and operates a network of schools, supported by an educational platform, enabling students to learn and gain new skills.</t>
  </si>
  <si>
    <t>Operator of health and lifestyle clinics intended to serve healthcare, aesthetics and wellness sectors. The company provides a wide range of services, including dental care, laser hair removal, vision care, vaccinations, medical examinations and other aesthetic treatments, enabling people to get a health life and improve quality of life.</t>
  </si>
  <si>
    <t>Grupo SBF SA is a sports retailing company based in Brazil. It operates through omnichannel and multichannel platforms, with operations integrated into various channels such as physical stores, desktop and mobile applications.</t>
  </si>
  <si>
    <t>Manufacturer and retailers of women's hosiery and lingerie. The company manufactures and distributes stockings, tights and allied hosiery products under its brands.</t>
  </si>
  <si>
    <t>Distributor of grains and agricultural products with a presence in Cerrado savanna region in Brazil.</t>
  </si>
  <si>
    <t>Operator of security and facility management services for a wide range of industries and establishments. Grupo Souza Lima provides solutions for security patrolling, access control, electronic security, reception and customer service, cleaning, maintenance, and more. With 20 branches in 13 states across Brazil, the company has a national presence.</t>
  </si>
  <si>
    <t>Operator of a supermarket based in Porto Alegre, Brazil. The company operates a chain of super and hypermarkets and is also a credit card operator.</t>
  </si>
  <si>
    <t>Manufacturer of dietary supplement products to customers. The company offers a variety of nutritional supplements geared toward different health and performance goals, products include proteins such as whey protein concentrate and isolate, amino acids, thereby providing high-quality dietary supplements at affordable prices, meeting the needs of athletes and fitness enthusiasts.</t>
  </si>
  <si>
    <t>Manufacturer of cleaning products intended in Brazil. The company's products that include soaps, softeners, disinfectants and other items for cleaning purposes are offered under different brand names and produced in an eco-friendly manner from fully biodegradable ingredients, enabling individuals to maintain personal hygiene without affecting the environment.</t>
  </si>
  <si>
    <t>Manufacturer of medium-density fiberboard and plywood panels intended for residences, organizations, and industries globally. The company specializes in decorative, raw, texture, and colored wood panels, thereby providing clients with durable and crafty panels for their interiors.</t>
  </si>
  <si>
    <t>Distributor and manufacturer of truck equipment based in Caixas do Sul, Brazil. The company offers bulk carrier, dry loads, double box tippers, tanks and container holders as well as provides after-sales services to customers.</t>
  </si>
  <si>
    <t>Hapvida Participacoes Investimento SA is the medical-hospital and dental care company. The company and its subsidiaries are mainly engaged in the sale of health insurance plans and delivering the majority of medical assistance at its own hospitals, clinics, imaging diagnostics and laboratories; and the sale of dental insurance plans for services provided by an accredited network.</t>
  </si>
  <si>
    <t>Hidrovias DO Brasil SA is a provider of integrated logistics solutions with a focus on waterway, road, and multimodal logistics and infrastructure activities. Its operating segment includes North Corridor; South Corridor; Cabotage; Santos and others. The company is engaged in the Transportation of goods, Construction and operation of ports, cargo terminals, shipyards, workshops, and warehouses, River and sea navigation, coastal navigation, and storage of goods, Provision of logistics services, either directly or through third parties, and Other related activities.</t>
  </si>
  <si>
    <t>HCL Technologies Ltd provides enterprises with IT solutions. It focuses on offering Digital, Internet of Things, Cloud, Automation, Cybersecurity, Infrastructure Management, and Engineering services to solve business problems for clients. It offers solutions to a variety of industries including Financial Services, Public Services, Consumer Services, Healthcare, and Manufacturing. It operates in three segments; IT and Business Services, Engineering and R&amp;D Services, and HCl Software. The firm emphasizes consultation services for firms, intending to offer them digital and design solutions. The majority of the firm's revenue comes from the IT and Business Services segment. Geographically, it derives maximum revenue from America and the rest from Europe, India, and the Rest of the world.</t>
  </si>
  <si>
    <t>Helbor Empreendimentos SA is a Brazil-based company which engages in incorporation of real estate projects, as well as the provision of venture management services and acquisition, administration, development, lease and management of corporate buildings, shopping malls, parking lots, strip malls, industrial warehouses and hotel. . The firm also provides real estate development management services. Its portfolio includes residential, industrial, and commercial properties. Its revenue sources include revenue from sales of properties and management fee.</t>
  </si>
  <si>
    <t>Henry Schein Inc is a solutions company for healthcare professionals powered by a network of people and technology. The company is a provider of healthcare products and services to office-based dental and medical practitioners, as well as alternate sites of care. The company's reportable segments are global Distribution and Value-Added Services; global Specialty Products; and global Technology. It generates the majority of its revenue from the global Distribution and Value-Added Services segment which includes distribution to the global dental and medical markets of national brand and corporate brand merchandise, as well as equipment and related technical services.</t>
  </si>
  <si>
    <t>Fertilizantes Heringer SA is engaged in the production, marketing, and distribution of fertilizers in Brazil. It offers basic fertilizers, NPK formulas, and special fertilizers. The company also offers various services such as soil analysis incentive programs, technical lectures for farmers, pre-and after-sales support, and specialized technical guidance. The company has two segments: The industrial segment, which comprises the sulfuric acid and single super phosphate plant located in Paranagua; and the Mixing segment, which comprises the company's 11 mixing units. The firm generates the majority of its revenues from the mixing segment.</t>
  </si>
  <si>
    <t>Instituto Hermes Pardini SA is engaged in the provision of medical and dental services, laboratory research, clinical analysis, and supplementary diagnostic and therapeutic services, which include precision medicine and medical imaging. Its revenue collection channels are Patient Service Centers which provide direct services to customers, and Reference Laboratory services, which relate to supporting services provided to affiliated laboratories and hospitals nationwide, through an extensive logistics network and integrated IT systems.</t>
  </si>
  <si>
    <t>Producer and distributor of ingredients to the food industry. The company develops and distributes ingredients and solutions for the food industry, mainly for the diary and ice cream industry.</t>
  </si>
  <si>
    <t>Hmobi Participacoes SA is a transport infrastructure group in Brazil, operating in the highways, urban mobility and airports segments.</t>
  </si>
  <si>
    <t>Retailer of farm-based fresh fruits and vegetables intended for the health food products market. The company operates a chain of grocery stores to offer a range of horticultural products including fresh fruits, vegetables, dairy products, grocery and meat products.</t>
  </si>
  <si>
    <t>Operator of a hospital network chain based in Sao Paulo, Brazil. The company's range of services utilises a model that pays the provider for the clinical outcome and the complexity of the treatment and its network of hospitals operates in Rio de Janeiro, São Paulo and Brasília.</t>
  </si>
  <si>
    <t>Operator of a network of hospitals intended to serve critical patients in Sao Paulo, Brazil. The company's focus is on developing an integrated system of private healthcare with an operational strategy that includes cities that are regional centers for healthcare management of the population, enabling patients to get reliable treatments are care.</t>
  </si>
  <si>
    <t>Hypera SA is a specialty and generic drug manufacturing company. The company has a focus on the pharmaceutical segments of the Brazilian market, along with a presence in nonprescription drugs and branded generics. Hypermarcas also possesses a share of generic medicines and prescription products. The company also has a wide sales and distribution structure. The Company's operating segments are Consumer Health, Branded Prescription, Similars e Generics, Skincare and the Non-Retail Market.</t>
  </si>
  <si>
    <t>Incorporated in 1911, International Business Machines, or IBM, is one of the oldest technology companies in the world. It provides software, IT consulting services, and hardware to help business customers modernize their technology workflows. IBM operates in 175 countries and employs approximately 300,000 people. The company has a robust roster of business partners to service its clients, which includes 95% of all Fortune 500 companies. IBM's products, including Red Hat, watsonx, and mainframes, handle some of the world's most important data workloads in areas like finance and retail.</t>
  </si>
  <si>
    <t>Igua Saneamento SA develops and operates long-term contracts to provide public water and sewerage services. Its activities include Water collection and treatment, Distribution of drinking water, Client management, Sewage collection, Sewage treatment, and Disposal of sludge and disposal of effluents.</t>
  </si>
  <si>
    <t>Manufacturer and developer of agricultural chemical products intended for crop protection. The company's agricultural chemical products include fungicides, herbicides, insecticides, pesticides and other related products, enabling the farmers to protect crops and increase productivity.</t>
  </si>
  <si>
    <t>Indra Sistemas SA is a Spain-based provider of information technology offerings for finance, insurance, public administration, airports, defense, healthcare, media, telecom, security, energy, and infrastructure end markets. Its product capabilities include analytics, cloud computing, enterprise resource planning, networks and communications, electoral processes, bus technology, subway technology, and sustainability solutions. The firm generates revenue in Europe, Africa, the Middle East, the Americas, and Asia-Pacific.</t>
  </si>
  <si>
    <t>Developer of enterprise planning software designed to provide industry-specific business applications for the manufacturing, service and distribution sectors. The company's cloud-based platform automates and integrates business processes leveraging data science, enabling companies to easily control inventory and logistics to manage their suppliers, partners, customers and employees.</t>
  </si>
  <si>
    <t>Infosys is a leading global IT services provider, with over 320,000 employees. Based in Bengaluru, the Indian IT services firm leverages its offshore outsourcing model to derive 60% of its revenue from North America. The company offers traditional IT services offerings: consulting, managed services and cloud infrastructure services, and business process outsourcing as a service.</t>
  </si>
  <si>
    <t>Manufacturer of petrochemical products. The company's petrochemical products include thermoplastics resins, general purpose polystyrene, styrene monomers, closure caps, bottle caps, toluene and other products, enabling clients to avail quality products at an affordable price.</t>
  </si>
  <si>
    <t>Producer of corn ethanol intended to transform grain into clean solutions. The company's products include ethanol, vegetable oils, production of energy from renewable sources, and developing strategies for producing energy from renewable sources.</t>
  </si>
  <si>
    <t>Intelbras SA is engaged in offering solutions in security, networks, communication, and energy. The company has three business segments; Security Segment comprised business lines related to electronic security, such as analog video surveillance equipment (CCTV), IP video surveillance (CCTV IP), alarms and sensors against invasion, alarms and sensors against fire, and access control; Information and Communication Technology Segment comprised of business lines related to voice, image, and data communication, as well as for network infrastructure, and Energy Segment comprised of business lines related to the supply of energy for electric and electronic equipment and consumers in general.</t>
  </si>
  <si>
    <t>Inter &amp; Co Inc operates as a digital bank. The company's segment includes Banking &amp; Spending; Investments; Insurance Brokerage; and Inter Shop. It generates maximum revenue from the Banking &amp; Spending segment which comprises a wide range of banking products and services, such as checking accounts, cards, deposits, loans and advances, and other services, which are available to the clients by means of Inter's mobile application.</t>
  </si>
  <si>
    <t>Manufacturer of cement products intended for the global construction industry market. The company specializes in the production of cement, aggregates, concrete, and limestone for wholesalers, distributors, concrete producers, and industrial clients, among others.</t>
  </si>
  <si>
    <t>International Meal Co Alimentacao SA is a Brazil-based company principally engaged in the sale of food and beverages to restaurants, snack bars, coffee shops, cafes on motorways, airports, shopping malls, and airline catering services. It also subleases stores and spaces for promotional and commercial purposes in its store chain, upon the sale of fuel, and provides general services related to these segments. The company operates in five segments: Shopping malls, Airports, Highways, the United States of America (USA), and Others. Some of its brands are Viena, Olive Garden, Margaritaville, KFC Brazil, and Pizza Hut Brazil. Its geographical segments are Brazil, The Caribbean, and the USA.</t>
  </si>
  <si>
    <t>Provider of healthcare, medical assistance and security services intended to serve mid-size enterprises, governments, educational institutions and NGOs. The company's focus lies on delivering unrivaled emergency assistance during critical illness, accident or civil unrest, enabling organizations to manage the health and security risks faced by their international travelers and expatriates.</t>
  </si>
  <si>
    <t>Iochpe-Maxion SA is a Brazilian company principally involved in the manufacturing of automobile parts. Its core business is the production of wheels and structural components for light and commercial vehicles and equipment for railways. The products produced and sold by the company and its subsidiaries are divided between the Maxion Wheels and Maxion Structural Components divisions. A majority of its revenue is generated from the sale of steel and aluminum wheels for light and commercial vehicles. Geographically, the group generates maximum revenue from its business in Europe, followed by North America, South America, Asia, and other regions.</t>
  </si>
  <si>
    <t>Developer of management system platform intended to serve opticians. The company offers services via SaaS specific to opticians and aimed at facilitating business management, such as cash control and organization, after-sales services and online marketing, billing via applications, cash flow notes, complete consumer history and information on best-selling products.</t>
  </si>
  <si>
    <t>Irani Papel E Embalagem SA is a paper packaging company. The company's reportable segments include corrugated cardboard (PO) packaging segment manufactures light and heavy corrugated cardboard boxes and sheets. Its packaging paper segment produces low and high-weight Kraft paper and recycled paper for the domestic and foreign markets. The RS forest and resins segment plants pine trees for their own consumption. It generates maximum revenue from the corrugated cardboard (PO) packaging segment.</t>
  </si>
  <si>
    <t>Isa Energia Brasil SA Formerly Cia de Transmissao de Energia Eletrica Paulista, or CTEEP, is a Brazilian private-public utility concession company involved in the transmission of electric power. Through its subsidiaries, CTEEP plans, constructs, operates, and maintains electric transmission systems and transmission-related infrastructure projects throughout the country of Brazil. The company segments its operations in one business segment: which is electric power transmission.</t>
  </si>
  <si>
    <t>Producer of dairy products based in Belo Horizonte, Brazil. The company's food products include fermented milky beverage, milk compound, milk sweet, powdered milk, milk cream, butter, cream cheese and other milk products.</t>
  </si>
  <si>
    <t>Itausa Investimentos ITAU SA is a Brazilian investment holding company. It has equity interests in the companies engaged in the financial, consumer goods, construction materials, sanitation, energy, and infrastructure sectors. Its portfolio consists of brands such as Itau Unibanco, Dexco, Alpargatas, CCR, Aegea Saneamento, Copa Energia and Nova Transportadora do Sudeste (NTS). The majority of the revenue for the company is generated from Itau Unibanco which is a banking institution that offers, directly or using its subsidiaries, a broad range of credit products and other financial services to a diversified individual and corporate client base in Brazil and abroad.</t>
  </si>
  <si>
    <t>Jalles Machado SA is engaged in the in the production of sugar and ethanol, cogeneration of electricity and production of cleaning products, yeast and latex.</t>
  </si>
  <si>
    <t>JBS NV is a protein food company, selling protein products, which include fresh and frozen cuts of beef, pork, lamb, fish, whole chickens, and chicken parts, to retailers (such as supermarkets, club stores and other retail distributors), and foodservice companies (such as restaurants, hotels, foodservice distributors and additional processors). The food products are marketed under different brands such as Swift, Just Bare, Pilgrim's Pride, Sunnyvalley, Reserva Friboi, Great Southern, etc., globally. The company's reportable segments are Beef North America, which generates maximum revenue, Brazil, Seara, Pork USA, Pilgrim's Pride, Australia, and Others. Geographically, it derives key revenue from North and Central America, followed by South America, Australia, Europe, and other regions.</t>
  </si>
  <si>
    <t>Developer of a credit platform intended to provide interest-free loans and services for the unbanked. The company's platform provides a digital wallet that offers purchases and payments through a credit limit made available through the app, enabling users to access a credit line for small transactions.</t>
  </si>
  <si>
    <t>Retailer of personal care and beauty products based in Osasco, Brazil. The company's platform engages in the online selling of perfumes, lipsticks, hair oils, beard oils, make-up products, and personal care products.</t>
  </si>
  <si>
    <t>Iguatemi SA is a holding company. Through its direct and indirect subsidiaries and joint ventures, it is engaged in business segments such as shopping centers, telecommunications, contact center and services. The Group's revenue derives from contracts with customers, leases, provision of services, parking lots and property sales. Majority of revenue is generated from Rents.</t>
  </si>
  <si>
    <t>JHSF Participacoes SA is a real estate company. The company is involved in in the development, purchase and sale, as well as lease of residential and commercial properties; the construction and operation of shopping centers; the provision of administration and contract management services, and the operation of hotels and tourist activities. JHSF has four segments of business: Recurring income, Real estate business and airport, Hotels and restaurants and Main administrative office.</t>
  </si>
  <si>
    <t>Provider of landscaping and environmental services based in Morretes, Brazil. The company offers mowing, tree pruning, trench opening, soil leveling, concrete breaking, fuel tank suction, waste transshipment and plant suppression as well as offers assistance in environmental accidents, overturning of wagons, locomotives, trucks, leaks of flammable chemical products to clients.</t>
  </si>
  <si>
    <t>Josapar-Joaquim Oliveira SA Particip is a food company. It produces processed food products. Its product portfolio comprises of rice products, beans &amp; olive oil. It works with its various brands, named, Uncle John, my Biju &amp; SupraSoy Olive.</t>
  </si>
  <si>
    <t>JSL SA is a Brazil-based logistics company. It provides services of intercity, interstate and international road freight transport; chartered passenger transport; logistical organization of freight transport; storage, handling in manufacturing plants and related activities.</t>
  </si>
  <si>
    <t>Provider of social networking services intended to connect construction professionals with companies in Brazil. The Joint offers a social network for the construction market to bring together industry-leading companies and connect to retailers and professionals, thereby helping clients to increase reach and business.</t>
  </si>
  <si>
    <t>Kepler Weber SA manufactures equipment for the storage, processing and bulk handling as well as develops storage solutions. It offers steel silos, grain dryers, grain cleaning and pre-cleaning machines, grain conveyors, horizontal and vertical conveyors, and farm lines, as well as special storage systems, such as port terminals and malt storage systems.</t>
  </si>
  <si>
    <t>The company primarily operates in the Personal Products industry. Kiss New York was founded in 1989 and is headquartered in Sao Paulo, Brazil.</t>
  </si>
  <si>
    <t>Developer of an online course platform intended to create and sell online courses. The company's platform offers payment processing, video streaming, and student management, enabling users to host and manage their courses online.</t>
  </si>
  <si>
    <t>Klabin SA operates in various segments of the pulp and paper industry, supplying domestic and foreign markets with wood, bleached pulp, packaging paper, paper sacks, and corrugated cardboard boxes. The firm organizes itself into four segments based on product type: Forestry, Paper, Conversion, and Pulp. The Forestry segment involves operations related to planting and growing pine and eucalyptus trees and selling timber to third parties. The Paper segment mainly involves the production of cardboard, Kraftliner, and recycled paper rolls and their sale. The Conversion segment, which derives maximum revenue, involves the production and sale of corrugated cardboard boxes, cardboard, and industrial bags. The Pulp segment includes the production and sale of short, long, and fluff fiber pulp.</t>
  </si>
  <si>
    <t>Provider of real estate development services catering to the states of Sao Paulo, Minas Gerais and Rio de Janeiro. The company provides real estate services being engaged in the development and sale of residential and commercial properties in Brazil.</t>
  </si>
  <si>
    <t>Kora Saude Participacoes SA is a healthcare system that takes care of people for life. It has hospitals in Espirito Santo, Tocantins, Mato Grosso and the Federal District.</t>
  </si>
  <si>
    <t>The company primarily operates in the Insurance industry. Kovr Seguradora was founded in 1974 and is headquartered in Sao Paulo, Brazil.</t>
  </si>
  <si>
    <t>Kyndryl Holdings Inc is a technology services and infrastructure services provider company. It provides advisory, implementation, and managed services across a range of technology domains to help customers manage and modernize enterprise IT environments in support of their business and transformation objectives. The company's reportable segments consist of the following: Principal Markets which represents its operations in operations in Australia / New Zealand, Canada, France, Germany, India, Italy, Spain, Portugal, and the United Kingdom / Ireland, United States, Japan, and Strategic Markets. It derives maximum revenue from the United States.</t>
  </si>
  <si>
    <t>Provider of laboratory services intended to provide complete and integrated solutions for health and well-being. The company specializes in offering a portfolio of genetic tests and carries out imaging, mixed antiglobulin reaction test, sea tests, MRIs and CT scans in less time.</t>
  </si>
  <si>
    <t>Manufacturer of cement and other construction materials intended to serve masons, builders, architects and engineers around the world. The company manufactures cement, concrete products and aggregates in its local operations, comprising industrial units, distribution centers, mixing facilities and mining activities, thereby enabling its clients to avail the solution for hassle-free building projects for infrastructural requirements.</t>
  </si>
  <si>
    <t>Supplier of cans created for making metal and aluminum beverage cans. The company's beverage cans are required to meet the growth in canned beverage demand through its state-of-the-art plant facilities.</t>
  </si>
  <si>
    <t>Producer and supplier of dairy products intended to serve the food industry. The company offers cream, cheese, yoghurt, butter and milk enabling its customers to get standard safe products.</t>
  </si>
  <si>
    <t>Lavoro Ltd operates in the agricultural inputs retail market, with operations spread across Brazil and Colombia, and an emergent agricultural input trading company in Uruguay. The reportable segments of the company include the Brazil Ag Retail, which comprises companies dedicated to the distribution of agricultural inputs such as crop protection, seeds, fertilizers and specialty products, in Brazil; Latam Ag Retail, which includes companies dedicated to the distribution of agricultural inputs outside Brazil (predominantly in Colombia); and the Crop Care. A substantial part of the company's overall revenue is generated from its Brazil Ag Retail segment.</t>
  </si>
  <si>
    <t>Lavvi Empreendimentos Imobiliarios SA is engaged in purchase and sale of finished properties or the build, residential and commercial, ideal land and fractions, the lease and management of real estate; the construction of real estate; the rental of own or third party properties; the break up or allotment of own land; planning, promotion, development under real estate development, the sale and purchase of housing and / or commercial units; the provision of services in matters relating to the real estate market.</t>
  </si>
  <si>
    <t>Operator of a department store based in Niteroi, Brazil. The company operates a retail chain offering fashion, small appliances, electronics, games, sportswear, bed and bath products, and toys.</t>
  </si>
  <si>
    <t>CVLB Brasil SA formerly, Lojas Le Biscuit SA is a multichannel integrated distribution platform, and a portfolio of diversified products offered at competitive prices. It has a large network of stores in Brazil.</t>
  </si>
  <si>
    <t>Operator of a food card administrator company catering to public bodies and private companies. The company specializes in benefit cards, food cards, fuel cards, meal cards, benefits and food vouchers.</t>
  </si>
  <si>
    <t>Retailer of air-conditioning and photovoltaic solar energy products intended for customers across Brazil. The company's platform offers a range of air conditioners and parts that are sold through multiple channels including traditional stores, an e-commerce operation, and distribution centers as well as installation and maintenance services, thereby enabling customers with air conditioning needs in an energy-efficient manner.</t>
  </si>
  <si>
    <t>The company primarily operates in the IT Consulting and Outsourcing industry. Liberty Health was founded in 2014 and is headquartered in Sao Paulo, Brazil.</t>
  </si>
  <si>
    <t>Provider of aviation services based in Belo Horizonte, Brazil. The company offers business aircraft, executive shipping, airport services, maintenance services and helicopter operations solutions along with support and consulting services for the purchase and sale of aircraft in Latin America.</t>
  </si>
  <si>
    <t>Light SA is a Brazilian private-public utility of which the state-owned power company, CEMIG, wields a controlling stake. The company generates, distributes, and trades energy. To do this, the company owns and operates a portfolio of hydroelectric power plants that serve the Brazilian state of Rio de Janeiro. Light derives maximum of its revenue from the supplying of energy, with network usage and the construction of assets also bringing in substantial amounts of revenue. The vast majority of the company's customers are residential consumers. The company operates in three segments namely: Distribution, Generation and Trading, out of which maximum revenue is generated from Distribution segment.</t>
  </si>
  <si>
    <t>Distributor of LPG gas in Brazil. The company's services include bottling, distribution and commercialization of liquefied petroleum gas and also oil refining bi-products.</t>
  </si>
  <si>
    <t>Localiza Rent A Car SA is a car rental service provider with the majority of its operations in Brazil. Through its subsidiaries, the company rents cars to individuals, manages corporate car fleets, sells its fleet to the general public, and offers a franchise model. Franchisees account for roughly half of Localize's car rental locations, while the majority of cars accessible with Localize are owned by the company. The fleet rental division has long-term agreements with companies that come up for renewal roughly every two to three years. The car rental segment delivers three-quarters of yearly revenue, and fleet rental makes up the rest, with an insignificant share contributed by the franchise management division.</t>
  </si>
  <si>
    <t>Companhia de Locacao Americas SA provides car rental services. It provides customized car rental fleets for businesses as well as a full line of vehicles including motorcycles, economy cars, executives, armored vehicles, commercial vehicles, and trucks. The company's segment includes Fleet; rent-a-car and Acelero. It generates maximum revenue from the Fleet segment.</t>
  </si>
  <si>
    <t>Locaweb Servicos de Internet SA is a Brazil-based software company. It offers digital marketing, cloud, and accommodation services such as website hosting, WordPress hosting, domain registration, and email services. The operations of the Company and its subsidiaries are divided into two operating segments: Be Online and SaaS and Commerce. The Be Online and SaaS segment includes hosting and cloud services, as well as those called SaaS (email, marketing intelligence software, and site builder). The Commerce segment includes e-commerce solutions, platforms, marketplace integration, and sub-acquiring business services.</t>
  </si>
  <si>
    <t>Provider of advertising agency services. The company primarily operates as a marketing and advertising agency and is based in São Paulo, Brazil.</t>
  </si>
  <si>
    <t>Provider of information technology and managed services based in Maidenhead, United Kingdom. The company specializes in business analytics, communication network, information technology service automation, cloud computing and managed services, enabling its clients with their desired assistance.</t>
  </si>
  <si>
    <t>Log-In Logistica Intermodal SA is a Brazil-based logistics operator. It is engaged in the activities of long-haul maritime trade, general river and coastal transport of cargo, the operation of inland and port terminals. The company offers integrated solutions for port handling and door-to-door container transport, by sea, supplemented by distance road transportation and storage of cargo using inland intermodal terminals, and maritime bulk shipping. Its segment includes Integrated Logistics Solutions; Port Terminal and Road Cargo Transport. The company generates maximum revenue from the Integrated Logistics Solutions segment.</t>
  </si>
  <si>
    <t>Lojas Renner SA is a retailer that operates stores under brand names including Renner, Camicado, and Youcom. Renner and Youcom stores sell clothing, sports articles, accessories, and cosmetics. The company operates in two segments: Retail segment involves sale of garment items, perfumery, cosmetics, watches, as well as the home &amp; decoration segment, urban deliveries, and logistics management solutions covering the operations of Renner, Camicado, Youcom, Repassa, Uello, and the operations in Uruguay and Argentina; and Financial products segment involves granting of loans to individuals and legal entities, financing of purchases, insurance, and credit and debit transactions inherent to credit, financing and investment companies. It derives maximum revenue from Retail segment.</t>
  </si>
  <si>
    <t>Manufacturer of circuit breakers, switches and sockets based in Sao Paulo, Brazil. and faucets, sanitary metals, gas water heaters, fluorescent lamps, water heaters and water purifiers.</t>
  </si>
  <si>
    <t>Provider of agricultural commodities trading services in Brazil. The company's products are primarily focused on soybean complex and corn.</t>
  </si>
  <si>
    <t>Manufacturer and retailer of apparel based in Araraquara, Brazil. The company designs and produces socks, underwear, women's lingerie, tops, t-shirts, and shorts for both men and women and retails them through multi-brand stores, franchises, and e-commerce websites all over the world.</t>
  </si>
  <si>
    <t>Manufacturer and distributor of cosmetic and personal products based in Sao Paulo, Brazil. The company offers skin protective creams, lotions, cleansing gel, blockers sunscreens, hand degreasers and repellents.</t>
  </si>
  <si>
    <t>Operator of an online retail platform intended to offer house furnishing products. The company's online retail platform provides a range of products for home decorations including bathtubs, wooden doors, steel windows, wooden flooring and lighting products, enabling people to get all home decor products on a single platform.</t>
  </si>
  <si>
    <t>CM Hospitalar SA is a distributor of hospital materials and medicines in the Brazilian market.</t>
  </si>
  <si>
    <t>Magazine Luiza SA is engaged in retail sales, through physical stores, e-commerce, and its SuperApp, which is an application that offers products and services from its subsidiaries, as well as from commercial partners (sellers) through the marketplace platform. Its operations include four segments, Retail segment: substantially resale of goods and services in the Company's stores, electronic commerce, and food delivery management platform; Financial operations: through the joint venture Luizacred, whose main purpose is to provide credit to the Company's customers for the purchase of products; Insurance operations, and Other services. The company derives maximum revenue from the Retail segment.</t>
  </si>
  <si>
    <t>Provider of innovative technology designed to address business challenges and drive return on investment. The company offers a versatile team with expertise in various technologies, enabling businesses in the public and private sectors to achieve digital transformation.</t>
  </si>
  <si>
    <t>Manufacturer of refractory materials dedicated to mining, production and commercialization. The company offers monolithic materials, conventional bricks, noble ceramics and fine porcelain, it also includes the production of refractories for other segments, such as cosmetics and food.</t>
  </si>
  <si>
    <t>MAHLE-Metal Leve SA automotive parts company that manufactures and sells components for internal combustion engines and automotive filters. It manufactures reliable products with cutting-edge technology and is continuously investing in the research and development of new products and production processes. It operates in the OE segment, where it supplies vehicle manufacturers, and in the Aftermarket segment, where it supplies partners in trade, workshops, and engine repair shops. The company operates in two segments, which include Powertrain and Charging and Thermal and Fluid Systems.</t>
  </si>
  <si>
    <t>Distributor of chemicals and allied products. The company's chemicals and allied products covers a wide range of market sectors including detergents, pharmaceuticals, personal care, coatings, food &amp; nutrition, lubricants, synthesis, plastics and other industries, it has two application labs, one for coatings and one for nutrition, to provide expert technical support and added value for its partners.</t>
  </si>
  <si>
    <t>Operator of a conglomerate business company headquartered in Sao Caetano do Sul, Brazil. The company specializes in the areas of maintenance, facilities, logistics, and technology.</t>
  </si>
  <si>
    <t>Provider of aviculture products intended to serve the South American market. The company specializes in producing cage-free eggs and promoting sustainability, thereby ensuring animal welfare and high-quality food production</t>
  </si>
  <si>
    <t>Manufacturer and Packager of cosmetics products. The company specializes in filling sachets for the pharmaceutical, cosmetic and veterinary.</t>
  </si>
  <si>
    <t>Operator of a supermarket chain based in Sao Paulo, Brazil. The company attracts customers with its pleasant shopping environment in convenient locations, offering outstanding customer service, high-quality products, and a wide selection of uniquely curated merchandise through Its 18 stores.</t>
  </si>
  <si>
    <t>Marfrig Global Foods SA is a Processing of products (formed by cattle slaughter facilities in operation, which are also used in beef processing, and for the manufacture of animal nutrition products) and sale of animal-based (beef, pork, lamb, fish, and poultry) and plant-based proteins. The company organizes itself into four main segments: Beef - North America, Beef - South America, Poultry, Pork and Processed Products - BRF, and Corporate. The company earns more than half of its revenue through its operations in Beef - North America.</t>
  </si>
  <si>
    <t>Marisa Lojas SA is a retail stores operator in Brazil. Its stores offer products related to fashion, underwear, footwear, and accessories for women, men, and children. Its products also include beds, tablecloths, children's bathrobes and towels for home use. The company's income derives from three operating segments. The retail segment, which is the key revenue generator, includes the sale of clothing items, perfumes, beauty products, and watches, in physical stores and e-commerce. The credit card transactions segment is managed by the subsidiary and offered to the company's clients for the credit purchase of products, insurance, and payment of bills. The consumer credit segment offers personal loans to the company's consumers.</t>
  </si>
  <si>
    <t>Provider of insurance products and services. The company offers insurance products, such as life insurance, personal insurance, accident insurance, automotive insurance and other commercial insurances.</t>
  </si>
  <si>
    <t>Hospital Mater Dei SA is an integrated healthcare ecosystem that provides hospital and oncological services. It has a capacity of more than a thousand hospital beds in three hospital units strategically located in the metropolitan region of the city of Belo Horizonte.</t>
  </si>
  <si>
    <t>Provider of energy trading and energy transmission services based in Sao Paulo, Brazil. The company's activities include transmission of electric power to residences and industrial organizations in Brazil.</t>
  </si>
  <si>
    <t>Operator of an airline and hotel ticket booking platform based in Brazil. The company provides an online marketplace for the purchase and sale of airline tickets issued for miles and hotel tickets, enabling users across Brazil to select economic packages and join a variety of mileage programs.</t>
  </si>
  <si>
    <t>Provider of fuel distribution services. The company's services include washing, lubrication and oil change as well as convenience stores operation selling fuel alcohol, bio diesel, gasoline and other petroleum products.</t>
  </si>
  <si>
    <t>McKesson Corp is one of three leading pharmaceutical wholesalers in the US engaged in sourcing and distributing branded, generic, and specialty pharmaceutical products to pharmacies (retail chains, independent, and mail order), hospitals networks, and healthcare providers. Along with Cencora and Cardinal Health, the three account for over 90% of the US pharmaceutical wholesale industry. Outside the US market, McKesson engages in pharmaceutical wholesale and distribution in Canada. Additionally, the company supplies medical-surgical products and equipment to healthcare facilities and provides a variety of technology solutions for pharmacies.</t>
  </si>
  <si>
    <t>M Dias Branco SA Industria e Comercio de Alimentos is a Brazilian company engaged in the industrialization, sales and distribution of food products derived from wheat, mainly cookies and crackers, pasta and wheat flour/bran and the manufacture, sale and distribution of vegetable shortenings and margarines, cakes, cake mixes, packaged toast and snacks. The Company's brands in the domestic market are Adria, Aldente, Basilar, Bonsabor, Estrela, Fortaleza, Finna, Fit Food, Frontera, Isabela, Jasmine, Pelagio, Pilar, Piraque, Predilleto, Richester, Salsito, Smart, Taste and Co, Treloso, Vitarella, and Zabet; and in the foreign market: Las Acacias.</t>
  </si>
  <si>
    <t>Provider of steel construction services intended for horizontal constructions, multi-story, infrastructure works, process structures and pipe racks, and special projects. The company specializes in the construction, design and installation of pre-engineered metal buildings for factories, shopping malls, supermarkets, buildings with multiple floors, distribution centers and process buildings, enabling clients to get quality and efficiency in their products and services.</t>
  </si>
  <si>
    <t>Operator of a pharmaceutical company intended to promote Brazilians' access to healthcare aimed mainly at cardiology, women's health, diseases of the central nervous system and gastroenterology. The company produces pills, capsules, coated pills, liquids, balms, creams and suspensions for endocrinology, gastroenterology, cardiology, urology and neurology.</t>
  </si>
  <si>
    <t>Manufacturer and distributor of healthcare supplies partnering with healthcare providers around the world. The company offers medical supplies such as exam gloves, textiles, durable medical equipment, plastic patient utensils and disposable incontinence care, ensuring reduced costs, increase in supply chain efficiency and improvement in the quality of care.</t>
  </si>
  <si>
    <t>One of the largest medical-device companies, Medtronic develops and manufactures therapeutic medical devices for chronic diseases. Its portfolio includes pacemakers, defibrillators, transcatheter heart valves, stents, insulin pumps, spinal fixation devices, neurovascular products, advanced energy, ablation laser therapy, and surgical tools. The company primarily markets its products to healthcare institutions and physicians in the United States, Western Europe, and Japan. Foreign sales account for roughly 50% of the company's total sales.</t>
  </si>
  <si>
    <t>Manufacturer of pharmaceuticals based in Anápolis, Brazil. The company specializes in hormonal drugs including estrogens, contraceptives, androgen drugs, antivirals and muscle relaxants as well as provides contract manufacturing services for solid hormonal drugs.</t>
  </si>
  <si>
    <t>Manufacturer of skin care products. The company offers skin cream, toner, anti aging cream, lotion, anti wrinkle cream and personal care products in Brazil.</t>
  </si>
  <si>
    <t>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t>
  </si>
  <si>
    <t>Developer of an online cryptocurrency exchange platform designed to buy and sell multi-category digital assets. The company's platform provides a complete overview of crypto trades, assets, balance and graphs of quotes by period, enabling customers to optimize their investment decision-making.</t>
  </si>
  <si>
    <t>Operator of a financial company intended to provide payment processing, e-commerce, and financial services. The company offers credit and debit cards services, online payments, in-store payments and bank transfer, enabling offers businesses and consumers a variety of financial services.</t>
  </si>
  <si>
    <t>Metalfrio Solutions SA is a Brazilian company which is engaged in the manufacture, import, and sale of domestic and commercial refrigerators and freezers, in Brazil and abroad. The company operates its business through Goods and Service segment. The Goods segment comprises the manufacture and sale of domestic and commercial refrigerators and freezers. The Service segment comprises the maintenance and technical assistance for the products sold by both the company and third parties, as well as the sale of parts to authorized dealers and product customers, and logistics services. It generates majority of the revenue from Goods segment. The product brands of the company are Metalfrio, Caravell, Derby, Klimasan, and other.</t>
  </si>
  <si>
    <t>Operator of subway lines intended to provide urban mobility. The company operates railway lines integrating stations and integration points, enabling access to an easy, affordable and convenient mode of transportation.</t>
  </si>
  <si>
    <t>Producer of resins and polyester fibers based in Sao Paulo, Brazil. The company's fibers are made of polyethylene terephthalate (PET) resins which are developed for packaging and synthetic polyester fibers, enabling the product manufacturing industry to access proper products for the delivery of their goods.</t>
  </si>
  <si>
    <t>Mills Locacao Servicos e Logistica SA operates in the infrastructure, construction, and manufacturing industries. Its activity includes Rental and sale, including imports and exports, of steel and aluminum tubular structures, shoring and access equipment for construction works, as well as reusable concrete formworks. Sale, rental, and distribution of aerial work platforms and telescopic handlers. It has a Formwork and Shoring segment and Rental segment, and the majority of the revenue derives from the Rental business segment.</t>
  </si>
  <si>
    <t>Minasmaquinas SA sells Mercedes-Benz commercial vehicles such as trucks, mini, urban, and highway buses, and sprinters such as vans and frames. It also offers vehicle parts and resells truck tires, as well as provides technical assistance services. Minasmaquinas is mainly active in the marketing of vehicles and autoparts, as well as provision of services under the brand Mercedes-Benz. It is also involved in the sale of tires under the brand name Michelin.</t>
  </si>
  <si>
    <t>Minerva SA produces and markets beef and other meat products out of South America. The company's activities include the slaughtering of livestock and processing of meat, the sale of fresh chilled, frozen, and processed meat and the exporting of live cattle. It has several different facilities to help with processing. Slaughtering and boning plants acquire the livestock and kick-start the process. A processing plant works on turning raw materials into finished products, and distribution centers are located around the globe to ensure quality and timely deliveries. International trading offices are strategically placed to help strengthen relationships in different regions.</t>
  </si>
  <si>
    <t>Mitre Realty Empreendimentos E Participacoes SA is a real estate developer and builder. The company builds residential and commercial real estate properties. Its property portfolio includes Haus Miter Perdizes, Roots Freguesia do O, Haus Miter Alto Butanta, Haus Miter Pinheiros, Roots Vila Prudente, Haus Miter Brooklin, Guilhermina Esperanca Roots, Haus Miter Butanta, Haus Miter Vl. Mariana, MaxMiter, Les Champs, Vila Matilde Roots, and Livepark.</t>
  </si>
  <si>
    <t>Motiva Infraestrutura De Mobilidade SA is a mobility infrastructure company in Brazil, operating in highway, train, subway and airport concessions.</t>
  </si>
  <si>
    <t>Provider of digital carrier and logistics services intended to serve shippers and truck drivers. The company offers services like road freight transport, Vehicle parking, Loading and unloading, logistics organization of cargo transport, and a logistics digital platform.</t>
  </si>
  <si>
    <t>Moura Dubeux Engenharia SA is a real estate developer and builder. The company has two operating segments which include Development and Construction administration services.</t>
  </si>
  <si>
    <t>Movida Participacoes SA through its subsidiaries is engaged in car rental activities in Brazil. The business activities of the group function through Rent a Car (RAC) and light vehicle fleet management and outsourcing segments. The Rent a car segment is responsible for car rental in stores located inside and outside airports, and Fleet Management and Outsourcing segment provides car rental services signed through long-term contracts with corporate clients. In addition, the group is also involved in the sale of used cars. Geographically activities are carried out in Brazil and the company derives revenue from rental activities.</t>
  </si>
  <si>
    <t>Operator of an accelerator intended to grow technology companies and people. The company's challenges and opportunities help develop professionals, build teams with autonomy, work in sync, anticipate trends, and promote technology disruption, thus providing businesses with investments and support.</t>
  </si>
  <si>
    <t>Operator of a bauxite mining firm catering to energy transmission, medical equipment, civil construction and packaging sectors. The company specializes in the extraction, processing, rail transport, drying as well as boarding of bauxite minerals.</t>
  </si>
  <si>
    <t>MRS Logistica SA is a publicly-held corporation engaged in the transportation services. The company operates a public railway transportation concession in the Southeast network, located in the States of Rio de Janeiro, Sao Paulo, and Minas Gerais. It interconnects the states of Rio de Janeiro, Minas Gerais, and Sao Paulo, spanning through the region that concentrates approximately 50% of Brazil's gross domestic product. Through MRS' railways, it also provides transport to reach the ports of Itaguai and Santos and Latin America. The company generates its entire revenue from providing cargo transport services in the Southeast Brazil.</t>
  </si>
  <si>
    <t>MRV Engenharia e Participacoes SA is engaged in the management of own and third-party assets, development, construction and sale of Company-owned or third-party real estate, the provision of technical engineering services related to the functions of the technicians in charge, real estate consultancy services, dealing service of goods and services supply in residential real estate segment and holding equity interests in other companies as a shareholder. Real estate development and the construction of real estate are performed directly by the Company or other business partners. The operating segments of the company are Real estate development, Luggo, Resia and Land development.</t>
  </si>
  <si>
    <t>Distributor of agricultural commodities. The company distributes soya beans, wheat flour, bread pre-mixes, cotton, sugar, cotton and fertilizers.</t>
  </si>
  <si>
    <t>Multilaser Industrial Ltd is involved in the electronics and computer supplies segment. The company offers cell phones, smartphones, telecommunications, tools and electronics segments, and others.</t>
  </si>
  <si>
    <t>Provider of logistics and warehousing services intended to offer an integrated software and logistic management systems. The company's services include clearance for customs transportation for special containerized containers and projects, reception, movement and storage of automotive and nautical vehicles and other related services, enabling clients to access their services for customs warehousing, special cargo storage, inventory management and road transport.</t>
  </si>
  <si>
    <t>Multiplan Empreendimentos Imobiliarios SA is a general real estate company. The company reports four segments: Properties for lease, Real estate for sale, Projects, and Management and other. It derives key revenue from the Properties for lease segment which represents income generated from renting out spaces in malls and office buildings, and the income generated from the provision of parking spaces. Geographically, the company operates in Brazil.</t>
  </si>
  <si>
    <t>Manufacturer of engines and generators intended to be a world reference in quality and provide technological and socio-economic solutions in an environmentally sustainable way. The company offers diesel and oil engines used for vehicle, industrial, construction, agricultural, power generation and maritime purposes as well as automotive engine parts and related services, helping consumers with diesel and gas engine solutions.</t>
  </si>
  <si>
    <t>Natura Cosmeticos SA is operating mainly in the cosmetics, fragrance, and personal hygiene segments, through the development, manufacture, distribution, and commercialization of its products. The brands managed by the company include the following: Natura, The Body Shop, Avon, and Aesop. In addition to using the retail market, e-commerce, business-to-business (B2B), and franchises as sales channels for the products, the company and its subsidiaries highlight the performance of the direct sales channel carried out by Natura and The Body Shop brands' consultants. Geographically, the group operates in Brazil and also maintains a presence in international markets.</t>
  </si>
  <si>
    <t>Natura &amp;Co Holding SA is a multinational cosmetics, hygiene, and beauty company. It operates in Asia, Europe, North America, &amp; South America under the Natura and Avon brands. It has two operating segments; the Natura &amp; Co LATAM segment, which accounts for the majority portion of operating revenues; and the Avon International segment.</t>
  </si>
  <si>
    <t>NEC Corp is a leading Japanese technology firm. It manufactures PCs, computer platforms, semiconductors, and display panels; builds broadband and mobile communication networks; and provides systems-integration services. The firm's research and development has funded accomplishments such as breakthroughs in quantum computing and PDA speech-translation software.</t>
  </si>
  <si>
    <t>Provider of business process outsourcing services intended to assist businesses with their operations. The company's services are applicable within many industries including retail, insurance, and e-commerce, it holds three divisions digital products focused on digital document management, and process automation using IA and bots, cybersecurity services, and customer experience services, enabling its clients to receive a digital model for optimizing their operations.</t>
  </si>
  <si>
    <t>Marcopolo SA is a Brazilian auto manufacturer. The line of products includes a wide variety of models, composed of urban, micro, and mini-buses, and the Volare family (complete bus, with chassis and body). The buses are manufactured in facilities predominantly in Brazil, South Africa, Australia, Argentina, Columbia, Mexico, and China. The revenues that the company derives from its exports are marginally higher than that from domestic sales. Marcopolo sells its vehicles under such brand names as Volare, Neobus, Marcopolo Rail, Marcopolo Parts, Moneo, and others. Its activities are divided into two segments, Industrial and Financial. The industrial segment is its core segment which manufactures buses and the financial segment is responsible for financing transactions through Banco Moneo.</t>
  </si>
  <si>
    <t>Neoenergia SA engages in generation, transmission, distribution, and trading of electric energy in Brazil.The company operates electricity generation plants comprising, hydroelectric, thermoelectric, wind, and cogeneration plants. The company also provides consulting and energy management services.</t>
  </si>
  <si>
    <t>Provider of pay-television &amp; Internet services based in Sao Paulo, Brazil. A multi-service company, which is engaged in the pay-television and broadband Internet industries offering customers with services such as cable tv, video on demand and broadband internet services.</t>
  </si>
  <si>
    <t>Netshoes (Cayman) Ltd is a sports and lifestyle online retailer in Latin America. It operates in Brazil, Argentina, and Mexico. The company through its desktop and mobile websites and applications, deliver customers a convenient and intuitive online shopping experience across its two core brands, Netshoes and Zattini. The company has two geographical segments, Brazil and Argentina. Brazil consists of retail sales of consumer products from sales of sporting goods and related garments as well as fashion and beauty goods carried out through sites Netshoes.com.br and Zattini.com.br as well as third-party sites. Argentina consists of retail sales of consumer products mainly sporting goods and related garments from its sites Netshoes.com.ar and Netshoes.com.mx in Argentina and Mexico.</t>
  </si>
  <si>
    <t>Provider of telecommunication services in Brazil. The company creates powerful solutions and tools that allow clients to reach further and provides differentiated, uncomplicated and reliable service, bringing together people, businesses and communities, reinventing the way people communicate and keep in touch.</t>
  </si>
  <si>
    <t>Nihon Kohden Corp manufactures electronic medical equipment. The firm operates in four categories: physiological measuring equipment, treatment equipment, patient monitors, and other medical equipment. The patient monitors segment contributes the largest proportion of revenue and includes continuous monitoring instruments and clinical information systems. The physiological measuring equipment segment sells electroencephalographs, electrocardiographs, and diagnostic information systems. The treatment equipment segment sells defibrillators, pacemakers, ventilators, and related consumables. The other medical equipment segment sells automated hematology analyzers, ultrasound diagnostic equipment, and other laboratory equipment. Nihon Kohden generates the majority of its revenue in Japan.</t>
  </si>
  <si>
    <t>Provider of industrial chemicals intended to offer insecticides, fungicides, herbicides, and other agrochemicals. The company provides safe solutions to the treatments required for national cultivars, thereby providing technical assistance to the farmers so that Brazilian agriculture is improved day by day.</t>
  </si>
  <si>
    <t>Provider of commercial banking and financial services intended for small and medium-sized companies. The company's products and services include credit operations, investment-funds, treasury operations, private pension plans, house and car pools, insurances and prize-linked savings plans, real estate and auto financing pools, enabling organizations with financial solutions.</t>
  </si>
  <si>
    <t>Provider of logistic services intended to serve the agribusiness sector. The company offers agricultural commodity storage service, warehousing, transhipments, and other related logistic services.</t>
  </si>
  <si>
    <t>Provider of electricity marketing and trading services. The company is primarily engaged in providing trading, risk management and consultancy services to producers and consumers in the Brazilian electrical energy market.</t>
  </si>
  <si>
    <t>Operator of a supermarket supply chain intended to supply small businesses, serving families and entrepreneurs. The company offers butchery, sliced food and bakery and perishable foods, groceries, hygiene items, cleaning products, bazaars, automobiles, small appliances, candy stores and beverages.</t>
  </si>
  <si>
    <t>BRB Banco de Brasilia SA provides commercial banking products and solutions to individuals and corporates. The company offers current accounts, loans and financing facilities, investment products, and debit and prepaid cards. It also offers insurance products, such as company, car, residence, life, and condominium insurance.</t>
  </si>
  <si>
    <t>Operator of an online sports betting and iGaming company catering to the Brazilian market. The company specializes in the development of live games, betting tools, customer support and an interactive dashboard.</t>
  </si>
  <si>
    <t>NTT Data Group Corp Formerly NTT Data Corp provides IT services to a wide range of business fields. The company's operations are divided into three segments: global, public and social infrastructure; enterprise and solutions; and financial. Each segment contributes approximately an even proportion of the company's revenue. The services the company provides include system integration by constructing systems tailored to individual customer needs, multiple Internet and computer network-based information and processing services, consulting that evaluates customers' management issues, system support for large-scale systems, and new IT-based business models. The company is based in Japan but has a global presence.</t>
  </si>
  <si>
    <t>Nu Holdings Ltd provides digital banking services. It offers several financial services such as Credit cards, Personal accounts, Investments, Personal Loans, Insurance, Mobile payments, Business Accounts, and Rewards. The company earns the majority of its revenue in Brazil.</t>
  </si>
  <si>
    <t>Operator of a restaurant chain catering to the healthy food market. The company offers food bowls, smoothies and energy tea that are free of colors, artificial preservatives and syrup, thereby offering healthy fast food to customers.</t>
  </si>
  <si>
    <t>Provider of fresh food products based in Brazil. The company offers various types of processed food products, such as fruit, vegetables, and greens items that are pre-washed, cut, and packaged, providing consumers with fresh food for consumption.</t>
  </si>
  <si>
    <t>Oceanpact Servicos Maritimos SA specialized in the management and response to emergency situations occurring in marine and coastal environments. It develops and implements safe, efficient and innovative solutions in the areas of the environment, subsea operations and logistical and engineering support. The company offers services for the study, protection, monitoring and sustainable use of the sea, the coast and marine resources for customers from different sectors of the economy, such as oil and gas, energy, mining, telecommunications, port, navigation, tourism, fishing and aquaculture.</t>
  </si>
  <si>
    <t>Operator of an offshore oil drilling company serving the oil and gas industry. The company offers integrated services, the latest generation assets as well as an integrated business model focusing on ultra-deep-water including the pre-salt, enabling clients to generate more revenue with additional support.</t>
  </si>
  <si>
    <t>Odontoprev SA is engaged in providing private dental care plans. The firm operates in three segments which include Corporate, Small And Medium-Sized Enterprises, Individual, and other.</t>
  </si>
  <si>
    <t>Distributor of frozen and refrigerated food products intended to be a reference in food distribution and convenient services. The company focuses on medium and small operators, delivered through a fleet of trucks with updated equipment, ensuring customers with punctuality and good presentation of food.</t>
  </si>
  <si>
    <t>Oi SA is a provider of telecommunication services. The company's operating segment include Residential; Personal mobility and Other services and business. It generates maximum revenue from the Residential segment. The Residential Services segment focused on the sale of fixed telephony services, including voice services, data communication services (broadband).</t>
  </si>
  <si>
    <t>Distributor and supplier of pharmaceutical products based in São Paulo, Brazil. The company supplies oncology drugs to hospitals and public institutions, enabling clients to avail quality pharmaceutical drugs.</t>
  </si>
  <si>
    <t>Developer of a travel and expense management platform designed to reduce the company's hotel and reimbursement expenses. The company's platform aids in booking hotels, tickets and renting cars for trips within a pre-configured travel policy, enabling companies to maximize management and bring comfort and productivity to employees.</t>
  </si>
  <si>
    <t>Manufacturer of luxury clothing based in Rio de Janeiro, Brazil. The company specializes in the design, production and marketing of clothing products and accessories for men and women with impeccable quality and universal aesthetics aligned with sustainable socio-environmental practices.</t>
  </si>
  <si>
    <t>Owens &amp; Minor Inc distributes consumable medical supplies to a variety of providers. The business is under two segments: Products &amp; Healthcare Services and Patient Direct. The Products &amp; Healthcare Services segment manufactures and sources medical surgical products through its production and kitting operations and provides medical supplies and solutions for the prevention of healthcare-associated infections across the acute and alternate site channels. The Patient Direct segment provides delivery of disposable medical supplies sold directly to patients and home health agencies. Majority of the revenue is generated from Products &amp; Healthcare Services segment.</t>
  </si>
  <si>
    <t>Manufacturer of surfactants and specialty chemicals intended for crop solutions, home care, personal care, coatings, oil and gas, functional fluids and nutrition and health sectors. The company manufactures a variety of products including betaines, sulfates, oil chemicals, petrochemicals, coalescents and solvents, ensuring businesses making chemistry responsible for the progress that balances economic growth, environmental protection and people's needs.</t>
  </si>
  <si>
    <t>PagSeguro Digital Ltd is a Brazilian-based company that acts as a provider of financial technology solutions focused on Micro-Merchants, Small Companies and Medium-Sized Companies (SMEs), in Brazil. The company provides a range of solutions and tools such as cash-in and cash-out options and provides access to working capital to help to manage its cash flow. It delivers an end-to-end digital ecosystem to address day-to-day financial needs, including receiving and spending funds and managing and growing businesses for clients. The company also offers the Free PagSeguro Digital Account delivering Cash-In Solutions, Online and In-Person Payment Tools, Online Payment Tools; and Web Check Outs offer tokenization, handling of shipping information, and others.</t>
  </si>
  <si>
    <t>Empreendimentos Pague Menos SA operates a pharmacy chain in Brazil. It engaged in the retail trade of medicines, perfumes, personal hygiene, and beauty products. It revenues arises mainly from the sale of medicines, perfumes, and several self-service products to the end consumer.</t>
  </si>
  <si>
    <t>The company primarily operates in the Restaurants, Hotels and Leisure industry. S.E. Palmeiras was founded in 1914 and is headquartered in Sao Paulo, Brazil.</t>
  </si>
  <si>
    <t>PanAtlantica SA produces, trades, imports and exports, and processes steel and other metals. The company's products include cold-rolled strips, strapping bands, sheets and coils, blanks, slit strips and profiles. Additionally, the Company provides steel cutting services through two different processes: slitting, which cuts the steel with rotating shears to form coils, and cut-to-length, which cuts it in flat sheets.</t>
  </si>
  <si>
    <t>Distributor of pharmaceutical and personal care products designed for retail and healthcare purposes. The company integrates an extensive product portfolio, efficient supply chain management, and advanced distribution systems, enabling the pharmaceutical and retail markets to access reliable solutions that ensure timely delivery, support diverse consumer needs, and enhance operational efficiency across various sectors.</t>
  </si>
  <si>
    <t>Parmalat Brasil S.A. Industria de Alimentos is a Brazil-based Company engaged in the manufacture and trade of dairy products.</t>
  </si>
  <si>
    <t>Provider of call center services based in Bauru, Sao Paulo. The company's services are offered through its team of employees in the field of credit recovery and personnel management in the domestic financial services market, helping strengthen the relationship of clients with their consumers.</t>
  </si>
  <si>
    <t>Distributor of auto parts intended for light and heavy-duty vehicles and motorcycles to shopkeepers and fleet owners. The company offers various products like switches, sensors, drive shafts, engine blocks and brake pads, thus providing clients with products for the motorized vehicle in one place at a reasonable cost.</t>
  </si>
  <si>
    <t>Operator of an e-commerce platform intended to offer pet products and supplies. The company's platform showcases supplies such as animal food products, veterinary health products and accessories for various kinds of pets such as dogs, cats, birds, reptiles and rodents, enabling its customers to purchase and get their required items delivered to their doorstep comfortably.</t>
  </si>
  <si>
    <t>Petrobras is a Brazil-based integrated energy company controlled by the Brazilian government. The company focuses on exploration and production of oil and gas in Brazilian offshore fields. Production in 2024 was 2.7 million barrels of oil equivalent a day (80% oil production), and reserves stood at 10.9 billion boe (85% oil). At end-2023, Petrobras operated 10 refineries in Brazil with capacity of 1.8 million barrels a day and distributes refined products and natural gas throughout Brazil.</t>
  </si>
  <si>
    <t>Manufacturer of rubber products intended to sell elastomers in Latin America. The company's rubber products offers synthetic rubber, styrene butadiene rubbers, polybutadiene rubbers, basic, performance, and special rubber products enabling the industrial and other sectors to use them for the manufacture of tires, footwear, auto parts, packaging, foodstuffs, textiles, sealants, adhesives, elector-electronics items, asphalt, and chewing gum.</t>
  </si>
  <si>
    <t>Petroreconcavo SA is engaged in the operations and production of mature oil and natural gas fields and its by-products in Brazil. The company specializes in the development and rejuvenation of mature and marginal fields in onshore basins and is the operator in all of its fields.</t>
  </si>
  <si>
    <t>Pet Center Comercio E Participacoes SA operates an online pet store. The store offers pet food, sanitary care products, pet toys, pet clothing, blankets and pillows, carrying bags, trolleys, bathing products, stool collector, and other related products. Also, the company provides medicines for pets.</t>
  </si>
  <si>
    <t>Provider of sales and maintenance services. The company's sales and maintenance services offer a wide range of mailing equipment, software and services, including production mail and maintenance of intelligent systems for processing and automating correspondence and documents.</t>
  </si>
  <si>
    <t>Developer of digital healthcare technology designed to provide systems for hospital management. The company's digital technology addresses the imaging and workflow needs of hospital management, diagnostic, and laboratory medicine, enabling healthcare providers to serve patients in less time and with the proper allocation of resources.</t>
  </si>
  <si>
    <t>Plano &amp; Plano Desenvolvimento Imobiliario SA is one of the largest construction companies and real estate developers in the Sao Paulo Metropolitan Region.</t>
  </si>
  <si>
    <t>Provider of service vouchers and card refills services. The company's expertise lies in two areas, in offering services vouchers such as food cards, gift cards, transportation, culture, corporate, amongst others and card refills for public transport and telephones.</t>
  </si>
  <si>
    <t>Plascar Participacoes Industriais SA is engaged in manufacturing and distributing auto parts. The company with its subsidiaries is involved in the manufacturing and sales of pieces and parts related to internal and external finishing of automotive vehicles. In addition, the company is also involved in the manufacturing of non-automotive products, such as supermarket trolleys, multipurpose boxes, ecological pallets, and furniture. The company product portfolio includes products like includes bumpers, instrument panels, air diffusers, cup holders, side doors, door pockets, and carpets.</t>
  </si>
  <si>
    <t>Operator of an entertainment park intended for families can have fun together in Sao Paulo. The park offers incredible attractions, thrilling games, party halls, a theater, a cafeteria, and more, enabling customers to have their leisure time.</t>
  </si>
  <si>
    <t>Operator of a holding company intended to help retail businesses in the South and Southeast regions grow.</t>
  </si>
  <si>
    <t>Provider of credit and debit card services based in Uberlandia, Brazil. The company provides C and D-class credit cards for lower-income classes which helps them to pay bills, recharge mobile phones, pay life insurance premiums and other monthly payment services.</t>
  </si>
  <si>
    <t>Operator of an eCommerce marketplace headquartered in Sao Paulo, Brazil. The company offers a range of products such as furniture, home appliances, automotive accessories, beauty products, baby care, cleaning products, and more.</t>
  </si>
  <si>
    <t>Provider if information technology services. The company offers information technology services such as software factory, system support, outsourcing, system integration, environmental monitoring are tailored to the interests of customers and allied to the latest technologies and methodologies, delivering low cost and high efficiency solutions.</t>
  </si>
  <si>
    <t>PBG SA is engaged in the manufacturing and sale of ceramic and porcelain products. It offers products such as floor tiles, technical porcelain, enameled tiles, decorated and special pieces, mosaic tiles, and products for indoor walls and outdoor facades, as well as supplementary services in the sector of civil construction materials. The company sells its product to the Brazilian market through its network of Portobello Shops, home centers, real estate developers, and construction firms. Portobello derives revenue through the sale of ceramic and porcelain products. Geographically it operates in Brazil. The Company is structured in four strategic segments formed by the business units Portobello, Portobello Shop, Pointer and Portobello America.</t>
  </si>
  <si>
    <t>Positivo Tecnologia SA is a technology company. It activities include the manufacturing, commercialization and development of projects in the field of information technology; manufacturing, commercialization and leasing of software and hardware; commercialization of IT equipment, pedagogical application systems and school administration systems, as well as planning and technical-pedagogical support. Its current portfolio includes computers, servers, monitors, smartphones, tablets, solutions for smart homes and offices, residential security and automation, as well as products for educational technology.</t>
  </si>
  <si>
    <t>Manufacturer and distributor of petrochemical products. The company's ethylene, petroleum resins and other petrochemical products enables its clients with various petrochemical products.</t>
  </si>
  <si>
    <t>Provider of information technology professional and managed services intended to accelerate business transformation through secured technology modernization. The company offers services catering to the design, implementation, and management of secure digital platforms through expertise across data, applications, infrastructure, user experience, and operations for healthcare, media and entertainment, retail and manufacturing as well as energy sectors, helping clients to move their businesses at a faster pace and innovate the way they interact with their customers, employees, and partners.</t>
  </si>
  <si>
    <t>Priner Servicos Industriais SA provides diversified services like industrial painting, surface treatment, thermal insulation and pressurized habitat. Priner operates throughout Brazil providing services in the areas of Petrochemical, Pulp, and Paper, Steel, Offshore, Naval, and Mining.</t>
  </si>
  <si>
    <t>PRIO SA is engaged in the exploration and production of oil and gas in Brazil and abroad. The company is engaged in oil and gas exploration and production in Brazil and overseas. Its exploration assets comprise Polvo field, Tubarao Martelo field, Campo de Frade, East Albacora field, and Wahoo block.</t>
  </si>
  <si>
    <t>Provider of IT solutions and services based in Umuarama, Brazil. The company offers cloud computing, business analytics, corporate management and property security services.</t>
  </si>
  <si>
    <t>Manufacturer and distributor of fertilizer products catering to corporate and private clients in Brazil. The company develops and distributes bio stimulators, soluble products, release fertilizers, foliage nutrition products for animal husbandry and seeds treatment products.</t>
  </si>
  <si>
    <t>Manufacturer of tomato-based sauces, tomato paste, ketchup and condiments catering to the food industry. The company's products include frozen vegetables, mayonnaise, processed tuna, maize starch, olive oil and tomato bases, thereby enabling customers to cook up new dishes with these ingredients.</t>
  </si>
  <si>
    <t>Profarma Distribuidora De Produtos Farmaceuticos SA is a Brazil-based company. It is engaged in wholesale and distribution of pharmaceuticals, cosmetics and similar products, and toiletries. Profarma also holds interests in other companies, regardless of their business sector. The company through its logistics department distributes products in the South, Southeast, Northeast and Center-West regions of Brazil. The firm operates in the pharmaceutical distribution, hospital and specialty, retail segments.</t>
  </si>
  <si>
    <t>Manufacturer of personal and industrial protective equipment. The company's personal and industrial protective equipment include safety glasses, welding protection, breathing mask and safety helmets, enabling the workers to work safely under any environment.</t>
  </si>
  <si>
    <t>Prosegur Compania De Seguridad SA is a security company. The company is organized into segments that include security, cash, alarms, cybersecurity, and AVOS. The company generates majority of its revenue from the Cash segment which is engaged in the transportation, storage, safekeeping, counting, and classification of coins and bank notes, deeds, securities, and other objects that require special protection due to their economic value or risk, and exchange and currency service activities.</t>
  </si>
  <si>
    <t>CIA Providencia Industria E Comercio is engaged in the manufacture and sale of nonwovens products in Brazil. The company offers its products under the KAMI brand. Its nonwoven products are primarily used in the manufacture of hygienic and personal care products. The business of the group is booming across the market of United States, Latin America, Europe, and Asia. The group primarily derives revenue through the sale of products.</t>
  </si>
  <si>
    <t>Manufacturer and distributor of steel intended to serve the commercial sector, furniture industry and transportation sector. The company offers seam pipes, plates, ribbons, blanks and other related products.</t>
  </si>
  <si>
    <t>Operator of a fashion store chain based in Sao Paulo, Brazil. The company's fashion store chain offers pants, t-shirts, socks, gowns, nightwear, bottles, lunch boxes and accessories.</t>
  </si>
  <si>
    <t>Provider of business maintenance services. The company offers on-site maintenance services, building maintenance, food catering, cleaning and maintenance of air conditioning and public spaces in Brazil.</t>
  </si>
  <si>
    <t>Qualicorp Consultoria e Corretora de Seguros SA provides insurance brokerage, consulting and management services, and holds equity interests in other companies. The company operates through its subsidiaries in segments that include private health plans, the sale and management of other health insurance and supplementary services, medical billing, insurance brokerage, authorization of client access to the health plan's network, and specialized care management services.</t>
  </si>
  <si>
    <t>Lojas Quero-Quero SA is engaged in providing integrated solutions to customers, with a comprehensive portfolio of construction materials, home appliances, and furniture, to meet their needs in the household goods and construction segment. It currently has stores distributed in the states of Rio Grande do Sul, Santa Cataria, Parana, Mato Grosso do Sul, and Sao Paulo, in addition to three distribution centers. The company has one operating segment, which consists of revenues obtained from retail activities, financial services, and credit cards on a segregated basis.</t>
  </si>
  <si>
    <t>Randon SA Implementos E Participacoes is a Brazil-based company primarily engaged in the manufacture of heavy vehicles and parts. The company is engaged in the following segments Road / Railroad Equipment &amp; Specialty Vehicles, Auto Parts and Services and others. Its products include various wagon types, platform, tank, sider and telescopic, as well as off-road trucks, truck bodies, trailers and semi-trailers, brake and transmission system. The firm generates its major part of the revenue from road, railroad equipment and specialty vehicles segment.</t>
  </si>
  <si>
    <t>Provider of air freight transportation and logistics services. The company serves its clients in freight handling and related operations through its 5,300 locations in more than 220 countries.</t>
  </si>
  <si>
    <t>Raia Drogasil SA is a large retail drug store operator in Brazil. The company is engaged in the retail sale of medicines, perfumery, personal care and beauty products, cosmetics and dermocosmetics and specialty medicines. Its brands include Impulso, Amplimed, HealthBit, Stix, 4Bio, Drogasil, Raia and others.</t>
  </si>
  <si>
    <t>Developer of an all-in-one payment platform designed to provide secure and easy access to mobile payments and financial services. The company's platform creates a mobile money ecosystem where banked and unbanked users interact with each other making it easy to cash in via credit cards, debit cards, and loans, enabling customers and merchants to complete essential transactions with convenience and safety.</t>
  </si>
  <si>
    <t>Rede d or Sao Luiz SA is a provider of integrated healthcare services. The company offers medical and hospital care services in the areas of women's healthcare, oncology, dermatology, gastroenterology, neurology, psychology, urology, reproductive medicine, and others.</t>
  </si>
  <si>
    <t>Operator of casual dining and fast-food restaurants based in Sao Paulo, Brazil. The company comprises restaurants that include a bakery, snack bar, convenience stores, gas stations, lottery kiosks and a newsstand for its customer service.</t>
  </si>
  <si>
    <t>Refinaria De Petroleos Manguinhos SA is engaged in the operation of the oil refinery, import, sale and export of crude oil and its derivatives, and provision of services related to the refining activity, among others.</t>
  </si>
  <si>
    <t>Developer of road freight management software intended to help with financial and operational administration. The company offers supply, toll voucher, maintenance and expense management services, thereby providing businesses with security for an intelligent and functional routine.</t>
  </si>
  <si>
    <t>Ambipar Emergency Response is a environmental, emergency response and industrial field service provider in Brazil with presence in 16 countries in Latin America, North America, Europe, Africa and Antarctica. The company provides customers with a full suite of environmental services organized around prevention, training and emergency response on all transportation modes. The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t>
  </si>
  <si>
    <t>Guararapes Confeccoes SA is a fashion company in Brazil. It researches, develops, manufactures and distributes fashionable apparel all over Brazil. The firm's stores are divided in Men's fashion, women's fashion, children's fashion and home fashion as well as accessories, footwear, beauty products and cell phone. It has manufacturing facilities in Natal and Fortalezza.</t>
  </si>
  <si>
    <t>Rodobens SA is a financial services platform, leveraged in an automotive retail ecosystem, which distributes its products and services in over 2,700 points of sale throughout Brazil, combining physical and digital channels, both owned and partnered. Its broad products and services portfolio is divided between financial such as Consorcio, Loans and Financing, Insurance Brokerage and Vehicles Leasing and Rental; and automotive such as new and used vehicles and after sales services.</t>
  </si>
  <si>
    <t>Distributor of petroleum fuels in Brazil through a chain of gas stations. The company distributes, supplies and commercializes different types of fuels such as common and additive gasoline, ethanol, diesel, kerosene, lubricants, additives, and other automotive fuels.</t>
  </si>
  <si>
    <t>Romi SA is a supplier of machinery and equipment. Its business operations include the assembly and sale of capital goods in general, including machine tools, plastic injection molding machines, industrial equipment and accessories, castings, and parts. In addition, it manufactures and sells rough cast parts and machined cast parts. The company is organized into three business units, Romi Machinery, Burkhardt plus Weber Machinery, and Cast and Machined Products segment. It generates revenue from Latin America. The company also operates in Europe, Africa and Asia, North America.</t>
  </si>
  <si>
    <t>Manufacturer of emergency warning equipment. The company manufactures sirens, alarms and related sensory devices for safety, security, fire, theft and flood activities.</t>
  </si>
  <si>
    <t>Provider of logistics services. The company offers domestic and international rail and trucking transportation, intermodal door to door transportation as well as dedicated fleet and warehousing services.</t>
  </si>
  <si>
    <t>Rumo Malha Norte SA provides services in the logistics sector (rail and multimodal transport for exporting commodities, offering an integrated solution for transport, movement, storage and shipment from production centers to the ports in the south and southeast of Brazil , in addition to participating in other companies and enterprises, whose objects are related to logistics.</t>
  </si>
  <si>
    <t>Rumo SA is a service provider in the logistics sector (rail and multimodal transport), mainly for the export of commodities, offering an integrated solution for transportation, handling, storage, and shipping. Its operating segment includes North Operations; South Operations, and Container Operations. The company generates maximum revenue from the North Operations segment. The company's revenue consists of rail freight services, road freight, transport containers, storage and transshipment.</t>
  </si>
  <si>
    <t>Distributor of agricultural products to the agribusiness sector. The company offers products such as fertilizers, seeds and pesticides and owns a chain of stores, providing clients with agricultural inputs in their areas of operation easily.</t>
  </si>
  <si>
    <t>RWS Holdings PLC is a United Kingdom-based company that provides patent translation, intellectual property, and language support services. The company operates in four reportable segments; Language Services, Regulated Industries, IP Services, and Language, and Content Technology. The majority of revenue is derived from the Language services segment. Geographically, it derives a majority of its revenue from the United States of America, while it also operates in Continental Europe, United States of America and Rest of the world.</t>
  </si>
  <si>
    <t>Companhia De Saneamento Basico Do Estado De Sao Paulo is engaged in the provision of basic and environmental sanitation services in the Sao Paulo State and supplies treated water and sewage services on a wholesale basis. The company operates in a single segment, which is Sanitation services.</t>
  </si>
  <si>
    <t>Producer of processed and frozen food products intended to provide people antibiotics free meat. The company is engaged in the production of beef, poultry, swine, margarine, pasta and pastries, soybean meal and other processed food, enabling customers to get great quality and taste for any meal of the day.</t>
  </si>
  <si>
    <t>The Sage Group is a U.K.-based provider of accounting and enterprise resource planning, or ERP, software, predominantly to customers in the U.S. and Europe. The company was founded in 1981 and historically sold on-premises software products with perpetual software licenses. However, the company is transitioning toward cloud connected and cloud native products, sold via software-as-a-service, or SaaS, contracts. Sage's main cloud native products include Sage Accounting, for small businesses, and Sage Intacct, which Sage acquired in 2017, for midsize businesses.</t>
  </si>
  <si>
    <t>CIA Saneamento Do Parana-SANEPAR provides treated water supply sewage collection &amp; treatment, and Solid waste management services. The company provides sanitation services to cities, smaller areas, and municipalities. The firm operates in two business segments: Water treatment &amp; distribution and Sewage collection &amp; treatment. It has a network for the withdrawal &amp; distribution of drinking water, sewage collection, and the discharge of treated sewage. The firm operates landfills in Apucarana, Cornello, Procopio, and Cianorte for solid waste management. The majority of revenue get derived from the Water distribution and treatment segment.</t>
  </si>
  <si>
    <t>Developer of business management software intended for the retail, wholesale, and service industries. The company provides enterprise resource planning, business intelligence, and people management and performs performance assessments, thus helping clients maximize their assertiveness in the hiring process.</t>
  </si>
  <si>
    <t>Banco Santander (Brasil) SA is part of Santander Group, a Spanish bank. It operates across two segments; the Commercial Banking segment, catering to both individual and corporate client and the Global Wholesale Banking segment, which encompasses Investment Banking and Markets operations, including the Treasury and Equity Business Departments. The bank generates majority of its revenue from the Commercial Banking segment and has operations in Brazil and internationally.</t>
  </si>
  <si>
    <t>Santos Brasil Participacoes SA is a Brazilian company that provides port infrastructure and terminal storage facilities, and integrated logistics solutions, including container handling and related activities. The company organizes its business into four segments; Containers Port Terminals, Logistics, Liquid Terminals, and Vehicle Terminals of which Containers Port Terminals generate the maximum revenue for the company. Its products and services include container vessel loading and unloading port and bonded warehouse activities; logistics services including road transportation, distribution centers, and distribution transport.</t>
  </si>
  <si>
    <t>Operator of a chain of healthcare institutions intended to offer quality health solutions in the interior of Brazil. The company through its network of hospitals and laboratories provides medical, dental, health plans, physical therapy, laboratory testing, occupational health and road rescue services, enabling clients to get all kinds of healthcare services.</t>
  </si>
  <si>
    <t>Sao Martinho SA operates the following segments: sugar, ethanol, electricity, real estate ventures, Yeast, and other products. Sales of sugar and ethanol, both of which the company produces with sugar cane, comprise the vast majority of the company's revenue. Sao Martinho produces sugar and ethanol in its four Brazilian mills. The company derives its sugar cane mostly from its own plantations, agricultural partnerships, shareholders, and related companies. Sao Martinho exports most of its sugar, and it sells most of its ethanol domestically.</t>
  </si>
  <si>
    <t>Founded in Germany in 1972 by former IBM employees, SAP is the world's largest provider of enterprise application software. Known as the leader in enterprise resource planning software, SAP's portfolio also includes software for supply chain management, procurement, travel and expense management, and customer relationship management, among others. The company operates in more than 180 countries and has more than 400,000 customers, approximately 80% of which are small to medium-size enterprises.</t>
  </si>
  <si>
    <t>Operator of a chain of meal delivery facilities intended to serve several segments like automotive, banking, entertainment, offices, education and other sectors. The company offers snack bars, mobile cafeterias and restaurants and delivers food, thereby enabling clients to get food in a healthy, safe and sustainable way.</t>
  </si>
  <si>
    <t>Operator of television channels based out of Sao Paulo, Brazil. The company's channel offers sports, news and other entertainments.</t>
  </si>
  <si>
    <t>Operator of a hyper-scalable data center platform intended for the development of digital infrastructure. The company offers expertise colocation and connectivity services, enabling cloud service providers and large corporations to scale agilely and flexibly.</t>
  </si>
  <si>
    <t>Cultivator of cotton, soybean and corn in Cuiabá, Brazil. The company is engaged in the production, storage and transportation of cotton, soybean, corn, and cottonseed along with managing its own fleet of transportation and raising and fattening of cattle.</t>
  </si>
  <si>
    <t>Manufacturer of submersible motors designed for residential, building, industrial, municipal, agricultural, fire prevention, solar and light commercial purposes. The company's water and fuel systems include pumps, submersibles and pressurizing systems, Hydraulic Accessories and other related products.</t>
  </si>
  <si>
    <t>Schulz SA is a supplier of air compressors &amp; auto parts. It produces piston air compressors, diaphragm compressors, &amp; screw compressor for domestic &amp; industrial use as well as provides cast iron parts for trucks, buses, &amp; other industrial machineries.</t>
  </si>
  <si>
    <t>Producer of processed meat product catering to the domestic market. The company specializes in the sale of ready-to-eat frozen vegetable items, fish meals, meatballs, sausages, pizzas, hamburgers and related bread snacks.</t>
  </si>
  <si>
    <t>Operator of an insurance consultancy and brokerage firm intended to serve the financial sector. The company offers personalized coverage for health, home and corporate employee health plans as well as provides asset and real estate management services, enabling access to customized insurance and benefits management aligned with its clients' strategic objectives.</t>
  </si>
  <si>
    <t>Provider of highway and parking toll services. The company operates payment systems through agreements with highway concessionaires and parking lots.</t>
  </si>
  <si>
    <t>Senior is a software house that provides reference high performance solutions in Enterprise Resource Planning, Logistics, Human Capital and Access Control and Security Management systems to several sizes and segments companies.</t>
  </si>
  <si>
    <t>Manufacturer of tissue and diapers intended to provide hygiene products to consumers and individuals. The company offers double and single-ply toilet paper, paper towels, and napkins, as well as disposable diapers, thereby delivering resistant and safe products.</t>
  </si>
  <si>
    <t>Ser Educacional SA is an education and training services company. It is principally involved in the development and management activities for on-campus and distance-learning undergraduate, graduate, professional training, and other areas of education, and in participation, as a partner or shareholder, in other partnerships and companies in Brazil. Geographically, the operations are carried out through Brazil which also accounts for the majority of the revenue which includes monthly tuitions charged to students enrolled semiannually in regular undergraduate, graduate, distance learning, and technical courses.</t>
  </si>
  <si>
    <t>Provider of export and import trading services intended to transform foreign trade into solutions for customers. The company is engaged in import, export, operations management and business process outsourcing (BPO).</t>
  </si>
  <si>
    <t>Siemens Healthineers is engaged in therapeutic imaging, radiotherapy, laboratory, and point-of-care diagnostics. The imaging segment (55% of sales in fiscal 2024) includes magnetic resonance imaging, computed tomography, X-ray systems, molecular imaging, and ultrasound. The Varian segment (17% of sales) offers radiotherapy and other oncology solutions. The portfolio of the diagnostics segment (20%) includes in vitro diagnostics products offered to providers and point-of-care diagnostics. The advanced therapies segment (9%) products are designed to support image-guided minimally invasive treatments in cardiology, interventional radiology, and surgery. Americas represents 42% of total sales, Europe, Middle East, and Africa 33%, and Asia-Pacific including China the remainder.</t>
  </si>
  <si>
    <t>Simpar SA is a holding company, through its subsidiaries is engaged in road logistics services; rental and sale of trucks, machinery and equipment; public sector and mixed economy services; dealership of light vehicles; leasing, freight payment and financial services; and car rental of light vehicles. The group operates in seven reportable segments JSL, Movida, Vamos, CS Brasil, CS Infra, Automob, and BBC.</t>
  </si>
  <si>
    <t>Provider of printing services intended to serve the corporate public of large and medium-sized companies. The company's services include document management, registered scanning, digital transformation, thermal printing, and data collector outsourcing.</t>
  </si>
  <si>
    <t>Provider of educational and training services based in Curitiba, Brazil. The company offers school management, consulting and training services along with education technology as well as didactic resources, helping schools educate positive, ethical and responsible citizens.</t>
  </si>
  <si>
    <t>Provider of payment solutions based in Sao Paulo, Brazil. The company offers payment solutions to a range of merchants, from large businesses to small entrepreneurs. Its portfolio of products includes physical solutions, such as SuperGet, POS devices, digital solutions and services.</t>
  </si>
  <si>
    <t>Producer of sugar located in Quirinópolis, Brazil. The company specializes in producing ethanol, sugar, energy, oil, protein, and fibers.</t>
  </si>
  <si>
    <t>SLC Agricola SA is an agricultural company. Its core business activities include the production and sale of seeds and saplings; the processing and trading of its products, the supply of primary agricultural goods and products; the rendering of inbound logistics, cleaning, drying and storage services as well as rendering services of agricultural machinery and equipment to third parties; the trading, import and export of agricultural products; and processing of sugarcane, ethanol and its byproducts. It operates through two business segments viz. The agricultural production segment comprises the cultivation of primarily cotton, soybean and corn and the Land portfolio segment includes the acquisition and development of land for agriculture. Its products are cotton, corn, soybean, and other.</t>
  </si>
  <si>
    <t>Smartfit Escola DE Ginastica E Danca SA is a fitness club. The company provides physical conditioning services through gymnasiums, bodybuilding, dancing and swimming. Facilities offered by the company include SmartBox, free weight, gym classes, bicycles, smart bike, fitness equipment, and a running machine, among others. The Company is present in fourteen countries, namely Brazil, Mexico, Colombia, Chile, Peru, Argentina, Paraguay, Panama, Costa Rica, Dominican Republic, Ecuador, Guatemala, El Salvador, and Honduras, operating in the HVLP segment with the brand Smart Fit, in the Premium segment with the brand Bio Ritmo, and in the digital fitness segment.</t>
  </si>
  <si>
    <t>Operator of a diversified marketing services company created to provide visibility, mobility and intelligence for a vast spectrum of well-loved brands. The company's specialty lies in providing field marketing, market intelligence, customer contact and brand activation services to some of South Africa's biggest companies and brands including Parmalat, Pioneer Foods, Tiger Brands and Unilever, enabling retailers and brand owners across five continents to grow through leading services in field sales and retail execution, activation, information and technology.</t>
  </si>
  <si>
    <t>Producer of beverages products based in Ceara, Brazil. The company specializes in the production of beverages for consumers which includes soft drinks, juices, tea, water, dairy, vegetable-based drinks, energy drinks, beer and hydroponics and isotonic.</t>
  </si>
  <si>
    <t>Solventum Corp is a healthcare company developing, manufacturing, and commercializing a portfolio of solutions that leverage deep material science, data science, and digital capabilities to address critical customer and patient needs. The company has four operating segments: MedSurg, Dental Solutions, Health Information Systems, and Purification and Filtration. The company generates the majority of its revenue from the MedSurg segment, which provides wound care and surgical solutions that are intended to accelerate healing, prevent complications, and lower the total cost of care globally.</t>
  </si>
  <si>
    <t>Grupo De Moda Soma SA is a e-commerce company in the Brazilian fashion retail sector. The company's portfolio covers a wide variety of styles and occasions for women, men and children. It also sells fashion accessories including jewelry, bags, shoes, among others. Its brands include ANIMALE, FARM, FABULA, A. BRAND, FOXTON, CRIS BARROS, and OFF PREMIUM.</t>
  </si>
  <si>
    <t>SOMOS Educacao SA is a Brazilian education company that focuses on schools, learning systems, and publishing. It offers educational solutions for public and private schools, including: educational material, digital content, teaching methodology, tools for student evaluation and management, pedagogical advisory, administrative and faculty training, among others.</t>
  </si>
  <si>
    <t>Manufacturer of industrial machinery intended to support construction, mining, energy, and other industries. The company offer a wide range of Caterpillar products and services, including machinery, parts and support, enabling clients to support business.</t>
  </si>
  <si>
    <t>Provider of The Coca-Cola Company trademark beverages. The company manufactures and distributes soft drinks, alcoholic beverages and juice products.</t>
  </si>
  <si>
    <t>Serena Energia SA is engaged in the generation of renewable energy. Its portfolio includes wind, hydro, and solar operational assets.</t>
  </si>
  <si>
    <t>Manufacturer of agricultural machinery based in Nao Me Toque, Brazil. The company manufactures agricultural machinery products including sprayers, spreaders, tractors, corn headers, cultivators, among others.</t>
  </si>
  <si>
    <t>Provider of information technology consulting, systems integration and outsourcing services intended for the development of marketing strategies, loyalty campaigns and business throughout the value chain. The company offers services that include systems integration, application development, consulting and strategic staffing for industries such as financial services, manufacturing, telecommunications, chemical, services, technology and public sector, offering clients services such as automation, cloud, Internet of Things and user experience.</t>
  </si>
  <si>
    <t>Steris is an Ireland-domiciled medical technology company focused on sterilization services and infection prevention. The company is the global leader in contract sterilization services, ensuring the safe delivery of single-use and implantable medical equipment to hospitals around the world. Steris also sells sterilizers, washer-disinfectors, and other decontamination equipment and supplies for use by care provider facilities and in biopharma manufacturing sites. Domiciled in the United States before its inversion to Ireland, the firm derives approximately 70% of its revenue from Healthcare Services, 19% from Applied Sterilization Technologies, or AST, and 11% from life sciences services after the divestment of its dental products business.</t>
  </si>
  <si>
    <t>Provider of electricity trading services based intended to free the energy market in Brazil. The company offers fixed power purchase agreements indexed spot prices and contract, modulation, and swap services thereby helping clients to reduce market inefficiencies and increase the competitiveness as well as the liquidity of the electricity trading market.</t>
  </si>
  <si>
    <t>StoneCo Ltd is a provider of financial technology solutions. It serves MSMBs solutions, at fair prices, and provides the customer experience to help them manage their businesses and sell more. Its Stone Business Model combines end-to-end, cloud-based technology platforms; differentiated hyper-local and integrated distribution approaches; and white-glove, on-demand customer service. It has two segments Financial Services segment, which includes payments solutions, digital banking, credit, insurance solutions as well as the registry business. In the Software segment solution includes POS/ERP, TEF and QR Code gateways, reconciliation, CRM, OMS, e-commerce platform, engagement tool, ads solution, and marketplace hub. It generates the majority of its revenue from the Financial Services segment.</t>
  </si>
  <si>
    <t>Stryker designs, manufactures, and markets an array of medical equipment, instruments, consumable supplies, and implantable devices. The product portfolio includes hip and knee replacements, extremities, endoscopy systems, operating room equipment, embolic coils, hospital beds and gurneys, and orthopedic robotics. Stryker remains one of the three largest competitors in reconstructive orthopedic implants and holds the leadership position in operating room equipment. Roughly one fourth of Stryker's total revenue currently comes from outside the United States.</t>
  </si>
  <si>
    <t>Provider of multi-line insurance services based in Rio de Janeiro, Brazil. The company provides health and dental, life and personal accident insurance as well as asset management and private pension services.</t>
  </si>
  <si>
    <t>Provider of a biotechnological platform designed to offer agribusiness, energy, sanitation and retail environment services. The company's biotechnological platform aims to promote sustainable and productive processes in the areas of agribusiness, wastewater treatment, retail, industry and energy, enabling consumers to reduce environmental liabilities, perform specific cleaning and fulfill highly complex demands.</t>
  </si>
  <si>
    <t>Operator of a supermarket business intended to focus on quality, processes, innovation, and results. The company offers products related to automotive, drinks, beauty and health, toys, houses and bazaars, cell phones and telephony, and much more.</t>
  </si>
  <si>
    <t>Operator of retail business intended to provide a range of canned foods and dry goods. The company offers healthy frozen chickens, president mozzarella, smirnoff vodka, Heinz mayonnaise, corn breakfast, different type of beverages, liquid detergent, washing powder, enabling customers to give all home products in one place.</t>
  </si>
  <si>
    <t>Operator of a food supplement laboratory intended to develop and produce high-quality food supplements. The company offers the development and production of a wide range of food supplements, sports nutrition, health supplements, and other related products, enabling clients to get reliable and effective products that contribute to a healthier lifestyle.</t>
  </si>
  <si>
    <t>Provider of a white-label technology platform intended to serve organizations from the most diverse segments, allowing them to become an operator and offer their customers cell phone plans and connectivity with their own brand. The company specializes in a unique distribution model that integrates technology as a product within customers' portfolios in a quick, flexible, and simple way so that they can add value to their businesses and deliver new options for choosing telephone services, having quality and capillarity as a premise.</t>
  </si>
  <si>
    <t>Manufacturer of automotive parts catering to the agriculture and automobile industry. The company offers suspensions, axles, engine components, agro truck kits, agro mechanical suspension and other related products, thereby enabling customers to manufacture trucks and buses.</t>
  </si>
  <si>
    <t>Manufacturer of architectural paints based in Camboriu, Brazil. The company offers wall, wood, metal, floor, ceiling and glass paint products along with painting equipment such as rolls, brushes, trays, sandpaper, extenders, painting kits, spatulas and applicators.</t>
  </si>
  <si>
    <t>Suzano SA produces and sells pulp and a variety of paper products. The company organizes itself into two segments based on product type: Pulp and Paper. The Pulp segment generates the majority of revenue. The firm's product portfolio includes printing and writing paper, paperboard, diapers, and sanitary napkins. The company owns forest land and plants in Brazil, where it harvests timber and turns the timber into pulp and paper in its plants.</t>
  </si>
  <si>
    <t>Suzano Holding SA produces and markets pulp and paper in Brazil and Globally. The company is structured in two segments: Market Pulp (paper grade and fluff), Paper (coated and uncoated printing and writing paper) and Paperboard. The majority of the revenue is generated from the Pulp segment.</t>
  </si>
  <si>
    <t>SYN Prop E Tech SA is involved in the real estate sector. It focuses on the development, sale, and lease of commercial properties, operation of shopping malls, provision of management, contract management, real estate development services, and other related services. The company is organized into three operating segments Buildings, Shopping malls, Services, and Others. The maximum revenue of the company is earned from the Shopping malls consisting of the lease of stores in shopping malls. The Buildings segment consists of the sale and lease of completed office buildings, the Services segment consists of services involving the management of shopping malls, development of properties, and operation of parking lots, and the others segment consists of the lease of other types of properties.</t>
  </si>
  <si>
    <t>Transmissora Alianca de Energia Eletrica SA, or Taesa, is an electric utility company that acts as one of the electric transmission concessionaires in Brazil. Taesa implements, operates, and maintains electric power transmission services and facilities both for Brazil's National Interconnected System and for the electricity transmission sectors of other countries as well. The company generates the majority of its revenue in the form of compensation for its investments in the construction of transmission lines and for the operation and maintenance service that it provides all over Brazil. Taesa's controlling shareholders include a large, state-owned Brazilian power company, CEMIG.</t>
  </si>
  <si>
    <t>Provider of air transportation services. The company operates as a airline company and provides air transportation services in USA.</t>
  </si>
  <si>
    <t>Distributor of dairy products in Brazil. The company distributes various food products such as milk powder, chocolate powder,etc.</t>
  </si>
  <si>
    <t>Provider of energy generation service focused on offering solutions for the commercialization and management of electricity. The company offers power generation through the distributed generation model.</t>
  </si>
  <si>
    <t>Taurus Armas SA is a company engaged in the manufacturing of small firearms. The company operates in three segments: Firearms; Helmets; and Others, with industrial plants in the Rio Grande do Sul, Brazil, and Miami, Florida, United States. The Firearms segment, which is the key revenue driver, includes handguns, long guns, and sub-machine guns.</t>
  </si>
  <si>
    <t>Operator of a natural gas pipeline based in Rio de Janeiro, Brazil. The company transports and commercializes natural gas.</t>
  </si>
  <si>
    <t>Provider of mobile telecommunication services based in Brasilia, Brazil. The company is engaged in providing voice service, voicemail and voice-mail notification, call forwarding, three-way calling and other mobile call features to its customers in Brazil.</t>
  </si>
  <si>
    <t>Operator of a container terminal intended for the storage and handling of containers in the Port of Paranaguá. The company offers flow management, container spawning, cross-docking, customs Storehouse, loading and unloading of ships, bonded warehouses, monitoring of refrigerated containers and container stuffing.</t>
  </si>
  <si>
    <t>Tata Consultancy Services is a leading global IT services provider, with more than 600,000 employees. Based in Mumbai, the Indian IT services firm leverages its offshore outsourcing model to derive half of its revenue from North America. The company offers traditional IT services offerings: consulting, managed services, and cloud infrastructure services as well as business process as a service.</t>
  </si>
  <si>
    <t>Provider of agricultural services to farmers based in Rio Verde, Goiás, Brazil. The company specializes in grain storage, soybean seeds, corn hybrids, industrial Seed Treatment, pesticides and plant protection along with consulting services, thereby helping farmers with sustainable agricultural solutions.</t>
  </si>
  <si>
    <t>Tech Mahindra Ltd is an IT services and consulting company in India. It offers a variety of technology solutions and services in addition to business process services. Its segments are Information Technology and Business Process Services. The technology solutions include helping companies engage in cloud software, mobile solutions, network services, cybersecurity, and a variety of other options. The business process service is offered across various industries including telecom, financial services, retail, energy, hospitality, high-tech, agriculture, and food beverage. The company generates the majority of its revenue from Communications &amp; Media &amp; Entertainment Industry. Geographically the company generates the majority of its revenue from the Americas.</t>
  </si>
  <si>
    <t>Tegma Gestao Logistica SA provides logistics, transportation, and warehouse services in Brazil. The company's operating segments include; Automotive logistics and Integrated logistics. The Automotive Logistics division engages in the transportation of vehicles, as well as management of yard; transfer and distribution of vehicle; storage of vehicles; and provision of pre delivery inspection, and center for automotive/multi-brand services. The Integrated Logistics division provides transportation, storage, inventory management, and similar services. It generates maximum revenue from the Automotive Logistics segment.</t>
  </si>
  <si>
    <t>Tegra Inc SA is a rest estate company. It is engaged in the residential real estate development, active in the medium and high-income segments in the regions of metropolitan areas of Sao Paulo.</t>
  </si>
  <si>
    <t>Telefonica Brasil, known as Vivo, is the largest wireless carrier in Brazil with 102 million customers, which is equal to about 39% market share. The firm is strongest in the postpaid business, where it has 67 million customers, or about 41% share of this market. Wireless services and equipment contribute about 70% of total revenue. Vivo is the incumbent fixed-line telephone operator in Sao Paulo state and, following the acquisition of GVT, the owner of an extensive fiber network across the country. The firm provides internet access to 7 million households on this network. The firm also sells pay-TV and phone services to its fixed-line customers. Finally, corporate data and IT services, including cloud computing support, contribute about 9% of total revenue.</t>
  </si>
  <si>
    <t>Provider of information technology business solutions catering to banking, retail, defense, education and public administration sectors. The company offers cloud, cyber security, IoT, big data, artificial intelligence, blockchain, cloud networking and consulting, thereby enabling clients to make their business more efficient, sustainable and resilient.</t>
  </si>
  <si>
    <t>Provider of telecommunication services intended to provide fixed telephony services. The company's telecommunication services offers a range of integrated communication products such as fixed-line, mobile telecommunication services, broadband services enabling residential clients, companies and governmental agencies to get an access to telecommunication services.</t>
  </si>
  <si>
    <t>Provider of mobile telecommunication services based in Belo Horizonte, Brazil. The company provides wireless Internet access, GSM services, credit transfer service and mobile payment services.</t>
  </si>
  <si>
    <t>Provider of specialized assistance services intended to serve insurance companies, vehicle manufacturers, banks, finance companies and retailers. The company manages services for businesses and individuals in the fringe benefits and insurance markets, covering life, health, property and related services and operates in the vehicle, real estate and people segments, enabling clients to get assistance in-home care and medical management.</t>
  </si>
  <si>
    <t>Construtora Tenda SA is engaged in the performance of general construction works: the merger of property; the purchase and sale of properties; providing construction management services; intermediating the sale of consortium shares; and participation in other companies. Subsidiaries share the managerial, operating structures, and corporate costs. The SPEs are exclusively engaged in real estate operations and are linked to specific projects. The company focuses on affordable housing which allows it to pursue scale gains and continuous improvement. It has a single SKU for no-elevator buildings. It has two segments On-site and Off-site.</t>
  </si>
  <si>
    <t>Operator of a wholesale supermarket providing a variety of products at discounted prices. The supermarket specializes in bulk sales of groceries, personal care items, cleaning supplies, and other products, serving both businesses and individual consumers. Tenda Atacado caters to the demand for cost-effective shopping solutions in the retail market.</t>
  </si>
  <si>
    <t>Producer and seller of sugar products in São Paulo, Brazil. The company offers sugar, starch, ethanol and alcohol products.</t>
  </si>
  <si>
    <t>Provider of engineering and construction services based in Belo Horizonte, Brazil. The company offers ready-to-move, under construction and in-launch properties.</t>
  </si>
  <si>
    <t>Producer of steel slabs and power. The company operates a steel mill complex in Brazil that also supplies 200 megawatts of power to the National Interconnected System, generated from vapors and gases from the steel-production process.</t>
  </si>
  <si>
    <t>Provider of restaurant and meal related vouchers. The company provides prepaid corporate services, designs and manages services that improve the efficiency of organizations and purchasing power to individuals and additionally offers tickets for restaurants, cars, food, transportation, insurance expenses, fleet management and payment of compensation.</t>
  </si>
  <si>
    <t>Provider of hydroelectric power generation services intended for the management, operation and maintenance of power plants. The company offers operation and maintenance of hydropower plants, locks and operation of the channel and electricity generation service, enabling clients to facilitate energy distribution.</t>
  </si>
  <si>
    <t>TIM, which is 67%-owned by Telecom Italia, is the third largest wireless carrier in Brazil, with 62 million subscribers, equal to about 24% of the market. The firm also owns 49% of I-Systems, an infrastructure partnership that is expanding its network footprint across Brazil. I-Systems can provide broadband service to about 9 million locations, equal to 10%-15% of the country. TIM leases capacity on the venture's network to serve retail broadband customers under the UltraFibra brand. TIM also resells fiber network access from other providers, including Oi's former infrastructure business V.tal. In total, TIM claims it can offer fixed broadband service to about 16 million locations.</t>
  </si>
  <si>
    <t>Operator of dairy brands intended to provide natural cheese, processed cheese, cheese foods, and cheese spreads.</t>
  </si>
  <si>
    <t>Provider of integrated business process and information technology management services intended to support the digital evolution in businesses. The company specializes in digital business, cloud services, digital payments infrastructure and application solutions and technology platforms, helping clients to get high availability, information security, evolve their business and get flexibility and robustness to their business operations.</t>
  </si>
  <si>
    <t>Provider of logistics and transportation services committed to offering them at a fair, ethical and transparent cost. The company's truckload transportation, storage and security technology and intermodal services are offered to companies in the agribusiness industry, including grain trading companies, cooperatives, food manufacturers, fertilizer companies and sugar cane mills, ensuring that the transported cargo arrives safely at its destination.</t>
  </si>
  <si>
    <t>Operator of a retail chain for home furniture and furnishings products in Brazil. The company offers a variety of furniture for bedrooms, living rooms, kitchens, offices, dining rooms, laundry and bathrooms as well as provides accessories such as maintenance gear, kitchen wear and crafts, including home decor, thereby enabling consumers to get durable, fair quality and fair price products.</t>
  </si>
  <si>
    <t>Developer of a full banking platform designed to develop and drive the evolution of the digital transformation of financial businesses. The company's platform offers features such as core banking to open finance, including digital channels, combating and preventing fraud, payments and money laundering, enabling clients to evolve their businesses with scalability and growth by optimizing the launch of products and services with agility, flexibility and speed, reducing IT and operations costs.</t>
  </si>
  <si>
    <t>Producer of feed supplements for livestock. The company offers mineral supplements, organic trace minerals and related products in Brazil and nine other Latin American countries, meeting the needs of rural entrepreneurs working in the areas of livestock (beef and dairy), swine, poultry, equine, sheep, goats and pets.</t>
  </si>
  <si>
    <t>Producer of pet foods based in Tres Coracoes, Brazil. The company offers pet snacks and meals such as cornflakes, puffed rice, turkey meat, mechanically separated chicken meat, liver and dried fish, and vegetables.</t>
  </si>
  <si>
    <t>Provider of e-commerce delivery service intended to serve small and medium e-commerce to large companies. The company offers standard and express courier delivery, collection, distribution orders, delivery management, delivery tracking and other related services, thereby enabling direct sales companies to ensure the traceability and security of orders.</t>
  </si>
  <si>
    <t>Totvs SA is a provider of information technology solutions to small and medium enterprises in the education, government, healthcare, and retail end markets. Its primary product offerings are enterprise resource planning applications with modules for management, finance, operations, human resources, and client services. The company's segment includes Management; Business Performance and Techfin. It generates maximum revenue from the Management segment.</t>
  </si>
  <si>
    <t>Teleperformance SE provides outsourced customer experience management services, such as customer care solutions, technical support, customer acquisition services, digital solutions, analytics, visa application management, debt collection services, interpreting and translation services, and back-office services. The clients of Teleperformance's services range over various industries, from telecoms and technology firms to the public and retail sectors. The company is organized into two operating segments: Core Services &amp; D.I.B.S (Digital Integrated Business Services) and Specialized Services. A vast majority of the company's revenue is generated by the Core Services &amp; D.I.B.S segment.</t>
  </si>
  <si>
    <t>Developer of yard management software designed to optimize logistics processes. The company's platform offers strategic information and facilitates intelligent real-time tracking of several assets including fleets and cargo for decision-making processes, enabling clients to reduce costs and ensure operational efficiency.</t>
  </si>
  <si>
    <t>Producer of milk products based in Sete Lagoas, Brazil. The company offers milk products including yogurt, dairy drinks, butter, cottage cheese and petit Suisse sale throughout Minas Gerais, São Paulo, Rio de Janeiro, Espírito Santo, Distrito Federal, Goiás, Bahia, Pernambuco, Paraíba, Sergipe, Alagoas and Rio Grande do Norte.</t>
  </si>
  <si>
    <t>Trisul SA is a real estate service provider. It is engaged in real estate development, construction of properties for sale, subdivision of plots of land, and purchase and sale of properties, in addition to holding ownership interest in other companies as a shareholder.</t>
  </si>
  <si>
    <t>TPI Triunfo Participacoes e Investimentos SA provides construction and operations of infrastructure facilities. The company's operating segments include Toll Roads Segment, Energy Segment, Logistic Segment and Other. Company generates majority of the revenue from Toll roads segment.</t>
  </si>
  <si>
    <t>Manufacturer of welded steel tubes based in Sao Bento Do Sul, Brazil. The company's products include structural, industrial tube, galvanized pipe, scaffolding pipe, line pipe, automotive parts, and components, enabling customers to get a range of products of tubular and automotive solutions.</t>
  </si>
  <si>
    <t>Tupy SA develops and produces cast iron structural components of high geometric and metallurgical complexity. It is engaged in two segments namely Freight transportation, infrastructure, agriculture and power generation which includes Custom manufacturing of cast and machined products, with high technological content and added services, for manufacturers of engines used in passenger cars, commercial vehicles, construction machinery, tractors, agricultural machinery, power generators, capital goods in general and engine assembly for third parties; and Distribution segment includes distribution of self-made and third-party spare parts, malleable iron connections for the construction industry and cast iron profiles for diversified use.</t>
  </si>
  <si>
    <t>Provider of poultry products. The company engages in processing and marketing poultry products such as chicken, beef and pork through its plants situated in Santa Catarina and Parana, Brazil.</t>
  </si>
  <si>
    <t>Retailer of automotive vehicles based in Sao Paulo, Brazil. The company deals in both new and used cars and light commercial trucks and provides vehicle financing, insurance, maintenance, and collision repair services.</t>
  </si>
  <si>
    <t>Ultrapar Participacoes SA engages in the investment of its own capital in services, commercial, and industrial activities, through the subscription or acquisition of shares of other companies. The Company has three business segments: Ultragaz distributes LPG in the segments: bulk, comprising condominiums, trade, services, industries, and agribusiness; and bottled, mainly comprising residential consumers. The Ipiranga engages in the distribution and sale of oil-related products, biofuels, and similar products to service stations that operate under the Ipiranga brand throughout Brazil and to consumers and carrier-reseller-retailer. The Ultracargo operates in specialized liquid bulk storage solutions in the main logistics centers of Brazil.</t>
  </si>
  <si>
    <t>Manufacturer of pharmaceuticals products serving in São Paulo-SP, Brazil. The company offers anti infections products, vitamin capsules and other related products to its clients.</t>
  </si>
  <si>
    <t>Operator through its participation in Unibanco - Uniao de Bancos Brasileiros S.A. (Unibanco). Unibanco is structured in four segments: Retail, Wholesale, Insurance and Pensions, and Wealth Management. The Retail division is involved in the operation of commercial banking, consumer business, auto-financing, and other retail financial advisory services. The Wholesale division is engaged in correspondent and investment banking, financial advisory services. The Insurance and Pensions division provides various insurances, such as life, medical, automobile as well as other related products and services. The Wealth Management division offers its client private banking and asset management services, such as credit risk, multi-markets, off-shore and equity funds. The Company has its subsidiaries in Brazil, Grand Cayman and Luxembourg, among others.</t>
  </si>
  <si>
    <t>Operator of department stores located in Novo Esteio, Brazil. The company offers wholesale, retail, cash and carry, as well as the distribution, production, transport and logistics of convenience goods.</t>
  </si>
  <si>
    <t>Unifique Telecomunicacoes SA is a fixed broadband operator in Brazil. Its services include internet, fixed-line telephony, mobile telephony, HD Pay TV, data ceter among others.</t>
  </si>
  <si>
    <t>Provider of cooperative healthcare solutions headquartered in Porto Alegre, Brazil. The company offers a range of services like digital health, telehealth, online meeting scheduling, digital emergency, laboratory check-ins and more.</t>
  </si>
  <si>
    <t>Unipar Carbocloro SA is a Brazilian company which is engaged in producing and PVC (Poly Vinyl Chloride) resins and chemicals, such as caustic soda, liquid and prills, and sodium hypochlorite. It offers chlorine, soda, hydrochloric acid, sodium hypochlorite, and dichloroethane for the use in water treatment.</t>
  </si>
  <si>
    <t>Unisys Corp is engaged in the provision of technology solutions for clients across the government, financial services, and commercial markets. It operates through three business segments: Digital Workplace Solutions (DWS),Cloud, Applications &amp; Infrastructure Solutions (CA&amp;I), and Enterprise Computing Solutions (ECS). DWS provides workplace solutions featuring intelligent workplace services, proactive experience management and collaboration tools to support business growth. CA&amp;I which provides digital transformation in the areas of cloud migration and management. ECS which provides solutions that harness secure, high-intensity enterprise computing and enable digital services through software-defined operating environments. Majority of revenue is from ECS segment.</t>
  </si>
  <si>
    <t>Provider of web content services. The company's services includes website hosting, date storage, publicity dealing, online payments and security systems, enabling clients to avail quality services.</t>
  </si>
  <si>
    <t>Operator of an university based in Curitiba, Brazil. The company offers courses for graduation, post graduation, medicine, in-company, distance learning and other courses.</t>
  </si>
  <si>
    <t>Operator of a electronic payments company intended to provide credit and debit card transaction services. The company offers acquiring, capturing, transmission, processing and settlement of credit and debit card transactions. It provides commercial acquisition services for the credit and debit card brands. It is also engaged in providing products and service such as point of sale (POS) equipment rental, check verification services, prepaid mobile phone recharging services, capture and transmission services for transactions carried out with voucher, private-label cards and cell phones, and an online capture technology for purchases made through websites and virtual stores.</t>
  </si>
  <si>
    <t>Usinas Siderurgicas de Minas Gerais SA is a Brazil-based company engaged in producing and distributing flat steel products. The company's product portfolio comprises ordinary heavy plates, Sincron series premium heavy plates, hot strips, cold-rolled, and galvanized products. These products are used in automotive, civil construction, railway, electric, white goods, offshore platforms, and agricultural and construction machinery. The Brazilian domestic market represents the majority of the company's sales, while the United States, Argentina, and Turkey are the export destination markets for the company.</t>
  </si>
  <si>
    <t>Manufacturer of steel products. The company supplies equipment and assemblies to the steel, mining, automotive, energy, petrochemical, marine and infrastructure industries.</t>
  </si>
  <si>
    <t>Vale is a large global miner and the world's largest producer of iron ore and pellets. In recent years the company has sold noncore assets such as its fertilizer, coal, and steel operations to concentrate on iron ore, nickel, and copper. Earnings are dominated by the bulk materials division, primarily iron ore and iron ore pellets. The base metals division is much smaller, consisting of nickel mines and smelters along with copper mines producing copper in concentrate. In 2024, Vale sold a minority 10% stake in energy transition metals, its base metals business, likely the first step in separating base metals and iron ore.</t>
  </si>
  <si>
    <t>Manufacturer and seller of fertilizers and chemicals based in Sao Paulo, Brazil. The company specializes in nitrogen, phosphorus, and potassium for agribusiness industry; calcium phosphate, sulfur, and micro granular phosphate products for the animal nutrition industry; and basic and intermediary raw materials to mining, water treatment, car-making, and civil construction industries in Brazil.</t>
  </si>
  <si>
    <t>Valid Solucoes SA Formerly Valid Solucoes eServicos de Seguranca em Meios de Pagamento e Identificacao is engaged in the printing industry, which includes systems that include electronic, plastic, and magnetic cards, card encoding, and development, implementation, and execution of electronic document management projects. The reporting segment is Means Of Payment, which consists of cards for purposes like payments, identification, and customization. The identification segment provides physical and electronic solutions. The mobile segment offers solutions like instant lottery tickets, digital certification that offers products, services, consulting, and technology for the issue, and the use of private and Brazilian government-certified digital certificates.</t>
  </si>
  <si>
    <t>Vamos Locacao De Caminhoes Maquinas E Equipamentos SA is engaged in the lease, sale and resale of trucks, machinery and equipment, fleet management and renders vehicle mechanics, industrialization, customization and body shop services. The company operates in three operating segments which comprise 1)Truck, machinery and equipment dealerships: sale of trucks, machinery and equipment; resale of used trucks, machinery and equipment, parts, machinery and accessories; mechanics auto body repair and paint services; 2) Lease of trucks, machinery and equipment: lease of trucks, machinery and equipment and fleet management; 3) Customization, manufacturing and transformation of trucks.</t>
  </si>
  <si>
    <t>Vasta Platform Ltd operates as an education company in Brazil, engaged in providing end-to-end educational and digital solutions that cater to all needs of private schools operating in the K-12 educational segment. Its business segments are Content and EdTech Platform, and Digital Platform. The Content and EdTech platform derives its results from educational content solutions through digital and printed content, including textbooks, learning systems and other complementary educational services. The Digital Platform enables private schools to aggregate multiple learning strategies and helps them to focus on education through the Business' physical and digital e-commerce platform and other digital services.</t>
  </si>
  <si>
    <t>Developer of software intended for payments. The company specializes in creating urban mobility payment software which can be pay tolls, shopping malls and parking lots by just sticking the tag on the windshield of the vehicle, thereby fast-tracking the payment of dues.</t>
  </si>
  <si>
    <t>Ventura Offshore Holding Ltd is a deep-water drilling contractor providing offshore drilling services to the oil and gas industry. The group specializes in deepwater drilling, primarily operating in the offshore oil and gas sector in Brazil. Also, the group owns and operates the drillship Carolina and the semisubmersible rig Victoria (the Owned Rigs), and manages the drillship Zonda and semisubmersible rig Catarina (the Managed Rigs, and together with the Owned Rigs, the Rigs), all of which drilling rigs capable of drilling in ultra-deep waters. The company operates in two reportable segments being the Operations of owned vessels and the Operations of managed vessels.</t>
  </si>
  <si>
    <t>Provider of monitored fire and intrusion alarms intended to protect against theft and burglary. The company's monitored fire and intrusion alarms are remotely controlled and monitored through the Verisure mobile app, enabling homeowners and businesses to stay in touch with home and family, making their daily lives that little bit easier and more pleasant by ensuring their safety.</t>
  </si>
  <si>
    <t>Provider of internet broadband services based in Sao Paulo, Brazil. The company leverages optical fiber networks and radio communication technology for serving customers with fast and stable internet connections.</t>
  </si>
  <si>
    <t>Provider of comprehensive outsourced services intended for hotel, banking, industrial, aviation, insurance and financial sectors. The company engages in cleaning and conservation services, gardening and security as well as auxiliary air transport services and law litigation, enabling clients with with cleaned environment as per their requirements.</t>
  </si>
  <si>
    <t>Veste SA Estilo is engaged in apparel industry retailers and high-end accessories in Brazil. The Company's main objectives are: development, exploration of the industry, trade, import and export of clothing and clothing accessories and trading in decorative, hygiene and cosmetic objects, among others. It produces clothes, accessories, footwear, and articles for the home, always in line with contemporary lifestyle, bringing joy, elegance, and well-being to customers under its brands Le Lis, Dudalina, john john, Stew, and Individual. The company focuses on designing, developing, manufacturing, and trading apparel and accessories for women and men.</t>
  </si>
  <si>
    <t>Operator of highways intended to serve maintenance service in Bahia, Brazil. The company manages the highways with responsibility, contributing to the development of the state of Bahia, through interaction with people and communities for the sustainable development of Brazil, offers services that include traffic inspection, ambulance services, fire fighting trucks, the capture of animals, road inspection and others, enabling smooth communications and transportations.</t>
  </si>
  <si>
    <t>Operator of an online travel platform intended to offer suitable pricing and a simple search experience. The company's platform provides customers with a wide array of travel options online including flights, hotels, cruises, and vacation packages throughout Brazil and Latin America, enabling travelers to book flights, hotels, cruises, and vacation packages with a click.</t>
  </si>
  <si>
    <t>Vibra Energia SA is engaged in the marketing and distribution of fuel and lubricants. The company's operating segments includes Retail; Consumer Market; Aviation Market and Special Market. It generates maximum revenue from the Retail segment. The business activities of the company include distribution, transportation, distribution and trading of all energy forms, chemical products and asphalt, provision of related services, and importing and exporting related items.</t>
  </si>
  <si>
    <t>Manufacturer of jeanswear and related products based in Sao Paulo, Brazil. The company offers denim and cotton jeans, cotton yarn, knit fabrics, and synthetic fibers and filaments.</t>
  </si>
  <si>
    <t>Manufacturer of steel-based construction equipment based in Sao Paulo, Brazil. The company engages in selling products such as cylinders, billets, blocks, peeled and polished bars, drawn bars, wires and, others to forge mills, screw and auto-parts manufacturers in Sao Paulo Brazil.</t>
  </si>
  <si>
    <t>Owner and operator of commercial properties in Brazil. The company provides brokerage services, leasing and property management services.</t>
  </si>
  <si>
    <t>Manufacturer of bi-axially oriented polypropylene films. The company specializes in metallic, opaque, matte, transparent films and synthetic paper which are used for snack foods, fresh produce and confectionery products packaging.</t>
  </si>
  <si>
    <t>Operator of educational institutes intended to provide private higher education facilities. The company is a digital education provider and provides post-secondary distance learning programs and a complete pedagogical ecosystem focused on a hybrid digital education experience for undergraduates and continuing education, the programs are provided in multiple formats namely, videos, eBooks, podcasts, and HTML text, among others.</t>
  </si>
  <si>
    <t>Provider of logistics services focused on integrating railroads, terminals, and ports. The company offers sustainable multimodal services to serve the Brazilian regions producing industrialized steel, minerals, and agribusiness goods, helping clients gain competitive advantage by enhancing the capacity, dynamism, and practicality to transport products.</t>
  </si>
  <si>
    <t>Operator of a truck and bus dealership. The company's dealership provides a variety of Volvo truck and buses of different models, their spare parts and accessories as well as vehicle servicing, enabling clients to own a bus or truck as required.</t>
  </si>
  <si>
    <t>Operator of a fintech company intended to provide credit to the low-income population. The company offers services by issuing store cards, branded credit cards, digital accounts, personal credit lines and insurance as well as provides retail chains the possibility of adopting their own credit card and CRM tools, ensuring its clients with happiness, inclusion, credit and innovation, eliminating barriers and creating opportunities.</t>
  </si>
  <si>
    <t>Azul SA is involved in the operation of regular and non-regular airline passenger services, cargo or mail, passenger charter, provision of maintenance and hangarage services for aircraft, engines, parts and pieces, aircraft acquisition and lease, development of frequent-flyer programs, development of related activities and equity holding in other companies.</t>
  </si>
  <si>
    <t>Gol Linhas Aereas Inteligentes SA is a Brazilian airline company. It operates in two segments, flight transportation which offers air transportation services and the smiles loyalty program segment which includes redemption of miles traveled for purchasing flight tickets. The company's revenue derives from transporting passengers on aircraft. The company operates both domestic and international flights from which the majority of revenues come in from domestic operations.</t>
  </si>
  <si>
    <t>Provider of information technology infrastructure services intended for small and medium enterprises. The company offers services for critical hardware infrastructure including desktop computers, notebooks, tablets and smartphones, enabling clients to reduce mobility costs by making equipment management easy.</t>
  </si>
  <si>
    <t>Manufacturer and distributor of beverages. The company produces and distributes coca-cola, fanta, kuat, del valle, and other trademark beverages of The coca-cola company serving the states of Santa Catarina and Rio Grande do Sul, Brazil.</t>
  </si>
  <si>
    <t>Provider of investment management services intended to deliver financial returns with positive social and environmental impacts. The company is active in a long-term investment approach by focusing on portfolio evolution, new investments, enhancing innovation, flexibility, diversification and business continuity, thereby helping clients to transform opportunities into value business.</t>
  </si>
  <si>
    <t>Developer of food ticketing technologies intended to provide benefits that bring practicality, security, convenience and agile service. The company's technologies include food cards and cash vouchers, enabling companies, establishments and workers to avail of quality food and beverage vouchers.</t>
  </si>
  <si>
    <t>Manufacturer of long steel and related products based in Sao Paulo, Brazil. The company's product mix consist of rebar, wire, screens, profiles, bars and wire rod used for civil and mechanical construction.</t>
  </si>
  <si>
    <t>Vulcabras SA is a Brazil-based company engaged in trading and production of apparel and accessories products, particularly sportswear, male, female and professional footwear. It manages brands like Mizuno, Under Armour, Vulcabras, Olympikus, among others. It distributes its products in Brazil as well as foreign markets. The company generates key revenue from the sales of Athletic footwear in Brazil.</t>
  </si>
  <si>
    <t>Manufacturer of commercial vehicles intended to produce buses and trucks. The company offers a product line-up with truck models, delivery vans, lorries and bus chassis to the domestic market and provides customer service solutions, customized maintenance plans, technical assistance and part and accessories supply, thereby enabling its clients to avail the services and products to elevate the functioning of the vehicle.</t>
  </si>
  <si>
    <t>Weg SA produces and sells electric motors, generators, control systems, and other industrial devices world-wide. The company has three reportable segments: industry, energy, and foreign (outside of Brazil). The industry segment manufactures various motors, drives, controls, and equipment for industrial automation. Energy segment products consist of electricity generators, alternators, wind turbines, hydraulic and thermal steam turbines (biomass), substations, transformers, measuring instruments, control panels, and systems integration services. The foreign segment consists of operations carried out through subsidiaries located in different countries.</t>
  </si>
  <si>
    <t>Producer of textile products. The company manufactures clothes, fabrics, haberdashery and related articles.</t>
  </si>
  <si>
    <t>Whirlpool SA is a manufacturer of home appliances in Brazil. The corporate purpose is Industrialization, commercialization, import, export, commission, consignment and representation of Metallurgical, chemical, household cleaning, electrical and electronic products, other goods consumer products, food products. The company provides electronic products, machinery, and appliances for personal and commercial use, such as refrigerators, air conditioners, washing machines, food mixers, cooking equipment, microwaves, vacuum cleaners, and water purifiers. It is a subsidiary of Whirlpool Corporation.</t>
  </si>
  <si>
    <t>Manufacturer and distributor of bread products based in Diadema, Brazil. The company produces various types of bread, loaves, and multigrain packaged breads.</t>
  </si>
  <si>
    <t>Wilson Sons SA is an integrated port and maritime logistics operator in Brazil. The portfolio includes specialized solutions in port terminals, maritime towage, logistics, maritime agency, and support for exploration and development of the oil and gas and naval industries. Its customers include ship owners, importers and exporters, companies in the oil and gas industry, as well as other participants in various sectors of the economy. The company's business units include Rio Grande Container Terminal, Salvador Container Terminal, Santo Andre Logistics Centre, International Logistics, Tugboats, Shipping Agency, Shipyards, Offshore Support Bases, and Offshore Support Vessels.</t>
  </si>
  <si>
    <t>Wipro is a leading global IT services provider, with about 234,000 employees. Based in Bengaluru, this India IT services firm leverages its offshore outsourcing model to derive a significant portion of its revenue from North America. The company offers traditional IT services offerings: consulting, managed services, and cloud infrastructure services as well as business process outsourcing as a service.</t>
  </si>
  <si>
    <t>Wiz Co Participacoes e Corretagem de Seguros SA is Brazilian insurance brokerage company. It is engaged in developing and implementing business optimization solutions, combining financial and insurance services to meet customer's needs. The company acts as a broker between insurer and bank and it is involved in the sale of individual and corporate insurance products, pension plans, capitalization plans, and consortiums, in the distribution channels. Its insurance products includes life insurance policies, mortgage insurance, credit insurance, auto insurance, residential property insurance, Business Multi-Risk Insurance and other products.</t>
  </si>
  <si>
    <t>WLM Participacoes E Comercio De Maquinas E Veeculos SA along with its subsidaries is engaged in marketing Scania brand products including heavy and extra heavy trucks, chassis of coaches and city buses, and spare parts. It is also engaged in beef cattle farming, milking dairy cattle and coffee growing.</t>
  </si>
  <si>
    <t>Supplier of laboratory products intended to cater to veterinary and medical industries. The company offers a wide range of products and services like equipment for laboratory, diagnostics, medical lab, veterinary, continuous glucose monitoring, point of care testing, and more.</t>
  </si>
  <si>
    <t>XP Inc is a Cayman Island-based technology-driven financial services platform. It is a provider of low-fee financial products and services in Brazil. The company evaluates its business through a single segment such as monitoring operations, making decisions on fund allocation, and evaluating the performance. It generates revenue through the Brokerage commission.</t>
  </si>
  <si>
    <t>Developer of a B2B platform intended to reduce the distance between retailers and suppliers through intelligent supply solutions, commercial management and payment methods. The company's platform offers in-depth knowledge that assists businesses to reach a level of competitiveness and makes purchases in a simple and direct way, enabling businesses of all sizes to increase efficiency and improve the customer experience.</t>
  </si>
  <si>
    <t>Manufacturer of agrochemical products based in Port Ategre, Brazil. The company's agrochemical products include fertilizers, pesticides, and insecticides with adequate amounts of chemical elements in them, enabling consumers and farmers to get optimum characteristics that the crop and the environment demand, which supports the obtaining of excellent results in the quality and yield of the harvests.</t>
  </si>
  <si>
    <t>YDUQS Participacoes SA is a Brazilian education company that focuses on postsecondary education. The company operates universities, colleges, and distance learning campuses across the country, with over 90 locations across 22 Brazilian states. It offers undergraduate, graduate, and professional designation programs to its students. Estacio Participacoes attracts middle- and lower-income workers across the country to its educational programs and enrolls over 500,000 students annually. Approximately 75% of enrollees study at the company's on-campus locations, which drive the majority of revenue for the company. Geographically, Estacio Participacoes operates the majority of its campuses around Rio de Janeiro.</t>
  </si>
  <si>
    <t>Producer and distributor of packaged food products and beverages based in Sao Paulo, Brazil. The company produces and distributes products such as popcorn, natural and industrial condiments, snacks, herbs, teas, cake mixes, desserts, confectionery, soups, soft drinks, cereals, corn starches, flours cassava, wheat flours and pet food under the brands Yoki, Kitano, Yokitos More Vita, Lin Tea, Tori and Chef Line.</t>
  </si>
  <si>
    <t>Operator of an information technology consulting firm headquartered in Sao Paulo, Brazil. The company offers a wide range of services such as cyber security and privacy, cloud and digital applications, data and analytics, managed services, application development, IT infrastructure, and more, providing clients with services according to their needs.</t>
  </si>
  <si>
    <t>Zamp SA operates restaurants. The company develops and administers restaurants under the brand Burger King which is located in Brazil. Its products consist of burgers, salads, soft drinks, desserts, and beverages, also it operates a brand Popeyes, a fried chicken restaurant chain, and a fast food brand. In addition, the company provides advisory and support services, as well as also trading, importing, and exporting its products and holding equity interests in other companies that develop the activities above in Brazil, as a partner or shareholder.</t>
  </si>
  <si>
    <t>Manufacturer of semiconductor memory components based in Sao Paulo, Brazil. The company offers semiconductors for memory modules, solid-state data storage devices and wireless communication modules for the Internet of Things, thereby developing high-tech solutions and innovative products.</t>
  </si>
  <si>
    <t>Processor of sugarcane. The company transforms sugarcane into food and clean energy by using biotechnology, without causing any problems to the environment.</t>
  </si>
  <si>
    <t>AurenOperaxoes SA formerly AES Brasil Operacoes SA is an integrated renewable energy platform. It generate electricity, as well as produce, sell and operate power generation and trading systems, using rivers and other energy sources.</t>
  </si>
  <si>
    <t>Provider of real estate development services based in Sao Paulo, Brazil. The company engages in the development of real estate residential and commercial properties in Brazil.</t>
  </si>
  <si>
    <t>Manufacturer of phosphate fertilizers. The unit is based in the agricultural heartland of Brazil and helps to provide fertilizers to produce food the world needs. It have an integrated operation that covers mining phosphate ore, refining it to produce phosphorus pent-oxide concentrate and processing into intermediate and final products.</t>
  </si>
  <si>
    <t>Manufacturer of pulp and paper products. The company produces bleached eucalyptus kraft pulp and a variety of paper products. It produces pulp both for sale and for use in paper production. It manufactures thermal, carbonless, printing and writing paper.</t>
  </si>
  <si>
    <t>Automob Participacoes SA, along with its subsidiaries, operates a network of light and heavy vehicle dealerships in Brazil. It sells new and used vehicles, including passenger cars, commercial vehicles, electric vehicles, motorcycles, trucks, buses, and forklifts, as well as agricultural equipment and machinery for construction, mining, and industrialization. In addition, the company provides parts, accessories, mechanical services, bodywork and painting, vehicle armoring, financing, insurance brokerage, and related services. The group's operating segments are the Authorized dealership of light vehicles, which generates maximum revenue, and the Authorized dealership of heavy vehicles.</t>
  </si>
  <si>
    <t>A production facility in Betim, Brazil. The production facility is engaged in the production of automotive exteriors and interiors.</t>
  </si>
  <si>
    <t>Operator of a chain of retail stores. The company's retail stores offers food products and general merchandises, enabling its customers to get fresh food products.</t>
  </si>
  <si>
    <t>Provider of asset management services for retail, high income, private, corporate, foreign, government and institutional investors. The company specializes in the distribution of securities, administration and safekeeping of portfolios and establishes, organizes, administers and manages funds, helping all kinds of investors increase investment income.</t>
  </si>
  <si>
    <t>Operator of a holding company based in Maracanau, Brazil.</t>
  </si>
  <si>
    <t>Producer of dairy products. The company produces and distributes gourmet-cheese in the states of São Paulo and Minas Gerais.</t>
  </si>
  <si>
    <t>Producer of paints. The company's paint production is mainly focus wall paints, enabling their clients to get quality paints for walls.</t>
  </si>
  <si>
    <t>Provider of lottery services. The company provides lottery ticket purchasing services to consumers through a network of retailers and also through the internet.</t>
  </si>
  <si>
    <t>Producer and seller of chemical and metal products. The company engaged in the production of electrolytic copper as cathodes, rods, drawn wires, sulfuric acid, copper slag, gold, silver, and precious metals for its clients in the electronics, telephony, telecommunications, energy, automotive, civil construction, information technology, textile, metallurgy, paper and cellulose sectors in Brazil, the United States, Canada, Costa Rica, Japan, Korea, Israel and other countries.</t>
  </si>
  <si>
    <t>Operator of retail conglomerates company based in Sao Paulo, Brazil. The company offers different lines of business, such as supermarkets, home improvement, department stores, shopping centers, and financial services.</t>
  </si>
  <si>
    <t>Operator of a gas-fired thermoelectric plant located in Caucaia, Brazil. The plant has an installed capacity of 327 megawatts.</t>
  </si>
  <si>
    <t>CIA Distrib de Gas do Rio de Janeiro - CEG distributes natural gas for the residential, commercial, industrial, electrical power generation sectors and also for compressed natural gas stations.</t>
  </si>
  <si>
    <t>Producer of glass containers. The company operates in domestic and international markets, producing packaging for food, beverage and pharmacy. It also manufactures cups, bowls, vases and thermoses.</t>
  </si>
  <si>
    <t>Producer and distributor of beverages. The company offers beers and distributes sparkling drinks in the states of Rio de Janeiro, São Paulo and Minas Gerais, Brazil.</t>
  </si>
  <si>
    <t>Manufacturer of welded steel pipes. The company's welded steel pipes, enables the petroleum, petrochemical, gas and sanitation industries to get steel pipes at competitive prices.</t>
  </si>
  <si>
    <t>Operator of an egg operations and processing unit based in Brazil. The company is engaged in the operations of an egg supplying business and produces egg.</t>
  </si>
  <si>
    <t>Manufacturer and trader of sugar and associated products. The company manufactures and trades sugar and ethanol and co generates electricity generated from cane sugar. It also offers transport, logistics, storage and port elevation and invests in land.</t>
  </si>
  <si>
    <t>Provider of diagnostic services based in Sau Paulo, Brazil. The division specialization in services aimed at women's health, diagnostic imaging exams and clinical analysis.</t>
  </si>
  <si>
    <t>Owner and operator of drug stores. The company operates 1400 drug stores in Brazil and offers pharmaceuticals, cosmetics and personal care products.</t>
  </si>
  <si>
    <t>Operator of corn seed business. The business includes seed processing plants and seed research centers, corn germplasm bank, seed brand and a license for the use of the Dow Sementes brand for a certain period of time.</t>
  </si>
  <si>
    <t>Developer of real estate projects based in Sao Paulo, Brazil.</t>
  </si>
  <si>
    <t>Provider of mining services based in Rio De Janeiro, Brazil. The company provides iron ore mining and production services and operates minable reserves, enabling clients ta avail iron ore pellets.</t>
  </si>
  <si>
    <t>Factory in Minas Gerais, Brazil. It has a production capacity of 400,000 tonnes per year.</t>
  </si>
  <si>
    <t>Portfolio of 57 supermarkets and hypermarkets stores in Brazil. The asset are based in the northeast region with 18 stores, Paraná with 8 and Rio Grande do Sul with 39 stores.</t>
  </si>
  <si>
    <t>Provider of Internet, cellular and wireless telecommunication services. The company offers commercial and residential analog and long distance phone services. It also provides broadband, pay-TV and voice-over-Internet services.</t>
  </si>
  <si>
    <t>Operator of personal and beauty care business based in Sao Paulo, Brazil. The company offers products including shampoo, deodorant and razor blades.</t>
  </si>
  <si>
    <t>Portfolio of tissue paper assets located in Brazil.</t>
  </si>
  <si>
    <t>Owner and operator of an investment holding company intended to invest in telecommunications sector.</t>
  </si>
  <si>
    <t>Operator of a corn seed cultivation company based in Ribeirao Preto, Brazil. The company's activities include the production, research and processing of corn seeds and its variants, enabling growers to avail quality corn seeds for agricultural purposes.</t>
  </si>
  <si>
    <t>Supplier of packaged coffee and tea located in Brazil.</t>
  </si>
  <si>
    <t>Manufacturer of paper and wood pulp products. The company is engaged in the manufacture, distribution and export of paper towels, serviettes, tissues and toilet paper for use in homes, its institutional division manufactures products for businesses and public domains, which include toilet paper, paper towels and hospital bed paper sheets, as well as liquid soap and general sanitary products and its consumer division produces paper towels, serviettes, tissues and toilet paper for use in homes.</t>
  </si>
  <si>
    <t>Owner and operator of a mining company. The company is primarily engaged in the mining and exploration of iron ore.</t>
  </si>
  <si>
    <t>Producer of instant noodles based in Sao Paulo, Brazil.</t>
  </si>
  <si>
    <t>Producer of consumer products intended to focus on the Brazilian hygiene market. The business division operates a portfolio of local brands for baby-care products, adult incontinence and personal hygiene.</t>
  </si>
  <si>
    <t>Manufacturer of paper and packaging products. The cmpany is engaged in the production and distribution of industrial and corrugated packaging products.</t>
  </si>
  <si>
    <t>Operator of hydroelectric plants. The company is the concessionaire of small hydroelectric plants of Guaraú and Cascade, located in Eta Guaraú and Spillway cascade, in São Paulo.</t>
  </si>
  <si>
    <t>Operator of poultry processing plant. The company's poultry processing plant processes 300,000 chickens per day at two slaughter facilities, enabling consumers to buy quality frozen chicken products.</t>
  </si>
  <si>
    <t>Owner and operator of a chain of restaurants. The company's chain of restaurants operates Outback Steakhouse's restaurants in Brazil.</t>
  </si>
  <si>
    <t>Porto Seguro SA is one of Brazil's diversified insurance companies that cover vehicles and residential homes. The company provides a wide range of services including risk underwriting analysis, bike assistance, and surveillance. Porto Seguro has also implemented credit card and mobile products. The company aims to provide products that meet several market segments' needs through the following brands: Porto Seguro, Itau Auto e Residencia, and Azul Seguros. Porto Seguro's operating structure is split between brokers, service providers, automotive centers, and branches.</t>
  </si>
  <si>
    <t>Private and public school learning systems are located in Curitiba, Brazil.</t>
  </si>
  <si>
    <t>Manufacturer of chemicals based in Sao Paulo, Brazil. The company is engaged in the production and distribution of polypropylene, polyethylene and basic chemical products.</t>
  </si>
  <si>
    <t>Producer and distributor of Coca-Cola products.</t>
  </si>
  <si>
    <t>Distributor of electrical parts and supplies. The business unit supplies electrical parts, tools, equipment and supplies for the electrical industry.</t>
  </si>
  <si>
    <t>Developer of pharmaceuticals based in Latin America. The business unit is engaged in the manufacturing of over-the-counter and prescription pharmaceuticals.</t>
  </si>
  <si>
    <t>Provider of telecommunication services. The company is engaged in providing cellular telecommunication services in Brazil.</t>
  </si>
  <si>
    <t>Manufacturer of suspension systems and front- and rear-control arms for automobiles. The company operates four Brazilian plants, producing and assembling chassis components and modules for the Brazilian automotive customers.</t>
  </si>
  <si>
    <t>Unibanco Uniao was founded in 1924. The Company operates in five segments: Retail, Wholesale, Wealth Management, Treasury and Insurance and Pension Plans. The Company's Retail segment provides a range of financial services and products, including: Banking services, Commercial and Corporate Banking services, Credit card services. Consumer Finance, with an array of distribution partnerships, Auto Financing through Unibanco Veiculos a nationwide operation by its branches in conjunction with franchised auto dealers; Payroll-linked loan business through its 100%-owned companies, partnerships and joint ventures; and Mortgage loans, with an increased focus on home financing and building strong relationships with homebuilders and brokers, in line with future growth expectations in Brazil. It provides its individual customers with fee-based products and services, including use of ATMs, phone and personal computer banking and fund transfers. Unibanco also makes secured and unsecured personal loans in reais for overdraft short term lines of credit, loans for consumer purchases, leasing and individual lines of credit. It provides Small and Medium Companies with a full range of financial services such as credit lines, account receivable financing, working capital loans, auto financing, home financing, funded loans from the Brazilian Development Bank leasing and payroll services and cash management services. The Company's branch system serves as a distribution network for the products and services that it offers to its retail customers. It operates 11,052 ATMs, 4,886 of which are free-standing ATMs for the convenience of its customers. Although it initially used the telephone as an instrument for conducting banking transactions with its clients, now it also provides a variety of retail banking services, including account opening, utility bill payment, wire transfers, personal loans, investment products and mutual funds through its internet banking services. The Company operates in consumer finance through its affiliates Unicard, Hipercard Banco Multiplo S.A., Fininvest and Redecard, and also through its partnerships with Ponto Frio, Magazine Luiza, Ipiranga Group, and Banco Cruzeiro do Sul. Unibanco offers more than 100 co-branded cards whereby its customers could receive airline miles or other rewards for using their credit cards. The Company"s Wholesale segment provides an array of products and services, including: general and specialized corporate lending; trade finance; derivatives operations; cash management; capital markets and investment banking services; investment and brokerage services; project finance; and mergers and acquisitions advice to approximately 400 institutional investors and approximately 2,200 economic groups. It serves these clients through a network of regional offices combined with a presence in major financial centers throughout Brazil. The Company's Treasury is divided into five areas: Trading, Banking, Assets and Liabilities Management, Derivatives Structuring and Macroeconomic Research. The Wealth Management segment offers fixed income and equity mutual funds to individual customers and manages portfolios on behalf of corporations, pension funds and private banking clients. Insurance and Pension Plans Segment provides individuals and businesses with, among others, life, medical, automobile, personal property extended warranty insurance products and services, as well as pension plans. The Brazilian Financial System is composed of the following regulatory and inspection bodies: the CMN; the Central Bank; the CVM; the National Private Insurance Council or CNSP; and the SUSEP.</t>
  </si>
  <si>
    <t>Manufacturer and distributor of sugar and alcohol.</t>
  </si>
  <si>
    <t>Developer of telecommunication infrastructure based in Rio de Janeiro, Brazil. The company develops interconnecting towers and radio base stations and provides broadband services over a fiber optic network, including installation and maintenance, enabling telecommunication companies to offer broadband services over the fiber-optic networks to customers.</t>
  </si>
  <si>
    <t>A portfolio of four fertilizer producing plants located in Cubatao. It includes four plants producing phosphate-based, ammonia and nitrogen byproducts.</t>
  </si>
  <si>
    <t>Manufacturer of industrial equipment intended for the oil and gas industry. The company's products include onshore wellheads, christmas tree systems and API 6A and 6D valves.</t>
  </si>
  <si>
    <t>Vitru Brasil Empreendimentos Participacoes e Comercio SA is engaged in the sale of books and offers professional and educational training.</t>
  </si>
  <si>
    <t>Alphabet is a holding company that wholly owns internet giant Google. The California-based company derives slightly less than 90% of its revenue from Google services, the vast majority of which is advertising sales. Alongside online ads, Google services houses sales stemming from Google's subscription services (YouTube TV, YouTube Music among others), platforms (sales and in-app purchases on Play Store), and devices (Chromebooks, Pixel smartphones, and smart home products such as Chromecast). Google's cloud computing platform, or GCP, accounts for roughly 10% of Alphabet's revenue with the firm's investments in up-and-coming technologies such as self-driving cars (Waymo), health (Verily), and internet access (Google Fiber) making up the rest.</t>
  </si>
  <si>
    <t>Microsoft develops and licenses consumer and enterprise software. It is known for its Windows operating systems and Office productivity suite. The company is organized into three equally sized broad segments: productivity and business processes (legacy Microsoft Office, cloud-based Office 365, Exchange, SharePoint, Skype, LinkedIn, Dynamics), intelligence cloud (infrastructure- and platform-as-a-service offerings Azure, Windows Server OS, SQL Server), and more personal computing (Windows Client, Xbox, Bing search, display advertising, and Surface laptops, tablets, and desktops).</t>
  </si>
  <si>
    <t>Amazon is the leading online retailer and marketplace for third party sellers. Retail related revenue represents approximately 75% of total, followed by Amazon Web Services' cloud computing, storage, database, and other offerings (15%), advertising services (5% to 10%), and other the remainder. International segments constitute 25% to 30% of Amazon's non-AWS sales, led by Germany, the United Kingdom, and Japan.</t>
  </si>
  <si>
    <t>Mondelez has operated independently since its split from the former Kraft Foods North American grocery business in October 2012. The firm is a leading player in the global snack enclave with a presence in the biscuit (49% of sales), chocolate (31%), gum/candy (11%), beverage (3%), and cheese and grocery (6%) aisles, as of the end of fiscal 2024. Mondelez's portfolio includes well-known brands like Oreo, Chips Ahoy, Halls, and Cadbury. The firm derives around one third of its revenue from developing markets, just more than one third from Europe, and the remainder from North America.</t>
  </si>
  <si>
    <t>Apple is among the largest companies in the world, with a broad portfolio of hardware and software products targeted at consumers and businesses. Apple's iPhone makes up a majority of the firm sales, and Apple's other products like Mac, iPad, and Watch are designed around the iPhone as the focal point of an expansive software ecosystem. Apple has progressively worked to add new applications, like streaming video, subscription bundles, and augmented reality. The firm designs its own software and semiconductors while working with subcontractors like Foxconn and TSMC to build its products and chips. Slightly less than half of Apple's sales come directly through its flagship stores, with a majority of sales coming indirectly through partnerships and distribution.</t>
  </si>
  <si>
    <t>Oracle provides enterprise applications and infrastructure offerings around the world through a variety of flexible IT deployment models, including on-premises, cloud-based, and hybrid. Founded in 1977, Oracle pioneered the first commercial SQL-based relational database management system, which is commonly used for running online transaction processing and data warehousing workloads. Besides database systems, Oracle also sells enterprise resource planning, or ERP, customer relationship management, or CRM, and human capital management, or HCM, applications. Today, Oracle has more than 159,000 full-time employees in over 170 countries.</t>
  </si>
  <si>
    <t>Samsung Electronics is a diversified electronics conglomerate that manufactures and sells a wide range of products, including smartphones, semiconductor chips, printers, home appliances, medical equipment, and telecom network equipment. More than half of its profit is generated from semiconductor business, and a further 20-25% is generated from its mobile handset business, although these percentages vary with the fortunes of each of these businesses. It is the largest smartphone and television manufacturer in the world, which helps provide a base demand for its component businesses, such as memory chips and displays, and is also the largest manufacturer of these globally.</t>
  </si>
  <si>
    <t>Intel is a leading digital chipmaker, focused on the design and manufacturing of microprocessors for the global personal computer and data center markets. Intel pioneered the x86 architecture for microprocessors and was the prime proponent of Moore's law for advances in semiconductor manufacturing. Intel remains the market share leader in central processing units in both the PC and server end markets. Intel has also been expanding into new adjacencies, such as communications infrastructure, automotive, and the Internet of Things. Further, Intel expects to leverage its chip manufacturing capabilities into an outsourced foundry model where it constructs chips for others.</t>
  </si>
  <si>
    <t>Cisco Systems is the largest provider of networking equipment in the world and one of the largest software companies in the world. Its largest businesses are selling networking hardware and software (where it has leading market shares) and cybersecurity software such as firewalls. It also has collaboration products, like its Webex suite, and observability tools. It primarily outsources its manufacturing to third parties and has a large sales and marketing staff-25,000 strong across 90 countries. Overall, Cisco employs 80,000 people and sells its products globally.</t>
  </si>
  <si>
    <t>Dell Technologies is a broad information technology vendor, primarily supplying hardware to enterprises. It is focused on premium and commercial personal computers and enterprise on-premises data center hardware. It holds top-three market shares in its core markets of personal computers, peripheral displays, mainstream servers, and external storage. Dell has a robust ecosystem of component and assembly partners, and also relies heavily on channel partners to fulfill its sales.</t>
  </si>
  <si>
    <t>HP (formerly Hewlett-Packard) is a behemoth in the PC and printing markets. It has focused on these markets since it exited IT infrastructure in 2015 with the split from Hewlett Packard Enterprise. HP focuses on the commercial market, but maintains sales of consumer devices and printers. The firm has a broad and global customer base, with only one third of sales coming from the US. HP completely outsources manufacturing and relies heavily on channel partners for its sales and marketing.</t>
  </si>
  <si>
    <t>Salesforce provides enterprise cloud computing solutions. The company offers customer relationship management technology that brings companies and customers together. Its Customer 360 platform helps the group to deliver a single source of truth, connecting customer data across systems, apps, and devices to help companies sell, service, market, and conduct commerce. It also offers Service Cloud for customer support, Marketing Cloud for digital marketing campaigns, Commerce Cloud as an e-commerce engine, the Salesforce Platform, which allows enterprises to build applications, and other solutions, such as MuleSoft for data integration.</t>
  </si>
  <si>
    <t>3M, a multinational conglomerate founded in 1902, sells tens of thousands of products ranging from sponges to respirators. The firm is well known for its extensive research and development capabilities, and it is a pioneer in inventing new use cases for its proprietary technologies. 3M is organized across three business segments: safety and industrial (representing around 44% of revenue), transportation and electronics (36%), and consumer (20%). The firm recently spun off its healthcare business, now known as Solventum. Nearly half of 3M's revenue comes from outside the Americas.</t>
  </si>
  <si>
    <t>Abbott manufactures and markets cardiovascular and diabetes devices, adult and pediatric nutritional products, diagnostic equipment and testing kits, and branded generic drugs. Products include pacemakers, implantable cardioverter defibrillators, neuromodulation devices, coronary stents, catheters, infant formula, nutritional liquids for adults, continuous glucose monitors, and immunoassays and point-of-care diagnostic equipment. Abbott derives approximately 60% of sales outside the United States.</t>
  </si>
  <si>
    <t>Archer-Daniels-Midland is a major processor of oilseeds, corn, wheat, and other agricultural commodities. The company is also one of the largest grain merchandisers through its extensive network of logistical assets to store and transport crops around the globe. ADM also runs a nutrition business that focuses on both human and animal ingredients and is a large producer of corn-based sweeteners, starches, and ethanol.</t>
  </si>
  <si>
    <t>Agco is a global manufacturer of agricultural equipment. Its main machine brands are Fendt, Massey Ferguson, and Valtra; its initiatives in precision agriculture have been organized under the PTx umbrella following a series of acquisitions. While a global business, Agco's sales skew heavily toward Europe/Middle East, representing 50%-60% of sales and even more of operating profits. The company is trying to increase its exposure to the larger North and South American markets. Its products are available through a global dealer network, which includes over 3,000 dealer and distribution locations and reach into over 140 countries. Additionally, Agco offers retail and wholesale financing to customers through its unconsolidated joint venture with Rabobank of the Netherlands.</t>
  </si>
  <si>
    <t>Alcoa is a vertically integrated aluminum company whose operations include bauxite mining, alumina refining, and manufacturing primary aluminum. It is the world's largest bauxite miner and alumina refiner by production volume, and the eighth-largest aluminum producer. Profits are closely tied to prevailing commodity prices along the aluminum supply chain.Alcoa was the first mass producer of aluminum, launching the world-changing Hall-Heroult smelting process in the 1880s, making aluminum affordable. It listed as a public company in 1925. In 2016, Alcoa spun off its automotive and aerospace metal parts segment to focus on mining, smelting, and refining. It bought the 40% unowned balance of AWAC in mid-2024, meaning refining assets are now predominantly wholly owned, as with smelting.</t>
  </si>
  <si>
    <t>ArcelorMittal SA is involved in the steel industry. The company's operating segments include North America, Brazil, Europe, India and JVs, Sustainable Solutions, Mining and Other . It generates maximum revenue from the Europe segment. Europe segment produces hot-rolled coil, cold-rolled coil, coated products, tinplate, plate, and slab. These products are sold to customers in the automotive, general, and packaging sectors as well as also produce long products consisting of sections, wire rods, rebar, billets, blooms and wire drawing, and tubular products. Geographically, it derives a majority of its revenue from United States.</t>
  </si>
  <si>
    <t>Provider of networking web, deployment, and cloud computing services intended to serve businesses with key IT infrastructure. The company offers cloud computing, IT networking, artificial intelligence-based database storage and content delivery services, enabling e-commerce startups to build and grow their cloud business while increasing their sales online.</t>
  </si>
  <si>
    <t>Bristol-Myers Squibb discovers, develops, and markets drugs for various therapeutic areas, such as cardiovascular, cancer, and immune disorders. A key focus for Bristol is immuno-oncology, where the firm is a leader in drug development. Bristol derives close to 70% of total sales from the US, showing a higher dependence on the US market than most of its peer group.</t>
  </si>
  <si>
    <t>Bunge Global SA formerly Bunge Ltd is an agribusiness and food company with operations along the farm-to-consumer food chain. The company segments include Agribusiness; Refined and Specialty Oils; Milling; Sugar and Bioenergy and Corporate and Other. It generates maximum revenue from the Agribusiness segment. The company is an oilseed processor and producer of vegetable oils and protein meals, based on processing capacity, a grain processor, the seller of packaged plant-based oils, producer and seller of wheat flour, bakery mixes and corn-based products in North and South America.</t>
  </si>
  <si>
    <t>Producer of agriculture products and financial services intended to serve farmers, producers, manufacturers, retailers, and governments. The company's products include grains and oilseeds and it provides farmer services and risk management solutions, as well as offers animal nutrition, biofuels, meat and poultry, food, and industrial products, enabling the clients to choose the desired products and services.</t>
  </si>
  <si>
    <t>Chevron is an integrated energy company with exploration, production, and refining operations worldwide. It is the second-largest oil company in the United States with production of 3.0 million of barrels of oil equivalent a day, including 7.7 million cubic feet a day of natural gas and 1.7 million of barrels of liquids a day. Production activities take place in North America, South America, Europe, Africa, Asia, and Australia. Its refineries are in the US and Asia for total refining capacity of 1.8 million barrels of oil a day. Proven reserves at year-end 2024 stood at 9.8 billion barrels of oil equivalent, including 5.1 billion barrels of liquids and 28.4 trillion cubic feet of natural gas.</t>
  </si>
  <si>
    <t>Shell is an integrated oil and gas company that explores for, produces, and refines oil around the world. In 2023, it produced 1.5 million barrels of liquids and 7.3 billion cubic feet of natural gas per day. At end-2023, reserves stood at 9.6 billion barrels of oil equivalent, 49% of which, consisted of liquids. Its production and reserves are in Europe, Asia, Oceania, Africa, and North and South America. The company operates refineries with capacity of 1.6 mmb/d located in the Americas, Asia, Africa, and Europe and sells about 12 million tons per year of chemicals. Its largest chemical plants, often integrated with its local refineries, are in Central Europe, China, Singapore, and North America.</t>
  </si>
  <si>
    <t>Corteva is an agricultural inputs pure play that was formed in 2019 when it was spun off from DowDuPont. The company is a leader in the development of new seed and crop protection products. Seeds generate the majority of profits with the remainder coming from crop protection products. Corteva operates globally, but around half of revenue comes from North America.</t>
  </si>
  <si>
    <t>ExxonMobil is an integrated oil and gas company that explores for, produces, and refines oil worldwide. In 2023, it produced 2.4 million barrels of liquids and 7.7 billion cubic feet of natural gas per day. At the end of 2023, reserves were 16.9 billion barrels of oil equivalent, 66% of which were liquids. The company is one of the world's largest refiners, with a total global refining capacity of 4.5 million barrels of oil per day, and is one of the world's largest manufacturers of commodity and specialty chemicals.</t>
  </si>
  <si>
    <t>GE Aerospace is the global leader in designing, manufacturing, and servicing large aircraft engines, along with partner Safran in their CFM joint venture. With its massive global installed base of nearly 70,000 commercial and military engines, GE Aerospace earns most of its profits on recurring service revenue of that equipment, which operates for decades. GE Aerospace is the remaining core business of the company formed in 1892 with historical ties to American inventor Thomas Edison; that company became a storied conglomerate with peak revenue of $130 billion in 2000 until GE spun off its appliance, finance, healthcare, and wind and power businesses between 2016 and 2024.</t>
  </si>
  <si>
    <t>In July 2015, Kraft merged with Heinz to create one of North America's largest food and beverage manufacturers. Beyond its namesake brands, its portfolio has since included Oscar Mayer, Velveeta, and Philadelphia. While the retail channel drives around 85% of its total sales, the firm also maintains a growing foodservice presence. Outside North America, Kraft Heinz's global reach includes a distribution network in Europe and emerging markets that drives nearly 25% of its consolidated sales base, as its products are sold in more than 190 countries and territories.</t>
  </si>
  <si>
    <t>Johnson &amp; Johnson is the world's largest and most diverse healthcare firm. It has two divisions: pharmaceutical and medical devices. These now represent all of the company's sales following the divestment of the consumer business, Kenvue, in 2023. The drug division focuses on the following therapeutic areas: immunology, oncology, neurology, pulmonary, cardiology, and metabolic diseases. Geographically, just over half of total revenue is generated in the United States.</t>
  </si>
  <si>
    <t>Merck KGaA operates in three main segments: Life Science, Electronics, and Healthcare. The Life Science segment provides laboratory consumables and instruments to researchers in academia and applied fields, including the biopharmaceutical industry. The Electronics segment offers specialty materials to manufacture a variety of products, such as semiconductors and flat-screen televisions. In the healthcare segment, Merck develops, manufactures, and sells branded pharmaceuticals with significant therapeutic concentrations in oncology, multiple sclerosis, and fertility. In 1995, the E. Merck KG family publicly sold part of the company, resulting in the current 30% public ownership of the firm.</t>
  </si>
  <si>
    <t>Mosaic is one of the largest phosphate and potash producers in the world. The company's assets include phosphate rock mines in Florida, Brazil, and Peru and potash mines in Saskatchewan, New Mexico, and Brazil. Mosaic also runs a large fertilizer distribution operation in Brazil through its Mosaic Fertilizantes business.</t>
  </si>
  <si>
    <t>Netflix's relatively simple business model involves only one business, its streaming service. It has the biggest television entertainment subscriber base in both the United States and the collective international market, with more than 300 million subscribers globally. Netflix has exposure to nearly the entire global population outside of China. The firm has traditionally avoided a regular slate of live programming or sports content, instead focusing on on-demand access to episodic television, movies, and documentaries. The firm introduced ad-supported subscription plans in 2022, giving the firm exposure to the advertising market in addition to the subscription fees that have historically accounted for nearly all its revenue.</t>
  </si>
  <si>
    <t>PepsiCo is a global leader in snacks and beverages, owning well-known household brands including Pepsi, Mountain Dew, Gatorade, Lay's, Cheetos, and Doritos, among others. The company dominates the global savory snacks market and also ranks as the second-largest beverage provider in the world (behind Coca-Cola) with diversified exposure to carbonated soft drinks, or CSD, as well as water, sports, and energy drink offerings. Convenience foods account for approximately 55% of its total revenue, with beverages making up the rest. Pepsi owns the bulk of its manufacturing and distribution capacity in the US, but uses bottlers overseas for beverages. International markets made up 40% of both total sales and operating profits in 2024.</t>
  </si>
  <si>
    <t>Pfizer is one of the world's largest pharmaceutical firms, with annual sales of roughly $60 billion. While it historically sold many types of healthcare products and chemicals, now prescription drugs and vaccines account for the majority of sales. Top sellers include pneumococcal vaccine Prevnar 13, cancer drug Ibrance, and cardiovascular treatment Eliquis. Pfizer sells these products globally, with international sales representing 40% of total sales. Within international sales, emerging markets are a major contributor.</t>
  </si>
  <si>
    <t>Manufacturer of industrial parts intended to supply its products to the automotive, agricultural, truck, construction, and machinery industries. The company offers cold heading and hot forging, thread rolling machines, production processes and in-production control methods technology, modern fastener distribution, surface treatment, and more.</t>
  </si>
  <si>
    <t>Since its founding in 1837, Procter &amp; Gamble has become one of the world's largest consumer product manufacturers, with annual sales approaching $85 billion. It operates with a lineup of leading brands, including more than 20 that generate north of $1 billion each in annual global sales, such as Tide laundry detergent, Charmin toilet paper, Pantene shampoo, and Pampers diapers. Sales outside its home turf represent just more than half of the firm's consolidated total.</t>
  </si>
  <si>
    <t>Sylvamo Corp is an uncoated papers company with a broad portfolio of top-tier brands and low-cost, large-scale paper mills, it produces uncoated freesheet (UFS) for paper products such as cut size and offset paper, as well as market pulp. The company offers Copy and Printer papers, Commercial Printing papers, Converting papers and Specialty papers. It operates in three geographical segments: Europe, Latin America, and North America. Key revenue is generated from North America.</t>
  </si>
  <si>
    <t>Founded in 1886, Atlanta-headquartered Coca-Cola is the world's largest nonalcoholic beverage company, with a strong portfolio of 200 brands covering key categories including carbonated soft drinks, water, sports, energy, juice, and coffee. Together with bottlers and distribution partners, the company sells finished beverage products bearing Coca-Cola and licensed brands through retailers and food-service locations in more than 200 countries and regions globally. Coca-Cola generates around two thirds of its total revenue overseas, with a significant portion from emerging economies in Latin America and Asia-Pacific.</t>
  </si>
  <si>
    <t>Whirlpool Corp is a manufacturer and marketer of home appliances and related products. Its reportable segments consist of five operating segments, which consist of Domestic Appliances (MDA) North America; MDA Europe, MDA Latin America; MDA Asia; and Small Domestic Appliances (SDA). Product categories include refrigeration, laundry, cooking, and dishwashing. The company has also a portfolio of small domestic appliances, including the KitchenAid stand mixer. The company's international brands include Whirlpool, KitchenAid, Maytag, Consul, and Brastemp, among others.</t>
  </si>
  <si>
    <t>CIQ</t>
  </si>
  <si>
    <t>Legal Name</t>
  </si>
  <si>
    <t>IQ128177377</t>
  </si>
  <si>
    <t>IQ4493027</t>
  </si>
  <si>
    <t>IQ50050473</t>
  </si>
  <si>
    <t>IQ50271539</t>
  </si>
  <si>
    <t>IQ5546846</t>
  </si>
  <si>
    <t>IQ59594155</t>
  </si>
  <si>
    <t>IQ26841261</t>
  </si>
  <si>
    <t>IQ33386</t>
  </si>
  <si>
    <t>IQ625699924</t>
  </si>
  <si>
    <t>IQ104599953</t>
  </si>
  <si>
    <t>IQ52779378</t>
  </si>
  <si>
    <t>IQ874525</t>
  </si>
  <si>
    <t>IQ339582611</t>
  </si>
  <si>
    <t>IQ134386019</t>
  </si>
  <si>
    <t>IQ1028820</t>
  </si>
  <si>
    <t>IQ578745457</t>
  </si>
  <si>
    <t>IQ700601</t>
  </si>
  <si>
    <t>IQ135285</t>
  </si>
  <si>
    <t>IQ281052280</t>
  </si>
  <si>
    <t>IQ275939321</t>
  </si>
  <si>
    <t>IQ20464416</t>
  </si>
  <si>
    <t>IQ98963253</t>
  </si>
  <si>
    <t>IQ98506</t>
  </si>
  <si>
    <t>IQ91868</t>
  </si>
  <si>
    <t>IQ91086</t>
  </si>
  <si>
    <t>IQ883327</t>
  </si>
  <si>
    <t>IQ881076</t>
  </si>
  <si>
    <t>IQ880980</t>
  </si>
  <si>
    <t>IQ880697</t>
  </si>
  <si>
    <t>IQ880642</t>
  </si>
  <si>
    <t>IQ880614</t>
  </si>
  <si>
    <t>IQ880589</t>
  </si>
  <si>
    <t>IQ880492</t>
  </si>
  <si>
    <t>IQ879240</t>
  </si>
  <si>
    <t>IQ878163</t>
  </si>
  <si>
    <t>IQ878043</t>
  </si>
  <si>
    <t>IQ877915</t>
  </si>
  <si>
    <t>IQ877854</t>
  </si>
  <si>
    <t>IQ877853</t>
  </si>
  <si>
    <t>IQ877403</t>
  </si>
  <si>
    <t>IQ877346</t>
  </si>
  <si>
    <t>IQ877295</t>
  </si>
  <si>
    <t>IQ876890</t>
  </si>
  <si>
    <t>IQ875352</t>
  </si>
  <si>
    <t>IQ874210</t>
  </si>
  <si>
    <t>IQ8475474</t>
  </si>
  <si>
    <t>IQ8292709</t>
  </si>
  <si>
    <t>IQ7845246</t>
  </si>
  <si>
    <t>IQ777058</t>
  </si>
  <si>
    <t>IQ7727900</t>
  </si>
  <si>
    <t>IQ754881</t>
  </si>
  <si>
    <t>IQ752427</t>
  </si>
  <si>
    <t>IQ707535024</t>
  </si>
  <si>
    <t>IQ697011095</t>
  </si>
  <si>
    <t>IQ696883498</t>
  </si>
  <si>
    <t>IQ6967844</t>
  </si>
  <si>
    <t>IQ687261</t>
  </si>
  <si>
    <t>IQ683718</t>
  </si>
  <si>
    <t>IQ678972127</t>
  </si>
  <si>
    <t>IQ666664669</t>
  </si>
  <si>
    <t>IQ652771876</t>
  </si>
  <si>
    <t>IQ6476441</t>
  </si>
  <si>
    <t>IQ6462753</t>
  </si>
  <si>
    <t>IQ642321252</t>
  </si>
  <si>
    <t>IQ6411769</t>
  </si>
  <si>
    <t>IQ635092658</t>
  </si>
  <si>
    <t>IQ62174508</t>
  </si>
  <si>
    <t>IQ61887104</t>
  </si>
  <si>
    <t>IQ61575798</t>
  </si>
  <si>
    <t>IQ6148973</t>
  </si>
  <si>
    <t>IQ598611</t>
  </si>
  <si>
    <t>IQ596117</t>
  </si>
  <si>
    <t>IQ5881758</t>
  </si>
  <si>
    <t>IQ5863889</t>
  </si>
  <si>
    <t>IQ581293673</t>
  </si>
  <si>
    <t>IQ574681741</t>
  </si>
  <si>
    <t>IQ5722650</t>
  </si>
  <si>
    <t>IQ5690139</t>
  </si>
  <si>
    <t>IQ5646995</t>
  </si>
  <si>
    <t>IQ5542101</t>
  </si>
  <si>
    <t>IQ553386133</t>
  </si>
  <si>
    <t>IQ5522655</t>
  </si>
  <si>
    <t>IQ5491305</t>
  </si>
  <si>
    <t>IQ547797906</t>
  </si>
  <si>
    <t>IQ54448178</t>
  </si>
  <si>
    <t>IQ5439927</t>
  </si>
  <si>
    <t>IQ540710608</t>
  </si>
  <si>
    <t>IQ49648986</t>
  </si>
  <si>
    <t>IQ47845084</t>
  </si>
  <si>
    <t>IQ47843956</t>
  </si>
  <si>
    <t>IQ47837865</t>
  </si>
  <si>
    <t>IQ47058303</t>
  </si>
  <si>
    <t>IQ47055256</t>
  </si>
  <si>
    <t>IQ47017909</t>
  </si>
  <si>
    <t>IQ47017308</t>
  </si>
  <si>
    <t>IQ46995158</t>
  </si>
  <si>
    <t>IQ46992914</t>
  </si>
  <si>
    <t>IQ45986347</t>
  </si>
  <si>
    <t>IQ4509268</t>
  </si>
  <si>
    <t>IQ43221983</t>
  </si>
  <si>
    <t>IQ428574550</t>
  </si>
  <si>
    <t>IQ41629874</t>
  </si>
  <si>
    <t>IQ413594</t>
  </si>
  <si>
    <t>IQ412550767</t>
  </si>
  <si>
    <t>IQ410394989</t>
  </si>
  <si>
    <t>IQ410348</t>
  </si>
  <si>
    <t>IQ406338</t>
  </si>
  <si>
    <t>IQ403623</t>
  </si>
  <si>
    <t>IQ40311288</t>
  </si>
  <si>
    <t>IQ402308</t>
  </si>
  <si>
    <t>IQ398006</t>
  </si>
  <si>
    <t>IQ394524</t>
  </si>
  <si>
    <t>IQ394081</t>
  </si>
  <si>
    <t>IQ38648356</t>
  </si>
  <si>
    <t>IQ386024</t>
  </si>
  <si>
    <t>IQ38026400</t>
  </si>
  <si>
    <t>IQ38012098</t>
  </si>
  <si>
    <t>IQ3800060</t>
  </si>
  <si>
    <t>IQ377771373</t>
  </si>
  <si>
    <t>IQ374933887</t>
  </si>
  <si>
    <t>IQ369991357</t>
  </si>
  <si>
    <t>IQ364040</t>
  </si>
  <si>
    <t>IQ36313803</t>
  </si>
  <si>
    <t>IQ35879810</t>
  </si>
  <si>
    <t>IQ35752172</t>
  </si>
  <si>
    <t>IQ35016821</t>
  </si>
  <si>
    <t>IQ34783</t>
  </si>
  <si>
    <t>IQ34120227</t>
  </si>
  <si>
    <t>IQ339447</t>
  </si>
  <si>
    <t>IQ33774899</t>
  </si>
  <si>
    <t>IQ33328</t>
  </si>
  <si>
    <t>IQ33191588</t>
  </si>
  <si>
    <t>IQ331660852</t>
  </si>
  <si>
    <t>IQ32854</t>
  </si>
  <si>
    <t>IQ32012</t>
  </si>
  <si>
    <t>IQ31934</t>
  </si>
  <si>
    <t>IQ319130234</t>
  </si>
  <si>
    <t>IQ317519</t>
  </si>
  <si>
    <t>IQ314670420</t>
  </si>
  <si>
    <t>IQ314515</t>
  </si>
  <si>
    <t>IQ31131097</t>
  </si>
  <si>
    <t>IQ310310</t>
  </si>
  <si>
    <t>IQ30900</t>
  </si>
  <si>
    <t>IQ308487201</t>
  </si>
  <si>
    <t>IQ30419957</t>
  </si>
  <si>
    <t>IQ30400694</t>
  </si>
  <si>
    <t>IQ30270687</t>
  </si>
  <si>
    <t>IQ2997184</t>
  </si>
  <si>
    <t>IQ29666670</t>
  </si>
  <si>
    <t>IQ294382</t>
  </si>
  <si>
    <t>IQ289632316</t>
  </si>
  <si>
    <t>IQ289194</t>
  </si>
  <si>
    <t>IQ28461</t>
  </si>
  <si>
    <t>IQ283056440</t>
  </si>
  <si>
    <t>IQ28202</t>
  </si>
  <si>
    <t>IQ280814369</t>
  </si>
  <si>
    <t>IQ280812245</t>
  </si>
  <si>
    <t>IQ280498911</t>
  </si>
  <si>
    <t>IQ280282231</t>
  </si>
  <si>
    <t>IQ279646657</t>
  </si>
  <si>
    <t>IQ27245997</t>
  </si>
  <si>
    <t>IQ26868</t>
  </si>
  <si>
    <t>IQ266017</t>
  </si>
  <si>
    <t>IQ265994806</t>
  </si>
  <si>
    <t>IQ265848352</t>
  </si>
  <si>
    <t>IQ263093</t>
  </si>
  <si>
    <t>IQ26271308</t>
  </si>
  <si>
    <t>IQ259627</t>
  </si>
  <si>
    <t>IQ25798</t>
  </si>
  <si>
    <t>IQ254571</t>
  </si>
  <si>
    <t>IQ2535412</t>
  </si>
  <si>
    <t>IQ24937</t>
  </si>
  <si>
    <t>IQ24809</t>
  </si>
  <si>
    <t>IQ247785822</t>
  </si>
  <si>
    <t>IQ245395381</t>
  </si>
  <si>
    <t>IQ245316543</t>
  </si>
  <si>
    <t>IQ240867411</t>
  </si>
  <si>
    <t>IQ236901958</t>
  </si>
  <si>
    <t>IQ23317198</t>
  </si>
  <si>
    <t>IQ23019702</t>
  </si>
  <si>
    <t>IQ22988815</t>
  </si>
  <si>
    <t>IQ228888758</t>
  </si>
  <si>
    <t>IQ228075214</t>
  </si>
  <si>
    <t>IQ226645412</t>
  </si>
  <si>
    <t>IQ22474024</t>
  </si>
  <si>
    <t>IQ22399474</t>
  </si>
  <si>
    <t>IQ223164951</t>
  </si>
  <si>
    <t>IQ22247</t>
  </si>
  <si>
    <t>IQ212348361</t>
  </si>
  <si>
    <t>IQ211430</t>
  </si>
  <si>
    <t>IQ21127</t>
  </si>
  <si>
    <t>IQ20502482</t>
  </si>
  <si>
    <t>IQ19691</t>
  </si>
  <si>
    <t>IQ1881064779</t>
  </si>
  <si>
    <t>IQ18749</t>
  </si>
  <si>
    <t>IQ1842698686</t>
  </si>
  <si>
    <t>IQ1842088038</t>
  </si>
  <si>
    <t>IQ1838316413</t>
  </si>
  <si>
    <t>IQ1829074935</t>
  </si>
  <si>
    <t>IQ1804385326</t>
  </si>
  <si>
    <t>IQ177031</t>
  </si>
  <si>
    <t>IQ1765035294</t>
  </si>
  <si>
    <t>IQ172207</t>
  </si>
  <si>
    <t>IQ1675211926</t>
  </si>
  <si>
    <t>IQ1671514326</t>
  </si>
  <si>
    <t>IQ156255058</t>
  </si>
  <si>
    <t>IQ13746374</t>
  </si>
  <si>
    <t>IQ136739607</t>
  </si>
  <si>
    <t>IQ12934640</t>
  </si>
  <si>
    <t>IQ127446268</t>
  </si>
  <si>
    <t>IQ127391912</t>
  </si>
  <si>
    <t>IQ126475</t>
  </si>
  <si>
    <t>IQ125775</t>
  </si>
  <si>
    <t>IQ12315861</t>
  </si>
  <si>
    <t>IQ122917</t>
  </si>
  <si>
    <t>IQ115788992</t>
  </si>
  <si>
    <t>IQ112350</t>
  </si>
  <si>
    <t>IQ10948132</t>
  </si>
  <si>
    <t>IQ109377862</t>
  </si>
  <si>
    <t>IQ109052829</t>
  </si>
  <si>
    <t>IQ106723268</t>
  </si>
  <si>
    <t>IQ106481190</t>
  </si>
  <si>
    <t>IQ105666144</t>
  </si>
  <si>
    <t>IQ103540</t>
  </si>
  <si>
    <t>IQ7225898</t>
  </si>
  <si>
    <t>IQ100416776</t>
  </si>
  <si>
    <t>IQ10127886</t>
  </si>
  <si>
    <t>IQ104485064</t>
  </si>
  <si>
    <t>IQ104647328</t>
  </si>
  <si>
    <t>IQ107085354</t>
  </si>
  <si>
    <t>IQ1078849</t>
  </si>
  <si>
    <t>IQ108728506</t>
  </si>
  <si>
    <t>IQ108856</t>
  </si>
  <si>
    <t>IQ111225082</t>
  </si>
  <si>
    <t>IQ11254435</t>
  </si>
  <si>
    <t>IQ11313702</t>
  </si>
  <si>
    <t>IQ114763726</t>
  </si>
  <si>
    <t>IQ115210059</t>
  </si>
  <si>
    <t>IQ115213359</t>
  </si>
  <si>
    <t>IQ115369972</t>
  </si>
  <si>
    <t>IQ115542</t>
  </si>
  <si>
    <t>IQ117146767</t>
  </si>
  <si>
    <t>IQ118231281</t>
  </si>
  <si>
    <t>IQ12485331</t>
  </si>
  <si>
    <t>IQ127065511</t>
  </si>
  <si>
    <t>IQ12736072</t>
  </si>
  <si>
    <t>IQ133921923</t>
  </si>
  <si>
    <t>IQ139135096</t>
  </si>
  <si>
    <t>IQ1432337</t>
  </si>
  <si>
    <t>IQ144524848</t>
  </si>
  <si>
    <t>IQ144756949</t>
  </si>
  <si>
    <t>IQ146166832</t>
  </si>
  <si>
    <t>IQ162270</t>
  </si>
  <si>
    <t>IQ1673206183</t>
  </si>
  <si>
    <t>IQ1675416503</t>
  </si>
  <si>
    <t>IQ1677585060</t>
  </si>
  <si>
    <t>IQ167921333</t>
  </si>
  <si>
    <t>IQ1815380492</t>
  </si>
  <si>
    <t>IQ1819200006</t>
  </si>
  <si>
    <t>IQ1830529945</t>
  </si>
  <si>
    <t>IQ1833786867</t>
  </si>
  <si>
    <t>IQ1853393857</t>
  </si>
  <si>
    <t>IQ1867808793</t>
  </si>
  <si>
    <t>IQ1871945009</t>
  </si>
  <si>
    <t>IQ1877419987</t>
  </si>
  <si>
    <t>IQ1898247639</t>
  </si>
  <si>
    <t>IQ1941853675</t>
  </si>
  <si>
    <t>IQ1944641086</t>
  </si>
  <si>
    <t>IQ212786825</t>
  </si>
  <si>
    <t>IQ214148218</t>
  </si>
  <si>
    <t>IQ215135318</t>
  </si>
  <si>
    <t>IQ215657029</t>
  </si>
  <si>
    <t>IQ216110474</t>
  </si>
  <si>
    <t>IQ216604561</t>
  </si>
  <si>
    <t>IQ21835</t>
  </si>
  <si>
    <t>IQ21989179</t>
  </si>
  <si>
    <t>IQ21989722</t>
  </si>
  <si>
    <t>IQ22415312</t>
  </si>
  <si>
    <t>IQ225257281</t>
  </si>
  <si>
    <t>IQ225509380</t>
  </si>
  <si>
    <t>IQ225687232</t>
  </si>
  <si>
    <t>IQ226081672</t>
  </si>
  <si>
    <t>IQ226083034</t>
  </si>
  <si>
    <t>IQ22759327</t>
  </si>
  <si>
    <t>IQ22759331</t>
  </si>
  <si>
    <t>IQ22816862</t>
  </si>
  <si>
    <t>IQ228674447</t>
  </si>
  <si>
    <t>IQ22885703</t>
  </si>
  <si>
    <t>IQ22986882</t>
  </si>
  <si>
    <t>IQ230443854</t>
  </si>
  <si>
    <t>IQ23064439</t>
  </si>
  <si>
    <t>IQ23077393</t>
  </si>
  <si>
    <t>IQ23110476</t>
  </si>
  <si>
    <t>IQ232034294</t>
  </si>
  <si>
    <t>IQ232427627</t>
  </si>
  <si>
    <t>IQ23297619</t>
  </si>
  <si>
    <t>IQ23317861</t>
  </si>
  <si>
    <t>IQ23352564</t>
  </si>
  <si>
    <t>IQ24095390</t>
  </si>
  <si>
    <t>IQ2422552</t>
  </si>
  <si>
    <t>IQ242294140</t>
  </si>
  <si>
    <t>IQ243296553</t>
  </si>
  <si>
    <t>IQ2456584</t>
  </si>
  <si>
    <t>IQ2488479</t>
  </si>
  <si>
    <t>IQ25049719</t>
  </si>
  <si>
    <t>IQ251704</t>
  </si>
  <si>
    <t>IQ2517610</t>
  </si>
  <si>
    <t>IQ251776863</t>
  </si>
  <si>
    <t>IQ252446731</t>
  </si>
  <si>
    <t>IQ253921316</t>
  </si>
  <si>
    <t>IQ25393807</t>
  </si>
  <si>
    <t>IQ260220329</t>
  </si>
  <si>
    <t>IQ261995300</t>
  </si>
  <si>
    <t>IQ262229752</t>
  </si>
  <si>
    <t>IQ263270080</t>
  </si>
  <si>
    <t>IQ26592267</t>
  </si>
  <si>
    <t>IQ26642</t>
  </si>
  <si>
    <t>IQ266846535</t>
  </si>
  <si>
    <t>IQ26688878</t>
  </si>
  <si>
    <t>IQ26936075</t>
  </si>
  <si>
    <t>IQ275940383</t>
  </si>
  <si>
    <t>IQ275947862</t>
  </si>
  <si>
    <t>IQ275997286</t>
  </si>
  <si>
    <t>IQ278212</t>
  </si>
  <si>
    <t>IQ2785092</t>
  </si>
  <si>
    <t>IQ279578296</t>
  </si>
  <si>
    <t>IQ279586900</t>
  </si>
  <si>
    <t>IQ279730374</t>
  </si>
  <si>
    <t>IQ279756770</t>
  </si>
  <si>
    <t>IQ279761907</t>
  </si>
  <si>
    <t>IQ279761985</t>
  </si>
  <si>
    <t>IQ280812082</t>
  </si>
  <si>
    <t>IQ280870005</t>
  </si>
  <si>
    <t>IQ280872908</t>
  </si>
  <si>
    <t>IQ288195</t>
  </si>
  <si>
    <t>IQ29096</t>
  </si>
  <si>
    <t>IQ2919852</t>
  </si>
  <si>
    <t>IQ2938740</t>
  </si>
  <si>
    <t>IQ29485141</t>
  </si>
  <si>
    <t>IQ29666565</t>
  </si>
  <si>
    <t>IQ29814550</t>
  </si>
  <si>
    <t>IQ29861375</t>
  </si>
  <si>
    <t>IQ30271217</t>
  </si>
  <si>
    <t>IQ30275180</t>
  </si>
  <si>
    <t>IQ30447311</t>
  </si>
  <si>
    <t>IQ30463709</t>
  </si>
  <si>
    <t>IQ306473581</t>
  </si>
  <si>
    <t>IQ309449411</t>
  </si>
  <si>
    <t>IQ310010418</t>
  </si>
  <si>
    <t>IQ31145456</t>
  </si>
  <si>
    <t>IQ31348</t>
  </si>
  <si>
    <t>IQ316983890</t>
  </si>
  <si>
    <t>IQ317654668</t>
  </si>
  <si>
    <t>IQ317673663</t>
  </si>
  <si>
    <t>IQ322479939</t>
  </si>
  <si>
    <t>IQ32430145</t>
  </si>
  <si>
    <t>IQ32811207</t>
  </si>
  <si>
    <t>IQ33038860</t>
  </si>
  <si>
    <t>IQ33281568</t>
  </si>
  <si>
    <t>IQ33347916</t>
  </si>
  <si>
    <t>IQ33406956</t>
  </si>
  <si>
    <t>IQ34177478</t>
  </si>
  <si>
    <t>IQ344030319</t>
  </si>
  <si>
    <t>IQ34669017</t>
  </si>
  <si>
    <t>IQ34709932</t>
  </si>
  <si>
    <t>IQ34902134</t>
  </si>
  <si>
    <t>IQ35057787</t>
  </si>
  <si>
    <t>IQ35411526</t>
  </si>
  <si>
    <t>IQ35622194</t>
  </si>
  <si>
    <t>IQ35852853</t>
  </si>
  <si>
    <t>IQ36042</t>
  </si>
  <si>
    <t>IQ36195242</t>
  </si>
  <si>
    <t>IQ363348</t>
  </si>
  <si>
    <t>IQ376900481</t>
  </si>
  <si>
    <t>IQ37822619</t>
  </si>
  <si>
    <t>IQ379824387</t>
  </si>
  <si>
    <t>IQ38012185</t>
  </si>
  <si>
    <t>IQ38012348</t>
  </si>
  <si>
    <t>IQ38610394</t>
  </si>
  <si>
    <t>IQ38965661</t>
  </si>
  <si>
    <t>IQ392996</t>
  </si>
  <si>
    <t>IQ393311</t>
  </si>
  <si>
    <t>IQ396562</t>
  </si>
  <si>
    <t>IQ402464</t>
  </si>
  <si>
    <t>IQ402548</t>
  </si>
  <si>
    <t>IQ404903</t>
  </si>
  <si>
    <t>IQ409268</t>
  </si>
  <si>
    <t>IQ411574</t>
  </si>
  <si>
    <t>IQ411953384</t>
  </si>
  <si>
    <t>IQ413394</t>
  </si>
  <si>
    <t>IQ415041326</t>
  </si>
  <si>
    <t>IQ423384690</t>
  </si>
  <si>
    <t>IQ42397568</t>
  </si>
  <si>
    <t>IQ429062399</t>
  </si>
  <si>
    <t>IQ430470521</t>
  </si>
  <si>
    <t>IQ4481396</t>
  </si>
  <si>
    <t>IQ45585226</t>
  </si>
  <si>
    <t>IQ45986509</t>
  </si>
  <si>
    <t>IQ46448672</t>
  </si>
  <si>
    <t>IQ46948691</t>
  </si>
  <si>
    <t>IQ46983593</t>
  </si>
  <si>
    <t>IQ47057485</t>
  </si>
  <si>
    <t>IQ47060568</t>
  </si>
  <si>
    <t>IQ47102671</t>
  </si>
  <si>
    <t>IQ47445231</t>
  </si>
  <si>
    <t>IQ47793165</t>
  </si>
  <si>
    <t>IQ47825563</t>
  </si>
  <si>
    <t>IQ47825944</t>
  </si>
  <si>
    <t>IQ48763940</t>
  </si>
  <si>
    <t>IQ48876335</t>
  </si>
  <si>
    <t>IQ49122038</t>
  </si>
  <si>
    <t>IQ49526355</t>
  </si>
  <si>
    <t>IQ4984490</t>
  </si>
  <si>
    <t>IQ50095472</t>
  </si>
  <si>
    <t>IQ51183589</t>
  </si>
  <si>
    <t>IQ51325622</t>
  </si>
  <si>
    <t>IQ5398085</t>
  </si>
  <si>
    <t>IQ540242137</t>
  </si>
  <si>
    <t>IQ5434623</t>
  </si>
  <si>
    <t>IQ5449430</t>
  </si>
  <si>
    <t>IQ545096995</t>
  </si>
  <si>
    <t>IQ5451826</t>
  </si>
  <si>
    <t>IQ5452560</t>
  </si>
  <si>
    <t>IQ5457075</t>
  </si>
  <si>
    <t>IQ5477696</t>
  </si>
  <si>
    <t>IQ5491401</t>
  </si>
  <si>
    <t>IQ5503983</t>
  </si>
  <si>
    <t>IQ5504068</t>
  </si>
  <si>
    <t>IQ5505303</t>
  </si>
  <si>
    <t>IQ5507464</t>
  </si>
  <si>
    <t>IQ5533649</t>
  </si>
  <si>
    <t>IQ5533717</t>
  </si>
  <si>
    <t>IQ5542359</t>
  </si>
  <si>
    <t>IQ5542530</t>
  </si>
  <si>
    <t>IQ554443401</t>
  </si>
  <si>
    <t>IQ5545913</t>
  </si>
  <si>
    <t>IQ5547142</t>
  </si>
  <si>
    <t>IQ5547431</t>
  </si>
  <si>
    <t>IQ5550080</t>
  </si>
  <si>
    <t>IQ5582940</t>
  </si>
  <si>
    <t>IQ558700744</t>
  </si>
  <si>
    <t>IQ558771792</t>
  </si>
  <si>
    <t>IQ5600085</t>
  </si>
  <si>
    <t>IQ5633116</t>
  </si>
  <si>
    <t>IQ5637561</t>
  </si>
  <si>
    <t>IQ5646525</t>
  </si>
  <si>
    <t>IQ566600469</t>
  </si>
  <si>
    <t>IQ5685676</t>
  </si>
  <si>
    <t>IQ5719653</t>
  </si>
  <si>
    <t>IQ5719704</t>
  </si>
  <si>
    <t>IQ5730772</t>
  </si>
  <si>
    <t>IQ5751419</t>
  </si>
  <si>
    <t>IQ5754488</t>
  </si>
  <si>
    <t>IQ5754659</t>
  </si>
  <si>
    <t>IQ576058526</t>
  </si>
  <si>
    <t>IQ5786331</t>
  </si>
  <si>
    <t>IQ58058680</t>
  </si>
  <si>
    <t>IQ58278203</t>
  </si>
  <si>
    <t>IQ5836707</t>
  </si>
  <si>
    <t>IQ5842950</t>
  </si>
  <si>
    <t>IQ5852079</t>
  </si>
  <si>
    <t>IQ5908887</t>
  </si>
  <si>
    <t>IQ5927176</t>
  </si>
  <si>
    <t>IQ59292966</t>
  </si>
  <si>
    <t>IQ597679025</t>
  </si>
  <si>
    <t>IQ598951759</t>
  </si>
  <si>
    <t>IQ606251</t>
  </si>
  <si>
    <t>IQ607657557</t>
  </si>
  <si>
    <t>IQ609952245</t>
  </si>
  <si>
    <t>IQ6229242</t>
  </si>
  <si>
    <t>IQ633189763</t>
  </si>
  <si>
    <t>IQ637591905</t>
  </si>
  <si>
    <t>IQ6466794</t>
  </si>
  <si>
    <t>IQ6491480</t>
  </si>
  <si>
    <t>IQ657190727</t>
  </si>
  <si>
    <t>IQ658592574</t>
  </si>
  <si>
    <t>IQ665916353</t>
  </si>
  <si>
    <t>IQ666522997</t>
  </si>
  <si>
    <t>IQ669406596</t>
  </si>
  <si>
    <t>IQ675431174</t>
  </si>
  <si>
    <t>IQ676966524</t>
  </si>
  <si>
    <t>IQ676979840</t>
  </si>
  <si>
    <t>IQ682414014</t>
  </si>
  <si>
    <t>IQ683719</t>
  </si>
  <si>
    <t>IQ685189991</t>
  </si>
  <si>
    <t>IQ686069</t>
  </si>
  <si>
    <t>IQ686200466</t>
  </si>
  <si>
    <t>IQ688533087</t>
  </si>
  <si>
    <t>IQ688725187</t>
  </si>
  <si>
    <t>IQ690752755</t>
  </si>
  <si>
    <t>IQ691274020</t>
  </si>
  <si>
    <t>IQ692424318</t>
  </si>
  <si>
    <t>IQ692501101</t>
  </si>
  <si>
    <t>IQ692873001</t>
  </si>
  <si>
    <t>IQ693844733</t>
  </si>
  <si>
    <t>IQ69522300</t>
  </si>
  <si>
    <t>IQ695583881</t>
  </si>
  <si>
    <t>IQ696127715</t>
  </si>
  <si>
    <t>IQ697354917</t>
  </si>
  <si>
    <t>IQ699194433</t>
  </si>
  <si>
    <t>IQ701249086</t>
  </si>
  <si>
    <t>IQ702528223</t>
  </si>
  <si>
    <t>IQ703662947</t>
  </si>
  <si>
    <t>IQ704588</t>
  </si>
  <si>
    <t>IQ706304033</t>
  </si>
  <si>
    <t>IQ716479531</t>
  </si>
  <si>
    <t>IQ740253</t>
  </si>
  <si>
    <t>IQ752381</t>
  </si>
  <si>
    <t>IQ7665420</t>
  </si>
  <si>
    <t>IQ7668873</t>
  </si>
  <si>
    <t>IQ7685459</t>
  </si>
  <si>
    <t>IQ78721483</t>
  </si>
  <si>
    <t>IQ817973</t>
  </si>
  <si>
    <t>IQ82623951</t>
  </si>
  <si>
    <t>IQ83598481</t>
  </si>
  <si>
    <t>IQ83719120</t>
  </si>
  <si>
    <t>IQ83747628</t>
  </si>
  <si>
    <t>IQ83834481</t>
  </si>
  <si>
    <t>IQ8474690</t>
  </si>
  <si>
    <t>IQ8476060</t>
  </si>
  <si>
    <t>IQ874155</t>
  </si>
  <si>
    <t>IQ874225</t>
  </si>
  <si>
    <t>IQ874906</t>
  </si>
  <si>
    <t>IQ875297</t>
  </si>
  <si>
    <t>IQ875817</t>
  </si>
  <si>
    <t>IQ876022</t>
  </si>
  <si>
    <t>IQ876882</t>
  </si>
  <si>
    <t>IQ877263</t>
  </si>
  <si>
    <t>IQ877352</t>
  </si>
  <si>
    <t>IQ877821</t>
  </si>
  <si>
    <t>IQ878064</t>
  </si>
  <si>
    <t>IQ878137</t>
  </si>
  <si>
    <t>IQ878140</t>
  </si>
  <si>
    <t>IQ878157</t>
  </si>
  <si>
    <t>IQ878191</t>
  </si>
  <si>
    <t>IQ878329</t>
  </si>
  <si>
    <t>IQ879112</t>
  </si>
  <si>
    <t>IQ879271</t>
  </si>
  <si>
    <t>IQ879460</t>
  </si>
  <si>
    <t>IQ879465</t>
  </si>
  <si>
    <t>IQ879614</t>
  </si>
  <si>
    <t>IQ879769</t>
  </si>
  <si>
    <t>IQ879809</t>
  </si>
  <si>
    <t>IQ879865</t>
  </si>
  <si>
    <t>IQ879915</t>
  </si>
  <si>
    <t>IQ879925</t>
  </si>
  <si>
    <t>IQ879948</t>
  </si>
  <si>
    <t>IQ880481</t>
  </si>
  <si>
    <t>IQ880536</t>
  </si>
  <si>
    <t>IQ880615</t>
  </si>
  <si>
    <t>IQ880644</t>
  </si>
  <si>
    <t>IQ880679</t>
  </si>
  <si>
    <t>IQ880682</t>
  </si>
  <si>
    <t>IQ880909</t>
  </si>
  <si>
    <t>IQ881030</t>
  </si>
  <si>
    <t>IQ881127</t>
  </si>
  <si>
    <t>IQ881184</t>
  </si>
  <si>
    <t>IQ882974</t>
  </si>
  <si>
    <t>IQ883485</t>
  </si>
  <si>
    <t>IQ883557</t>
  </si>
  <si>
    <t>IQ883937</t>
  </si>
  <si>
    <t>IQ884194</t>
  </si>
  <si>
    <t>IQ9274776</t>
  </si>
  <si>
    <t>IQ9406148</t>
  </si>
  <si>
    <t>IQ9441168</t>
  </si>
  <si>
    <t>IQ94614</t>
  </si>
  <si>
    <t>IQ947044</t>
  </si>
  <si>
    <t>IQ9708253</t>
  </si>
  <si>
    <t>IQ98241624</t>
  </si>
  <si>
    <t>IQ99676444</t>
  </si>
  <si>
    <t>IQ240785205</t>
  </si>
  <si>
    <t>IQ877399</t>
  </si>
  <si>
    <t>IQ884217</t>
  </si>
  <si>
    <t>IQ139142337</t>
  </si>
  <si>
    <t>IQ1866455123</t>
  </si>
  <si>
    <t>IQ279751029</t>
  </si>
  <si>
    <t>IQ1899009726</t>
  </si>
  <si>
    <t>IQ38768312</t>
  </si>
  <si>
    <t>IQ593725789</t>
  </si>
  <si>
    <t>IQ39557575</t>
  </si>
  <si>
    <t>IQ21953226</t>
  </si>
  <si>
    <t>IQ26991642</t>
  </si>
  <si>
    <t>IQ1769832241</t>
  </si>
  <si>
    <t>IQ708043244</t>
  </si>
  <si>
    <t>IQ1061236</t>
  </si>
  <si>
    <t>IQ5503676</t>
  </si>
  <si>
    <t>IQ54412344</t>
  </si>
  <si>
    <t>IQ430915999</t>
  </si>
  <si>
    <t>IQ1845867648</t>
  </si>
  <si>
    <t>IQ109021214</t>
  </si>
  <si>
    <t>IQ655562925</t>
  </si>
  <si>
    <t>IQ880535</t>
  </si>
  <si>
    <t>IQ1771200371</t>
  </si>
  <si>
    <t>IQ27169270</t>
  </si>
  <si>
    <t>IQ9638957</t>
  </si>
  <si>
    <t>IQ4457801</t>
  </si>
  <si>
    <t>IQ5418691</t>
  </si>
  <si>
    <t>IQ876989</t>
  </si>
  <si>
    <t>IQ35158461</t>
  </si>
  <si>
    <t>IQ10062045</t>
  </si>
  <si>
    <t>IQ32670163</t>
  </si>
  <si>
    <t>IQ549004632</t>
  </si>
  <si>
    <t>IQ600065937</t>
  </si>
  <si>
    <t>IQ224057853</t>
  </si>
  <si>
    <t>IQ49767978</t>
  </si>
  <si>
    <t>IQ878172</t>
  </si>
  <si>
    <t>IQ683437941</t>
  </si>
  <si>
    <t>IQ5384537</t>
  </si>
  <si>
    <t>IQ243974084</t>
  </si>
  <si>
    <t>IQ600192046</t>
  </si>
  <si>
    <t>IQ712257755</t>
  </si>
  <si>
    <t>IQ309754729</t>
  </si>
  <si>
    <t>IQ656122419</t>
  </si>
  <si>
    <t>IQ647701878</t>
  </si>
  <si>
    <t>IQ702538342</t>
  </si>
  <si>
    <t>IQ880773</t>
  </si>
  <si>
    <t>IQ128661256</t>
  </si>
  <si>
    <t>IQ702035808</t>
  </si>
  <si>
    <t>IQ284757558</t>
  </si>
  <si>
    <t>IQ51200702</t>
  </si>
  <si>
    <t>IQ280437710</t>
  </si>
  <si>
    <t>IQ241742634</t>
  </si>
  <si>
    <t>IQ52295120</t>
  </si>
  <si>
    <t>IQ539745567</t>
  </si>
  <si>
    <t>IQ22385966</t>
  </si>
  <si>
    <t>IQ28578218</t>
  </si>
  <si>
    <t>IQ37612389</t>
  </si>
  <si>
    <t>IQ34946137</t>
  </si>
  <si>
    <t>IQ45986565</t>
  </si>
  <si>
    <t>IQ5853616</t>
  </si>
  <si>
    <t>IQ110050823</t>
  </si>
  <si>
    <t>IQ555615596</t>
  </si>
  <si>
    <t>IQ247483</t>
  </si>
  <si>
    <t>IQ643388602</t>
  </si>
  <si>
    <t>IQ652223178</t>
  </si>
  <si>
    <t>IQ47051136</t>
  </si>
  <si>
    <t>IQ1861722551</t>
  </si>
  <si>
    <t>IQ554506636</t>
  </si>
  <si>
    <t>IQ874181</t>
  </si>
  <si>
    <t>IQ23520843</t>
  </si>
  <si>
    <t>IQ5491096</t>
  </si>
  <si>
    <t>IQ5875293</t>
  </si>
  <si>
    <t>IQ880623</t>
  </si>
  <si>
    <t>IQ2491655</t>
  </si>
  <si>
    <t>IQ22615575</t>
  </si>
  <si>
    <t>IQ27813511</t>
  </si>
  <si>
    <t>IQ234101461</t>
  </si>
  <si>
    <t>IQ5550091</t>
  </si>
  <si>
    <t>IQ1885296739</t>
  </si>
  <si>
    <t>IQ1798512109</t>
  </si>
  <si>
    <t>IQ1782377716</t>
  </si>
  <si>
    <t>IQ5854084</t>
  </si>
  <si>
    <t>IQ114621968</t>
  </si>
  <si>
    <t>IQ145488245</t>
  </si>
  <si>
    <t>IQ592251173</t>
  </si>
  <si>
    <t>IQ279873257</t>
  </si>
  <si>
    <t>IQ36141192</t>
  </si>
  <si>
    <t>IQ47053181</t>
  </si>
  <si>
    <t>IQ1916112790</t>
  </si>
  <si>
    <t>IQ222846417</t>
  </si>
  <si>
    <t>IQ303884058</t>
  </si>
  <si>
    <t>IQ22926612</t>
  </si>
  <si>
    <t>IQ880587</t>
  </si>
  <si>
    <t>IQ982394</t>
  </si>
  <si>
    <t>IQ529758549</t>
  </si>
  <si>
    <t>IQ707994522</t>
  </si>
  <si>
    <t>IQ1951216865</t>
  </si>
  <si>
    <t>IQ35716635</t>
  </si>
  <si>
    <t>IQ596275390</t>
  </si>
  <si>
    <t>IQ46296716</t>
  </si>
  <si>
    <t>IQ890498</t>
  </si>
  <si>
    <t>IQ244486457</t>
  </si>
  <si>
    <t>IQ206995812</t>
  </si>
  <si>
    <t>IQ22931750</t>
  </si>
  <si>
    <t>IQ308190477</t>
  </si>
  <si>
    <t>IQ278943312</t>
  </si>
  <si>
    <t>IQ61435437</t>
  </si>
  <si>
    <t>IQ260992146</t>
  </si>
  <si>
    <t>IQ5604275</t>
  </si>
  <si>
    <t>IQ33595591</t>
  </si>
  <si>
    <t>IQ249995922</t>
  </si>
  <si>
    <t>IQ4493569</t>
  </si>
  <si>
    <t>IQ880456</t>
  </si>
  <si>
    <t>IQ2491922</t>
  </si>
  <si>
    <t>IQ407809286</t>
  </si>
  <si>
    <t>IQ281219814</t>
  </si>
  <si>
    <t>IQ246099634</t>
  </si>
  <si>
    <t>IQ309992733</t>
  </si>
  <si>
    <t>H4sIAAAAAAAEAO1VX2vbMBC34ySNs4Z1r33S+4xJ02ZdH/KyrFtHO8hw6EswrWyORUSRXEkOuB9jn6L04w0GhT5sOs/Z31ICy6AP1YPsO0l3P91Pd+e4juN8tQO/ODZrdvowYiadvpJyRsZFBpqcsERRVQTkFJRmUgx63V4/3A27YTcgw5ybXMFAQG4U5QEZ5Qln6TEUYzkDMRA55w20H/0we1aaPavMhhEoRjm7pAmHIU2n8Lfm+VhmJ7AAXkqvWWosDHu2bu1uVKhaQznPqALVOqJ6GrFL6FgQp5TnMKJMacdzvNYnNyq0gXk4lJxDaUaHb0FYh+nye3iRW+emWNo735lMqlORUUx8DMhcp1JxlvwMyR5GY5V4JPv7tJ/2X+wc7O5B9+VBHLeua/eA+vUO573/iiSY/AtFf1Bj3a37GcXxJMYHiqz7HlKPPyjVUXqI3GJSbSBCx62Ae1ePbK/Idv3WlqbHcK0aLkwNbwZFY4EhcevHawSMtptNOz0bFWYqBcEQZ+Q91TMfs9C9sVQhXU0fc7JML8FA+21c/LJc3LTS9vfFgrwTC9BmDsKQI+CZvbffwd2fl7ufWqn9hgkqUotO+1tWbqC3dd7Mu7eF2KbxMHtGrerYZR0s60u7Koi/azt3arfu0j75BslEpZUPCAAA</t>
  </si>
  <si>
    <t>IQ280236000</t>
  </si>
  <si>
    <t>IQ43249859</t>
  </si>
  <si>
    <t>IQ20416454</t>
  </si>
  <si>
    <t>IQ112951970</t>
  </si>
  <si>
    <t>IQ23887342</t>
  </si>
  <si>
    <t>IQ5853239</t>
  </si>
  <si>
    <t>IQ142508685</t>
  </si>
  <si>
    <t>IQ29198426</t>
  </si>
  <si>
    <t>IQ1794059152</t>
  </si>
  <si>
    <t>IQ145806990</t>
  </si>
  <si>
    <t>IQ633779265</t>
  </si>
  <si>
    <t>IQ27919399</t>
  </si>
  <si>
    <t>IQ1881492717</t>
  </si>
  <si>
    <t>IQ49526131</t>
  </si>
  <si>
    <t>IQ280420125</t>
  </si>
  <si>
    <t>IQ39984803</t>
  </si>
  <si>
    <t>fssecurity</t>
  </si>
  <si>
    <t>IQ416156724</t>
  </si>
  <si>
    <t>IQ46955968</t>
  </si>
  <si>
    <t>IQ281137618</t>
  </si>
  <si>
    <t>IQ1822200481</t>
  </si>
  <si>
    <t>IQ115485778</t>
  </si>
  <si>
    <t>IQ133972323</t>
  </si>
  <si>
    <t>IQ30442851</t>
  </si>
  <si>
    <t>IQ598996028</t>
  </si>
  <si>
    <t>IQ877781</t>
  </si>
  <si>
    <t>IQ667391</t>
  </si>
  <si>
    <t>IQ530115236</t>
  </si>
  <si>
    <t>IQ 79186155</t>
  </si>
  <si>
    <t>IQ47794835</t>
  </si>
  <si>
    <t>IQ1793368739</t>
  </si>
  <si>
    <t>IQ307176900</t>
  </si>
  <si>
    <t>IQ289632252</t>
  </si>
  <si>
    <t>IQ327625318</t>
  </si>
  <si>
    <t>IQ226546687</t>
  </si>
  <si>
    <t>IQ683442249</t>
  </si>
  <si>
    <t>IQ215711090</t>
  </si>
  <si>
    <t>IQ1897645989</t>
  </si>
  <si>
    <t>IQ876962</t>
  </si>
  <si>
    <t>IQ52038501</t>
  </si>
  <si>
    <t>IQ60800271</t>
  </si>
  <si>
    <t>IQ9559226</t>
  </si>
  <si>
    <t>IQ878295</t>
  </si>
  <si>
    <t>IQ7901431</t>
  </si>
  <si>
    <t>IQ225664512</t>
  </si>
  <si>
    <t>IQ612742913</t>
  </si>
  <si>
    <t>IQ7685720</t>
  </si>
  <si>
    <t>IQ132967370</t>
  </si>
  <si>
    <t>IQ244486414</t>
  </si>
  <si>
    <t>IQ5690282</t>
  </si>
  <si>
    <t>IQ240669985</t>
  </si>
  <si>
    <t>IQ409706743</t>
  </si>
  <si>
    <t>IQ1858694174</t>
  </si>
  <si>
    <t>IQ326793840</t>
  </si>
  <si>
    <t>IQ22867314</t>
  </si>
  <si>
    <t>IQ243688005</t>
  </si>
  <si>
    <t>IQ331433337</t>
  </si>
  <si>
    <t>IQ34667606</t>
  </si>
  <si>
    <t>IQ107152517</t>
  </si>
  <si>
    <t>IQ1860801942</t>
  </si>
  <si>
    <t>IQ1847829556</t>
  </si>
  <si>
    <t>IQ431333782</t>
  </si>
  <si>
    <t>IQ877978</t>
  </si>
  <si>
    <t>IQ884253</t>
  </si>
  <si>
    <t>IQ52960845</t>
  </si>
  <si>
    <t>IQ52850095</t>
  </si>
  <si>
    <t>IQ5747068</t>
  </si>
  <si>
    <t>IQ703888248</t>
  </si>
  <si>
    <t>IQ1864409425</t>
  </si>
  <si>
    <t>IQ46986320</t>
  </si>
  <si>
    <t>IQ275945177</t>
  </si>
  <si>
    <t>IQ1764497635</t>
  </si>
  <si>
    <t>IQ133911352</t>
  </si>
  <si>
    <t>IQ62668474</t>
  </si>
  <si>
    <t>IQ618903799</t>
  </si>
  <si>
    <t>IQ52094959</t>
  </si>
  <si>
    <t>IQ767865</t>
  </si>
  <si>
    <t>IQ545983013</t>
  </si>
  <si>
    <t>IQ226548669</t>
  </si>
  <si>
    <t>IQ331318733</t>
  </si>
  <si>
    <t>IQ317841091</t>
  </si>
  <si>
    <t>IQ59710576</t>
  </si>
  <si>
    <t>IQ5663159</t>
  </si>
  <si>
    <t>IQ643163651</t>
  </si>
  <si>
    <t>EBITDA</t>
  </si>
  <si>
    <t>employees</t>
  </si>
  <si>
    <t>BAABTAVMT0NBTAFI/////wFQNAAAABZDSVEuSVE2MjU2OTk5MjQuSVFfUkVWAQAAAFRsSyUCAAAABzM0MzYuNDUBCAAAAAUAAAABMQEAAAALLTE5NDM0ODc0MzkDAAAAAjIxAgAAAAMxMTIEAAAAATAHAAAACTcvMTcvMjAyNQgAAAAJMy8zMS8yMDI1CQAAAAEw9aaqiUrF3Qg/zlEnS8XdCBNDSVEuSVEyMTE0MzAuSVFfUkVWAQAAAOY5AwACAAAABzE4Mi45NzYBCAAAAAUAAAACMjkCAAAAAzExMgEAAAALLTE5NDExMTM4MzcDAAAAAjIxBAAAAAEwBwAAAAk3LzE3LzIwMjUIAAAACTMvMzEvMjAyNQkAAAABMLgt3/NKxd0IiCCYCU3F3QgWQ0lRLklRMzA4MTkwNDc3LklRX1JFVgEAAAANnV4SAgAAAAc5OTguMzcyAQgAAAAFAAAAAjI5AgAAAAMxMTIBAAAACjIwODQ1NTUwNzgDAAAAAjIxBAAAAAEwBwAAAAk3LzE3LzIwMjUIAAAACjEyLzMxLzIwMjAJAAAAATC4Ld/zSsXdCIggmAlNxd0IF0NJUS5JUTE3NjUwMzUyOTQuSVFfUkVWAQAAAB5NNGkDAAAAAAC4Ld/zSsXdCDEHmglNxd0IEkNJUS5JUTMzMzg2LklRX1JFVgEAAABqggAAAgAAAAg0OTc2LjI2NQEIAAAABQAAAAExAQAAAAstMTk0ODc5MjMwMwMAAAADMTYwAgAAAAMxMTIEAAAAATAHAAAACTcvMTcvMjAyNQgAAAAJMy8zMS8yMDI1CQAAAAEwuC3f80rF3QgxB5oJTcXdCBNDSVEuSVEyNTk2MjcuSVFfUkVWAQAAACv2AwACAAAACDU4MDYuODQ3AQgA</t>
  </si>
  <si>
    <t>AAAFAAAAATEBAAAACy0yMDk5MTI5MDIxAwAAAAMxNjACAAAAAzExMgQAAAABMAcAAAAJNy8xNy8yMDI1CAAAAAkzLzMxLzIwMjIJAAAAATC4Ld/zSsXdCIggmAlNxd0IFUNJUS5JUTI2ODQxMjYxLklRX1JFVgEAAACtkJkBAwAAAAAAuC3f80rF3QiIIJgJTcXdCBZDSVEuSVE2NTU1NjI5MjUuSVFfUkVWAQAAAK0YEycDAAAAAAC4Ld/zSsXdCDEHmglNxd0IFkNJUS5JUTI3ODk0MzMxMi5JUV9SRVYBAAAAUFagEAIAAAAIMTIxMS40MDcBCAAAAAUAAAABMQEAAAALLTE5NDEyNjEwMjADAAAAAjIxAgAAAAMxMTIEAAAAATAHAAAACTcvMTcvMjAyNQgAAAAJMy8zMS8yMDI1CQAAAAEwuC3f80rF3QgxB5oJTcXdCBZDSVEuSVEyMjg2NzQ0NDcuSVFfUkVWAQAAAI9LoQ0CAAAACTExNDE1LjY2NQEIAAAABQAAAAExAQAAAAstMTk0MzgxNzY3MQMAAAACMjECAAAAAzExMgQAAAABMAcAAAAJNy8xNy8yMDI1CAAAAAkzLzMxLzIwMjUJAAAAATC4Ld/zSsXdCIggmAlNxd0IFUNJUS5JUTI1MDQ5NzE5LklRX1JFVgEAAAB3On4BAwAAAAAAuC3f80rF3QgxB5oJTcXdCBRDSVEuSVE1NTQ2ODQ2LklRX1JFVgEAAABeo1QAAgAAAAg1NDExLjE1MwEIAAAABQAAAAIyOQIAAAADMTEyAQAAAAstMTkzNzcyNjQ4OAMAAAACMjEEAAAAATAHAAAACTcvMTcvMjAyNQgAAAAKMTIvMzEvMjAyNAkAAAABMLgt3/NKxd0IiCCYCU3F3QgU</t>
  </si>
  <si>
    <t>Q0lRLklRNDQ5MzAyNy5JUV9SRVYBAAAA445EAAIAAAAHMjc3OS4yMgEIAAAABQAAAAExAQAAAAstMTk0NDgyOTkxNgMAAAACMjECAAAAAzExMgQAAAABMAcAAAAJNy8xNy8yMDI1CAAAAAkzLzMxLzIwMjUJAAAAATC4Ld/zSsXdCDEHmglNxd0IGUNJUS5JUTYyNTY5OTkyNC5JUV9FQklUREEBAAAAVGxLJQIAAAAIMTMwNS4xNTQBCAAAAAUAAAABMQEAAAALLTE5NDM0ODc0MzkDAAAAAjIxAgAAAAQ0MDUxBAAAAAEwBwAAAAk3LzE3LzIwMjUIAAAACTMvMzEvMjAyNQkAAAABMAK+bb5Lxd0IihgZzkzF3QgcQ0lRLklRNjI1Njk5OTI0LklRX0ZVTExfVElNRQEAAABUbEslAwAAAAAA6VXa0kvF3QiPAHL6TMXdCBxDSVEuSVE2MjU2OTk5MjQuSVFfTUFSS0VUQ0FQAQAAAFRsSyUCAAAACzEzNzcuOTAzMTE5AQYAAAAFAAAAATEBAAAACy0xOTQzNDg3NzYzAwAAAAMxNjACAAAABjEwMDA1NAQAAAABMAcAAAAJNy8xNi8yMDI1RXsQHEzF3Qh8ZlXvTMXdCBlDSVEuSVEyMTE0MzAuSVFfTUFSS0VUQ0FQAQAAAOY5AwADAAAAAAC3UQxdTMXdCJv6mAlNxd0IFkNJUS5JUTIxMTQzMC5JUV9FQklUREEBAAAA5jkDAAIAAAAGLTYuNTU5AQgAAAAFAAAAAjI5AgAAAAQ0MDUxAQAAAAstMTk0MTExMzgzNwMAAAACMjEEAAAAATAHAAAACTcvMTcvMjAyNQgAAAAJMy8zMS8yMDI1CQAAAAEwt1EMXUzF3QiIIJgJTcXdCBlDSVEu</t>
  </si>
  <si>
    <t>SVEyMTE0MzAuSVFfRlVMTF9USU1FAQAAAOY5AwADAAAAAAC3UQxdTMXdCIqamQlNxd0IG0NJUS5JUTI1MDQ5NzE5LklRX01BUktFVENBUAEAAAB3On4BAwAAAAAAJFjyC03F3QgszDEMTcXdCBlDSVEuSVEyNTk2MjcuSVFfTUFSS0VUQ0FQAQAAACv2AwADAAAAAAAkWPILTcXdCCzMMQxNxd0IHENJUS5JUTIyODY3NDQ0Ny5JUV9NQVJLRVRDQVABAAAAj0uhDQIAAAAKMzY2LjMzNzYzNwEGAAAABQAAAAExAQAAAAstMTk0MzgxODY1NwMAAAACMjECAAAABjEwMDA1NAQAAAABMAcAAAAJNy8xNi8yMDI1JFjyC03F3QgszDEMTcXdCBpDSVEuSVE1NTQ2ODQ2LklRX01BUktFVENBUAEAAABeo1QAAwAAAAAAJFjyC03F3QgszDEMTcXdCBxDSVEuSVEzMDgxOTA0NzcuSVFfTUFSS0VUQ0FQAQAAAA2dXhIDAAAAAAAkWPILTcXdCCzMMQxNxd0IG0NJUS5JUTI2ODQxMjYxLklRX01BUktFVENBUAEAAACtkJkBAwAAAAAAJFjyC03F3QgszDEMTcXdCBpDSVEuSVE0NDkzMDI3LklRX01BUktFVENBUAEAAADjjkQAAgAAAAs1MDU5LjAyNjAyNQEGAAAABQAAAAExAQAAAAstMTk0NDgzODEzMAMAAAACMjECAAAABjEwMDA1NAQAAAABMAcAAAAJNy8xNi8yMDI1JFjyC03F3QgszDEMTcXdCBhDSVEuSVEzMzM4Ni5JUV9NQVJLRVRDQVABAAAAaoIAAAIAAAAKNjk3MC41MzgxNAEGAAAABQAAAAExAQAAAAstMTk0ODc5MjgzMQMA</t>
  </si>
  <si>
    <t>AAADMTYwAgAAAAYxMDAwNTQEAAAAATAHAAAACTcvMTYvMjAyNSRY8gtNxd0ILMwxDE3F3QgcQ0lRLklRNjU1NTYyOTI1LklRX01BUktFVENBUAEAAACtGBMnAwAAAAAAJFjyC03F3QgszDEMTcXdCB1DSVEuSVExNzY1MDM1Mjk0LklRX01BUktFVENBUAEAAAAeTTRpAwAAAAAAJFjyC03F3QgszDEMTcXdCBxDSVEuSVEyNzg5NDMzMTIuSVFfTUFSS0VUQ0FQAQAAAFBWoBACAAAACTI2Ni4zMTEwOAEGAAAABQAAAAExAQAAAAstMTk0MTI2MTExMgMAAAACMjECAAAABjEwMDA1NAQAAAABMAcAAAAJNy8xNi8yMDI1JFjyC03F3QgszDEMTcXdCB1DSVEuSVExNzY1MDM1Mjk0LklRX0ZVTExfVElNRQEAAAAeTTRpAwAAAAAAJFjyC03F3QhBiDIMTcXdCBZDSVEuSVEyNTk2MjcuSVFfRUJJVERBAQAAACv2AwACAAAACDE1NzguNTMzAQgAAAAFAAAAATEBAAAACy0yMDk5MTI5MDIxAwAAAAMxNjACAAAABDQwNTEEAAAAATAHAAAACTcvMTcvMjAyNQgAAAAJMy8zMS8yMDIyCQAAAAEwJFjyC03F3QhBiDIMTcXdCBlDSVEuSVEyMjg2NzQ0NDcuSVFfRUJJVERBAQAAAI9LoQ0CAAAACC02NTMuMjIxAQgAAAAFAAAAATEBAAAACy0xOTQzODE3NjcxAwAAAAIyMQIAAAAENDA1MQQAAAABMAcAAAAJNy8xNy8yMDI1CAAAAAkzLzMxLzIwMjUJAAAAATAkWPILTcXdCEGIMgxNxd0IF0NJUS5JUTU1NDY4NDYuSVFfRUJJVERBAQAA</t>
  </si>
  <si>
    <t>AF6jVAACAAAACDExMzcuNzU2AQgAAAAFAAAAAjI5AgAAAAQ0MDUxAQAAAAstMTkzNzcyNjQ4OAMAAAACMjEEAAAAATAHAAAACTcvMTcvMjAyNQgAAAAKMTIvMzEvMjAyNAkAAAABMCRY8gtNxd0IQYgyDE3F3QgZQ0lRLklRMzA4MTkwNDc3LklRX0VCSVREQQEAAAANnV4SAgAAAAYxNi4zMzUBCAAAAAUAAAACMjkCAAAABDQwNTEBAAAACjIwODQ1NTUwNzgDAAAAAjIxBAAAAAEwBwAAAAk3LzE3LzIwMjUIAAAACjEyLzMxLzIwMjAJAAAAATAkWPILTcXdCCzMMQxNxd0IGENJUS5JUTI2ODQxMjYxLklRX0VCSVREQQEAAACtkJkBAwAAAAAAJFjyC03F3QgszDEMTcXdCBpDSVEuSVE0NDkzMDI3LklRX0ZVTExfVElNRQEAAADjjkQAAwAAAAAAJFjyC03F3QgszDEMTcXdCBxDSVEuSVEyNzg5NDMzMTIuSVFfRlVMTF9USU1FAQAAAFBWoBADAAAAAAAkWPILTcXdCCzMMQxNxd0IGUNJUS5JUTI1OTYyNy5JUV9GVUxMX1RJTUUBAAAAK/YDAAMAAAAAACRY8gtNxd0ILMwxDE3F3QgcQ0lRLklRMjI4Njc0NDQ3LklRX0ZVTExfVElNRQEAAACPS6ENAwAAAAAAJFjyC03F3QgszDEMTcXdCBpDSVEuSVE1NTQ2ODQ2LklRX0ZVTExfVElNRQEAAABeo1QAAwAAAAAAJFjyC03F3QgszDEMTcXdCBxDSVEuSVEzMDgxOTA0NzcuSVFfRlVMTF9USU1FAQAAAA2dXhIDAAAAAAAkWPILTcXdCCzMMQxNxd0IG0NJUS5JUTI2ODQxMjYx</t>
  </si>
  <si>
    <t>LklRX0ZVTExfVElNRQEAAACtkJkBAwAAAAAAJFjyC03F3QgszDEMTcXdCBtDSVEuSVEyNTA0OTcxOS5JUV9GVUxMX1RJTUUBAAAAdzp+AQMAAAAAACRY8gtNxd0ILMwxDE3F3QgYQ0lRLklRMzMzODYuSVFfRlVMTF9USU1FAQAAAGqCAAADAAAAAAAkWPILTcXdCCzMMQxNxd0IGkNJUS5JUTE3NjUwMzUyOTQuSVFfRUJJVERBAQAAAB5NNGkDAAAAAAAkWPILTcXdCCzMMQxNxd0IGUNJUS5JUTY1NTU2MjkyNS5JUV9FQklUREEBAAAArRgTJwMAAAAAACRY8gtNxd0ILMwxDE3F3QgYQ0lRLklRMjUwNDk3MTkuSVFfRUJJVERBAQAAAHc6fgEDAAAAAAAkWPILTcXdCCzMMQxNxd0IF0NJUS5JUTQ0OTMwMjcuSVFfRUJJVERBAQAAAOOORAADAAAAAk5BACRY8gtNxd0ILMwxDE3F3QgVQ0lRLklRMzMzODYuSVFfRUJJVERBAQAAAGqCAAACAAAACDI2MTAuNTAyAQgAAAAFAAAAATEBAAAACy0xOTQ4NzkyMzAzAwAAAAMxNjACAAAABDQwNTEEAAAAATAHAAAACTcvMTcvMjAyNQgAAAAJMy8zMS8yMDI1CQAAAAEwJFjyC03F3QgszDEMTcXdCBlDSVEuSVEyNzg5NDMzMTIuSVFfRUJJVERBAQAAAFBWoBACAAAACC02NTEuMzM0AQgAAAAFAAAAATEBAAAACy0xOTQxMjYxMDIwAwAAAAIyMQIAAAAENDA1MQQAAAABMAcAAAAJNy8xNy8yMDI1CAAAAAkzLzMxLzIwMjUJAAAAATAkWPILTcXdCCzMMQxNxd0IHENJUS5JUTY1NTU2</t>
  </si>
  <si>
    <t>MjkyNS5JUV9GVUxMX1RJTUUBAAAArRgTJwMAAAAAACRY8gtNxd0ILMwxDE3F3Qg=</t>
  </si>
  <si>
    <t>N/A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</si>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</sst>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409]* #,##0_);_([$$-409]* \(#,##0\);_([$$-409]* &quot;-&quot;??_);_(@_)"/>
    <numFmt numFmtId="165" formatCode="_(* #,##0_);_(* \(#,##0\);_(* &quot;-&quot;??_);_(@_)"/>
    <numFmt numFmtId="166" formatCode="dd\-mmm\-yy"/>
    <numFmt numFmtId="167" formatCode="_(&quot;$&quot;* #,##0_);_(&quot;$&quot;* \(#,##0\);_(&quot;$&quot;* &quot;-&quot;??_);_(@_)"/>
  </numFmts>
  <fonts count="9"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
      <sz val="8"/>
      <color rgb="FF000000"/>
      <name val="Open Sans"/>
      <family val="2"/>
    </font>
  </fonts>
  <fills count="6">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
      <patternFill patternType="solid">
        <fgColor theme="9" tint="0.59999389629810485"/>
        <bgColor indexed="64"/>
      </patternFill>
    </fill>
  </fills>
  <borders count="2">
    <border>
      <left/>
      <right/>
      <top/>
      <bottom/>
      <diagonal/>
    </border>
    <border>
      <left/>
      <right style="thin">
        <color rgb="FFD3D3D3"/>
      </right>
      <top/>
      <bottom/>
      <diagonal/>
    </border>
  </borders>
  <cellStyleXfs count="5">
    <xf numFmtId="0" fontId="0" fillId="0" borderId="0"/>
    <xf numFmtId="0" fontId="2" fillId="0" borderId="0" applyNumberForma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8" fillId="0" borderId="1">
      <alignment horizontal="left" vertical="center" indent="1"/>
    </xf>
  </cellStyleXfs>
  <cellXfs count="30">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4" fontId="0" fillId="0" borderId="0" xfId="0" applyNumberFormat="1" applyAlignment="1">
      <alignment vertical="center"/>
    </xf>
    <xf numFmtId="164" fontId="0" fillId="0" borderId="0" xfId="0" applyNumberFormat="1"/>
    <xf numFmtId="164"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5" fontId="0" fillId="0" borderId="0" xfId="2" applyNumberFormat="1" applyFont="1"/>
    <xf numFmtId="166" fontId="0" fillId="0" borderId="0" xfId="2" applyNumberFormat="1" applyFont="1"/>
    <xf numFmtId="167" fontId="0" fillId="0" borderId="0" xfId="3" applyNumberFormat="1" applyFont="1" applyAlignment="1">
      <alignment vertical="center"/>
    </xf>
    <xf numFmtId="166"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5" fontId="0" fillId="0" borderId="0" xfId="2" applyNumberFormat="1" applyFont="1" applyFill="1"/>
    <xf numFmtId="166" fontId="0" fillId="0" borderId="0" xfId="2" applyNumberFormat="1" applyFont="1" applyFill="1"/>
    <xf numFmtId="0" fontId="7" fillId="0" borderId="0" xfId="0" applyFont="1"/>
    <xf numFmtId="0" fontId="6" fillId="4" borderId="0" xfId="0" applyFont="1" applyFill="1"/>
    <xf numFmtId="0" fontId="0" fillId="0" borderId="0" xfId="0" applyFont="1" applyAlignment="1"/>
    <xf numFmtId="0" fontId="0" fillId="0" borderId="0" xfId="0" applyFont="1"/>
    <xf numFmtId="0" fontId="4" fillId="0" borderId="0" xfId="0" applyFont="1" applyAlignment="1">
      <alignment horizontal="center"/>
    </xf>
    <xf numFmtId="0" fontId="0" fillId="5" borderId="0" xfId="0" applyFill="1"/>
  </cellXfs>
  <cellStyles count="5">
    <cellStyle name="Comma" xfId="2" builtinId="3"/>
    <cellStyle name="Currency" xfId="3" builtinId="4"/>
    <cellStyle name="Hyperlink" xfId="1" builtinId="8"/>
    <cellStyle name="Normal" xfId="0" builtinId="0"/>
    <cellStyle name="tableCellStyleLeft" xfId="4" xr:uid="{2F1E4F4A-D22D-4027-898B-221504E33E16}"/>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5" formatCode="_(* #,##0_);_(* \(#,##0\);_(* &quot;-&quot;??_);_(@_)"/>
    </dxf>
    <dxf>
      <font>
        <b val="0"/>
        <i val="0"/>
        <strike val="0"/>
        <condense val="0"/>
        <extend val="0"/>
        <outline val="0"/>
        <shadow val="0"/>
        <u val="none"/>
        <vertAlign val="baseline"/>
        <sz val="11"/>
        <color theme="1"/>
        <name val="Aptos Narrow"/>
        <family val="2"/>
        <scheme val="minor"/>
      </font>
      <numFmt numFmtId="165" formatCode="_(* #,##0_);_(* \(#,##0\);_(* &quot;-&quot;??_);_(@_)"/>
    </dxf>
    <dxf>
      <font>
        <b val="0"/>
        <i val="0"/>
        <strike val="0"/>
        <condense val="0"/>
        <extend val="0"/>
        <outline val="0"/>
        <shadow val="0"/>
        <u val="none"/>
        <vertAlign val="baseline"/>
        <sz val="11"/>
        <color theme="1"/>
        <name val="Aptos Narrow"/>
        <family val="2"/>
        <scheme val="minor"/>
      </font>
      <numFmt numFmtId="165" formatCode="_(* #,##0_);_(* \(#,##0\);_(* &quot;-&quot;??_);_(@_)"/>
    </dxf>
    <dxf>
      <numFmt numFmtId="165" formatCode="_(* #,##0_);_(* \(#,##0\);_(*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porfirio\AppData\Local\Capital%20IQ\Office%20Plug-in\Templates\SPCIQ%20Excel%20Plug-In%20Tools\SPCIQ%20Identifier%20Converter.xlsm" TargetMode="External"/><Relationship Id="rId1" Type="http://schemas.openxmlformats.org/officeDocument/2006/relationships/externalLinkPath" Target="/Users/mporfirio/AppData/Local/Capital%20IQ/Office%20Plug-in/Templates/SPCIQ%20Excel%20Plug-In%20Tools/SPCIQ%20Identifier%20Convert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panies"/>
      <sheetName val="People"/>
      <sheetName val="Language Index"/>
    </sheetNames>
    <sheetDataSet>
      <sheetData sheetId="0">
        <row r="13">
          <cell r="B13" t="str">
            <v>3M Company</v>
          </cell>
          <cell r="C13" t="str">
            <v>3MO Performance</v>
          </cell>
          <cell r="D13" t="str">
            <v>CME Term SOFR - 3 Months</v>
          </cell>
          <cell r="E13" t="str">
            <v>3M Health Care Limited</v>
          </cell>
          <cell r="F13" t="str">
            <v>3M India Limited</v>
          </cell>
          <cell r="H13" t="str">
            <v>IQ289194</v>
          </cell>
          <cell r="I13" t="str">
            <v>IQ41838791</v>
          </cell>
          <cell r="J13" t="str">
            <v>IQ1843336019</v>
          </cell>
          <cell r="K13" t="str">
            <v>IQ22728453</v>
          </cell>
          <cell r="L13" t="str">
            <v>IQ881351</v>
          </cell>
        </row>
        <row r="15">
          <cell r="B15" t="str">
            <v>Angeloni Group Srl</v>
          </cell>
          <cell r="H15" t="str">
            <v>IQ228355432</v>
          </cell>
        </row>
        <row r="18">
          <cell r="B18" t="str">
            <v>AB "Achema"</v>
          </cell>
          <cell r="H18" t="str">
            <v>IQ26520646</v>
          </cell>
        </row>
        <row r="19">
          <cell r="B19" t="str">
            <v>Acos Villares S.A.</v>
          </cell>
          <cell r="H19" t="str">
            <v>IQ877399</v>
          </cell>
        </row>
        <row r="20">
          <cell r="B20" t="str">
            <v>Act Consultoria Em Tecnologia Ltda</v>
          </cell>
          <cell r="H20" t="str">
            <v>IQ59594155</v>
          </cell>
        </row>
        <row r="21">
          <cell r="B21" t="str">
            <v>Adria Alimentos Do Brasil Ltda.</v>
          </cell>
          <cell r="H21" t="str">
            <v>IQ26841261</v>
          </cell>
        </row>
        <row r="22">
          <cell r="B22" t="str">
            <v>ADT Inc.</v>
          </cell>
          <cell r="H22" t="str">
            <v>IQ33386</v>
          </cell>
        </row>
        <row r="23">
          <cell r="B23" t="str">
            <v>Adtalem Educacional do Brasil</v>
          </cell>
          <cell r="H23" t="str">
            <v>IQ158694490</v>
          </cell>
        </row>
        <row r="24">
          <cell r="B24" t="str">
            <v>AEA International Holdings, Pte. Ltd.</v>
          </cell>
          <cell r="H24" t="str">
            <v>IQ127446268</v>
          </cell>
        </row>
        <row r="25">
          <cell r="B25" t="str">
            <v>Hutchison Whampoa Limited</v>
          </cell>
          <cell r="H25" t="str">
            <v>IQ731313</v>
          </cell>
        </row>
        <row r="27">
          <cell r="B27" t="str">
            <v>Auren Operações S.A.</v>
          </cell>
          <cell r="C27" t="str">
            <v>Southern Electric Brasil Participacoes Ltda</v>
          </cell>
          <cell r="H27" t="str">
            <v>IQ27872359</v>
          </cell>
          <cell r="I27" t="str">
            <v>IQ41694986</v>
          </cell>
        </row>
        <row r="28">
          <cell r="B28" t="str">
            <v>RGE Sul Distribuidora de Energia S.A.</v>
          </cell>
          <cell r="C28" t="str">
            <v>AES Sul, L.L.C.</v>
          </cell>
          <cell r="D28" t="str">
            <v>Empresa Distribuidora de Energia Sur S.A.</v>
          </cell>
          <cell r="H28" t="str">
            <v>IQ884217</v>
          </cell>
          <cell r="I28" t="str">
            <v>IQ327968334</v>
          </cell>
          <cell r="J28" t="str">
            <v>IQ5778294</v>
          </cell>
        </row>
        <row r="31">
          <cell r="B31" t="str">
            <v>AGCO Corporation</v>
          </cell>
          <cell r="C31" t="str">
            <v>AgCountry Farm Credit Services, ACA</v>
          </cell>
          <cell r="D31" t="str">
            <v>AGCO International GmbH</v>
          </cell>
          <cell r="E31" t="str">
            <v>Ag Code, Inc.</v>
          </cell>
          <cell r="F31" t="str">
            <v>AGCO GmbH</v>
          </cell>
          <cell r="H31" t="str">
            <v>IQ317519</v>
          </cell>
          <cell r="I31" t="str">
            <v>IQ4438032</v>
          </cell>
          <cell r="J31" t="str">
            <v>IQ84062788</v>
          </cell>
          <cell r="K31" t="str">
            <v>IQ236123283</v>
          </cell>
          <cell r="L31" t="str">
            <v>IQ5492393</v>
          </cell>
        </row>
        <row r="32">
          <cell r="B32" t="str">
            <v>Agiliti Health, Inc.</v>
          </cell>
          <cell r="H32" t="str">
            <v>IQ36042</v>
          </cell>
        </row>
        <row r="33">
          <cell r="B33" t="str">
            <v>Waitrose Limited</v>
          </cell>
          <cell r="H33" t="str">
            <v>IQ5467346</v>
          </cell>
        </row>
        <row r="35">
          <cell r="B35" t="str">
            <v>Agro Amazônia Produtos Agropecuários S.A.</v>
          </cell>
          <cell r="H35" t="str">
            <v>IQ226081672</v>
          </cell>
        </row>
        <row r="36">
          <cell r="B36" t="str">
            <v>Agro-100 Ltee</v>
          </cell>
          <cell r="H36" t="str">
            <v>IQ52167876</v>
          </cell>
        </row>
        <row r="38">
          <cell r="B38" t="str">
            <v>Agrarian Labs, LLC</v>
          </cell>
          <cell r="H38" t="str">
            <v>IQ551456542</v>
          </cell>
        </row>
        <row r="40">
          <cell r="B40" t="str">
            <v>Akad Seguros S.A.</v>
          </cell>
          <cell r="H40" t="str">
            <v>IQ225257281</v>
          </cell>
        </row>
        <row r="41">
          <cell r="B41" t="str">
            <v>ALCOA Pittsburgh Federal Credit Union</v>
          </cell>
          <cell r="H41" t="str">
            <v>IQ127506341</v>
          </cell>
        </row>
        <row r="42">
          <cell r="B42" t="str">
            <v>Descarbonize Solucoes S.A.</v>
          </cell>
          <cell r="H42" t="str">
            <v>IQ49526355</v>
          </cell>
        </row>
        <row r="43">
          <cell r="B43" t="str">
            <v>Alesat Combustíveis S.A.</v>
          </cell>
          <cell r="H43" t="str">
            <v>IQ5505303</v>
          </cell>
        </row>
        <row r="44">
          <cell r="B44" t="str">
            <v>AlgarTech SA</v>
          </cell>
          <cell r="H44" t="str">
            <v>IQ99676444</v>
          </cell>
        </row>
        <row r="45">
          <cell r="B45" t="str">
            <v>Algar Telecom S.A.</v>
          </cell>
          <cell r="H45" t="str">
            <v>IQ5547142</v>
          </cell>
        </row>
        <row r="46">
          <cell r="B46" t="str">
            <v>Allos S.A.</v>
          </cell>
          <cell r="H46" t="str">
            <v>IQ33595591</v>
          </cell>
        </row>
        <row r="47">
          <cell r="B47" t="str">
            <v>Waitrose Limited</v>
          </cell>
          <cell r="H47" t="str">
            <v>IQ5467346</v>
          </cell>
        </row>
        <row r="49">
          <cell r="B49" t="str">
            <v>Allied Universal Security Services LLC</v>
          </cell>
          <cell r="H49" t="str">
            <v>IQ30660603</v>
          </cell>
        </row>
        <row r="50">
          <cell r="B50" t="str">
            <v>Allpark Empreendimentos, Participações e Serviços S.A.</v>
          </cell>
          <cell r="C50" t="str">
            <v>Estapart Fundo De Investimento Renda Fixa Credito Privado</v>
          </cell>
          <cell r="H50" t="str">
            <v>IQ279646657</v>
          </cell>
          <cell r="I50" t="str">
            <v>IQ278500228</v>
          </cell>
        </row>
        <row r="51">
          <cell r="B51" t="str">
            <v>Almeida Junior Shopping Centers S.A.</v>
          </cell>
          <cell r="H51" t="str">
            <v>IQ139142337</v>
          </cell>
        </row>
        <row r="53">
          <cell r="B53" t="str">
            <v>Alphabet Inc.</v>
          </cell>
          <cell r="C53" t="str">
            <v>Alphabet Inc.</v>
          </cell>
          <cell r="D53" t="str">
            <v>BMW Fuhrparkmanagement Beteiligungs GmbH</v>
          </cell>
          <cell r="E53" t="str">
            <v>Alphabet Fleetservices GmbH</v>
          </cell>
          <cell r="F53" t="str">
            <v>Alphabet Fuhrparkmanagement GmbH</v>
          </cell>
          <cell r="H53" t="str">
            <v>IQ29096</v>
          </cell>
          <cell r="I53" t="str">
            <v>IQ7991464</v>
          </cell>
          <cell r="J53" t="str">
            <v>IQ25408421</v>
          </cell>
          <cell r="K53" t="str">
            <v>IQ225497155</v>
          </cell>
          <cell r="L53" t="str">
            <v>IQ22614810</v>
          </cell>
        </row>
        <row r="54">
          <cell r="B54" t="str">
            <v>Alternate Technologies Holding B.V.</v>
          </cell>
          <cell r="H54" t="str">
            <v>IQ682905492</v>
          </cell>
        </row>
        <row r="55">
          <cell r="B55" t="str">
            <v>Alupar Investimento S.A.</v>
          </cell>
          <cell r="H55" t="str">
            <v>IQ48876335</v>
          </cell>
        </row>
        <row r="56">
          <cell r="B56" t="str">
            <v>Amazon Web Services, Inc.</v>
          </cell>
          <cell r="H56" t="str">
            <v>IQ38026400</v>
          </cell>
        </row>
        <row r="57">
          <cell r="B57" t="str">
            <v>Amazon.com, Inc.</v>
          </cell>
          <cell r="C57" t="str">
            <v>Amazon.com Services LLC</v>
          </cell>
          <cell r="D57" t="str">
            <v>Amazon.Com NV Investment Holdings, LLC</v>
          </cell>
          <cell r="E57" t="str">
            <v>Amazon.com LLC</v>
          </cell>
          <cell r="F57" t="str">
            <v>Amazon Commercial Services Pty Limited</v>
          </cell>
          <cell r="H57" t="str">
            <v>IQ18749</v>
          </cell>
          <cell r="I57" t="str">
            <v>IQ26119989</v>
          </cell>
          <cell r="J57" t="str">
            <v>IQ623193658</v>
          </cell>
          <cell r="K57" t="str">
            <v>IQ25963601</v>
          </cell>
          <cell r="L57" t="str">
            <v>IQ643699068</v>
          </cell>
        </row>
        <row r="58">
          <cell r="B58" t="str">
            <v>Ambev S.A.</v>
          </cell>
          <cell r="C58" t="str">
            <v>Companhia de Bebidas das Américas - Ambev</v>
          </cell>
          <cell r="D58" t="str">
            <v>Ambev Brasil Bebidas S.A.</v>
          </cell>
          <cell r="E58" t="str">
            <v>Ambev Luxembourg S.A.R.L.</v>
          </cell>
          <cell r="F58" t="str">
            <v>D.F.&amp; A.M.Bevan &amp; Co.,Limited</v>
          </cell>
          <cell r="H58" t="str">
            <v>IQ134386019</v>
          </cell>
          <cell r="I58" t="str">
            <v>IQ397232</v>
          </cell>
          <cell r="J58" t="str">
            <v>IQ59197787</v>
          </cell>
          <cell r="K58" t="str">
            <v>IQ263935894</v>
          </cell>
          <cell r="L58" t="str">
            <v>IQ256668887</v>
          </cell>
        </row>
        <row r="59">
          <cell r="B59" t="str">
            <v>Ambipar Participações e Empreendimentos S.A.</v>
          </cell>
          <cell r="H59" t="str">
            <v>IQ280812082</v>
          </cell>
        </row>
        <row r="60">
          <cell r="B60" t="str">
            <v>Rumo S.A.</v>
          </cell>
          <cell r="H60" t="str">
            <v>IQ752381</v>
          </cell>
        </row>
        <row r="61">
          <cell r="B61" t="str">
            <v>Americanas S.A.</v>
          </cell>
          <cell r="C61" t="str">
            <v>American Assets Trust, Inc.</v>
          </cell>
          <cell r="D61" t="str">
            <v>AARP, Inc.</v>
          </cell>
          <cell r="E61" t="str">
            <v>A2IM American Association of Independent Music</v>
          </cell>
          <cell r="F61" t="str">
            <v>American Association for the Advancement of Science</v>
          </cell>
          <cell r="H61" t="str">
            <v>IQ1028820</v>
          </cell>
          <cell r="I61" t="str">
            <v>IQ4368282</v>
          </cell>
          <cell r="J61" t="str">
            <v>IQ159868</v>
          </cell>
          <cell r="K61" t="str">
            <v>IQ611375203</v>
          </cell>
          <cell r="L61" t="str">
            <v>IQ4279639</v>
          </cell>
        </row>
        <row r="62">
          <cell r="B62" t="str">
            <v>Amil Participações S.A.</v>
          </cell>
          <cell r="H62" t="str">
            <v>IQ38610394</v>
          </cell>
        </row>
        <row r="63">
          <cell r="B63" t="str">
            <v>Ampla Energia e Serviços S.A.</v>
          </cell>
          <cell r="H63" t="str">
            <v>IQ5491401</v>
          </cell>
        </row>
        <row r="64">
          <cell r="B64" t="str">
            <v>Anhanguera Educacional Participações S.A.</v>
          </cell>
          <cell r="H64" t="str">
            <v>IQ9441168</v>
          </cell>
        </row>
        <row r="65">
          <cell r="B65" t="str">
            <v>Apple Inc.</v>
          </cell>
          <cell r="H65" t="str">
            <v>IQ24937</v>
          </cell>
        </row>
        <row r="66">
          <cell r="B66" t="str">
            <v>Aracruz Celulose (USA), Inc.</v>
          </cell>
          <cell r="C66" t="str">
            <v>Aracruz Celulose Pulp Mill</v>
          </cell>
          <cell r="H66" t="str">
            <v>IQ78841356</v>
          </cell>
          <cell r="I66" t="str">
            <v>IQ212786825</v>
          </cell>
        </row>
        <row r="67">
          <cell r="B67" t="str">
            <v>ArcelorMittal S.A.</v>
          </cell>
          <cell r="C67" t="str">
            <v>ArcelorMittal Nippon Steel India</v>
          </cell>
          <cell r="H67" t="str">
            <v>IQ364040</v>
          </cell>
          <cell r="I67" t="str">
            <v>IQ4508901</v>
          </cell>
        </row>
        <row r="68">
          <cell r="B68" t="str">
            <v>Archer-Daniels-Midland Company</v>
          </cell>
          <cell r="C68" t="str">
            <v>Archer Daniels Midland Specialty Ingredients B.V.</v>
          </cell>
          <cell r="D68" t="str">
            <v>Archer Daniels Midland (UK) Limited</v>
          </cell>
          <cell r="E68" t="str">
            <v>Archer Daniels Midland Europe B.V.</v>
          </cell>
          <cell r="F68" t="str">
            <v>ADM Milling Limited</v>
          </cell>
          <cell r="H68" t="str">
            <v>IQ251704</v>
          </cell>
          <cell r="I68" t="str">
            <v>IQ257393549</v>
          </cell>
          <cell r="J68" t="str">
            <v>IQ6774285</v>
          </cell>
          <cell r="K68" t="str">
            <v>IQ53276894</v>
          </cell>
          <cell r="L68" t="str">
            <v>IQ4058400</v>
          </cell>
        </row>
        <row r="69">
          <cell r="B69" t="str">
            <v>Arco Educação S.A.</v>
          </cell>
          <cell r="H69" t="str">
            <v>IQ318131965</v>
          </cell>
        </row>
        <row r="70">
          <cell r="B70" t="str">
            <v>Armac Locação, Logística e Serviços S.A.</v>
          </cell>
          <cell r="H70" t="str">
            <v>IQ686200466</v>
          </cell>
        </row>
        <row r="71">
          <cell r="B71" t="str">
            <v>ARTEMYN SA</v>
          </cell>
          <cell r="H71" t="str">
            <v>IQ1866455123</v>
          </cell>
        </row>
        <row r="73">
          <cell r="B73" t="str">
            <v>Ascenty Data Centers e Telecomunicações S.A.</v>
          </cell>
          <cell r="C73" t="str">
            <v>Ascenty Data Centers Usa</v>
          </cell>
          <cell r="D73" t="str">
            <v>Ascenty Data Centers e Telecomunicoes S.A.</v>
          </cell>
          <cell r="H73" t="str">
            <v>IQ279751029</v>
          </cell>
          <cell r="I73" t="str">
            <v>IQ1685644901</v>
          </cell>
          <cell r="J73" t="str">
            <v>IQ1932907581</v>
          </cell>
        </row>
        <row r="74">
          <cell r="B74" t="str">
            <v>Atacadão S.A.</v>
          </cell>
          <cell r="H74" t="str">
            <v>IQ223164951</v>
          </cell>
        </row>
        <row r="75">
          <cell r="B75" t="str">
            <v>Atea ASA</v>
          </cell>
          <cell r="C75" t="str">
            <v>Atea Pharmaceuticals, Inc.</v>
          </cell>
          <cell r="D75" t="str">
            <v>Atea AS</v>
          </cell>
          <cell r="E75" t="str">
            <v>A. Team Technology Limited</v>
          </cell>
          <cell r="F75" t="str">
            <v>Atea A/S</v>
          </cell>
          <cell r="H75" t="str">
            <v>IQ700601</v>
          </cell>
          <cell r="I75" t="str">
            <v>IQ252824153</v>
          </cell>
          <cell r="J75" t="str">
            <v>IQ9105230</v>
          </cell>
          <cell r="K75" t="str">
            <v>IQ22727856</v>
          </cell>
          <cell r="L75" t="str">
            <v>IQ30970026</v>
          </cell>
        </row>
        <row r="76">
          <cell r="B76" t="str">
            <v>Atos SE</v>
          </cell>
          <cell r="H76" t="str">
            <v>IQ135285</v>
          </cell>
        </row>
        <row r="77">
          <cell r="B77" t="str">
            <v>Atvos Agroindustrial S.A.</v>
          </cell>
          <cell r="C77" t="str">
            <v>Atvos Bioenergia S.A.</v>
          </cell>
          <cell r="D77" t="str">
            <v>ATVO S.p.A.</v>
          </cell>
          <cell r="E77" t="str">
            <v>Atvos Agroindustrial Participações S.A.</v>
          </cell>
          <cell r="F77" t="str">
            <v>Atvos Bioenergia Brenco S.a.</v>
          </cell>
          <cell r="H77" t="str">
            <v>IQ38682831</v>
          </cell>
          <cell r="I77" t="str">
            <v>IQ553303150</v>
          </cell>
          <cell r="J77" t="str">
            <v>IQ46424335</v>
          </cell>
          <cell r="K77" t="str">
            <v>IQ281052280</v>
          </cell>
          <cell r="L77" t="str">
            <v>IQ1901330565</v>
          </cell>
        </row>
        <row r="78">
          <cell r="B78" t="str">
            <v>Auren Energia S.A.</v>
          </cell>
          <cell r="H78" t="str">
            <v>IQ597679025</v>
          </cell>
        </row>
        <row r="79">
          <cell r="B79" t="str">
            <v>Austral Participações S.A.</v>
          </cell>
          <cell r="H79" t="str">
            <v>IQ275939321</v>
          </cell>
        </row>
        <row r="80">
          <cell r="B80" t="str">
            <v>Autometal Ltda.</v>
          </cell>
          <cell r="C80" t="str">
            <v>Auto Metal Co., Ltd.</v>
          </cell>
          <cell r="H80" t="str">
            <v>IQ23317861</v>
          </cell>
          <cell r="I80" t="str">
            <v>IQ50880100</v>
          </cell>
        </row>
        <row r="81">
          <cell r="B81" t="str">
            <v>Automob Participações S.A.</v>
          </cell>
          <cell r="H81" t="str">
            <v>IQ1899009726</v>
          </cell>
        </row>
        <row r="82">
          <cell r="B82" t="str">
            <v>Avante Health Solutions</v>
          </cell>
          <cell r="H82" t="str">
            <v>IQ376900481</v>
          </cell>
        </row>
        <row r="83">
          <cell r="B83" t="str">
            <v>Azul S.A.</v>
          </cell>
          <cell r="C83" t="str">
            <v>Azul Linhas Aéreas Brasileiras S.A.</v>
          </cell>
          <cell r="D83" t="str">
            <v>Azul Systems, Inc.</v>
          </cell>
          <cell r="E83" t="str">
            <v>Azule Energy Angola S.p.A.</v>
          </cell>
          <cell r="H83" t="str">
            <v>IQ240867411</v>
          </cell>
          <cell r="I83" t="str">
            <v>IQ51999336</v>
          </cell>
          <cell r="J83" t="str">
            <v>IQ6153449</v>
          </cell>
          <cell r="K83" t="str">
            <v>IQ1829836934</v>
          </cell>
        </row>
        <row r="84">
          <cell r="B84" t="str">
            <v>Azzas 2154 S.A.</v>
          </cell>
          <cell r="C84" t="str">
            <v>Farm Rio</v>
          </cell>
          <cell r="H84" t="str">
            <v>IQ38965661</v>
          </cell>
          <cell r="I84" t="str">
            <v>IQ1761137517</v>
          </cell>
        </row>
        <row r="85">
          <cell r="B85" t="str">
            <v>Americanas S.A.</v>
          </cell>
          <cell r="C85" t="str">
            <v>Americanas S.A.</v>
          </cell>
          <cell r="H85" t="str">
            <v>IQ1028820</v>
          </cell>
          <cell r="I85" t="str">
            <v>IQ23676889</v>
          </cell>
        </row>
        <row r="86">
          <cell r="B86" t="str">
            <v>Banco ABC Brasil S.A.</v>
          </cell>
          <cell r="C86" t="str">
            <v>Banco ABC Brasil S.A., Asset Management Arm</v>
          </cell>
          <cell r="H86" t="str">
            <v>IQ4493027</v>
          </cell>
          <cell r="I86" t="str">
            <v>IQ228397913</v>
          </cell>
        </row>
        <row r="87">
          <cell r="B87" t="str">
            <v>Banco Agibank S.A.</v>
          </cell>
          <cell r="C87" t="str">
            <v>Agibank Financeira S.A. - Crédito, Financiamento e Investimento</v>
          </cell>
          <cell r="D87" t="str">
            <v>Agibank Administradora de Consórcios Ltda.</v>
          </cell>
          <cell r="H87" t="str">
            <v>IQ104599953</v>
          </cell>
          <cell r="I87" t="str">
            <v>IQ246954756</v>
          </cell>
          <cell r="J87" t="str">
            <v>IQ280106811</v>
          </cell>
        </row>
        <row r="88">
          <cell r="B88" t="str">
            <v>Banco BMG S.A.</v>
          </cell>
          <cell r="H88" t="str">
            <v>IQ20464416</v>
          </cell>
        </row>
        <row r="89">
          <cell r="B89" t="str">
            <v>Banco Bradesco S.A.</v>
          </cell>
          <cell r="H89" t="str">
            <v>IQ877263</v>
          </cell>
        </row>
        <row r="90">
          <cell r="B90" t="str">
            <v>BTG Pactual Group</v>
          </cell>
          <cell r="C90" t="str">
            <v>Banco BTG Pactual S.A.</v>
          </cell>
          <cell r="D90" t="str">
            <v>BTG Pactual Holding S.A.</v>
          </cell>
          <cell r="E90" t="str">
            <v>BTG Pactual US Capital, LLC</v>
          </cell>
          <cell r="F90" t="str">
            <v>BTG Pactual Asset Management US, LLC</v>
          </cell>
          <cell r="H90" t="str">
            <v>IQ207313236</v>
          </cell>
          <cell r="I90" t="str">
            <v>IQ947044</v>
          </cell>
          <cell r="J90" t="str">
            <v>IQ163060523</v>
          </cell>
          <cell r="K90" t="str">
            <v>IQ128406734</v>
          </cell>
          <cell r="L90" t="str">
            <v>IQ247838979</v>
          </cell>
        </row>
        <row r="91">
          <cell r="B91" t="str">
            <v>Banco Santander, S.A.</v>
          </cell>
          <cell r="C91" t="str">
            <v>Grupo Cibest S.A.</v>
          </cell>
          <cell r="D91" t="str">
            <v>Banco do Brasil S.A.</v>
          </cell>
          <cell r="E91" t="str">
            <v>Banco de Chile</v>
          </cell>
          <cell r="F91" t="str">
            <v>Banco Bradesco S.A.</v>
          </cell>
          <cell r="H91" t="str">
            <v>IQ323930</v>
          </cell>
          <cell r="I91" t="str">
            <v>IQ393219</v>
          </cell>
          <cell r="J91" t="str">
            <v>IQ874155</v>
          </cell>
          <cell r="K91" t="str">
            <v>IQ689995</v>
          </cell>
          <cell r="L91" t="str">
            <v>IQ877263</v>
          </cell>
        </row>
        <row r="92">
          <cell r="B92" t="str">
            <v>Banco C6 S.A.</v>
          </cell>
          <cell r="C92" t="str">
            <v>BANCO C6 S.A.</v>
          </cell>
          <cell r="D92" t="str">
            <v>Banco C6 Consignado S.A.</v>
          </cell>
          <cell r="E92" t="str">
            <v>Banco C6 S.A., Asset Management Arm</v>
          </cell>
          <cell r="H92" t="str">
            <v>IQ607657557</v>
          </cell>
          <cell r="I92" t="str">
            <v>IQ655452687</v>
          </cell>
          <cell r="J92" t="str">
            <v>IQ140769129</v>
          </cell>
          <cell r="K92" t="str">
            <v>IQ1890633071</v>
          </cell>
        </row>
        <row r="93">
          <cell r="B93" t="str">
            <v>Banco Cruzeiro do Sul SA</v>
          </cell>
          <cell r="C93" t="str">
            <v>Banco Cruzeiro Do Sul S/A, Asset Management Arm</v>
          </cell>
          <cell r="H93" t="str">
            <v>IQ11313702</v>
          </cell>
          <cell r="I93" t="str">
            <v>IQ433136415</v>
          </cell>
        </row>
        <row r="94">
          <cell r="B94" t="str">
            <v>BRB - Banco de Brasília S.A.</v>
          </cell>
          <cell r="H94" t="str">
            <v>IQ880536</v>
          </cell>
        </row>
        <row r="95">
          <cell r="B95" t="str">
            <v>Banco do Brasil S.A.</v>
          </cell>
          <cell r="H95" t="str">
            <v>IQ874155</v>
          </cell>
        </row>
        <row r="96">
          <cell r="B96" t="str">
            <v>Banco do Estado do Pará S.A</v>
          </cell>
          <cell r="C96" t="str">
            <v>Banco do Estado do Paraná S.A.</v>
          </cell>
          <cell r="D96" t="str">
            <v>Banco Do Estado Do Parana SA, Asset Management Arm</v>
          </cell>
          <cell r="E96" t="str">
            <v>Banco Do Estado Do Parana Cayman</v>
          </cell>
          <cell r="H96" t="str">
            <v>IQ8474690</v>
          </cell>
          <cell r="I96" t="str">
            <v>IQ20766898</v>
          </cell>
          <cell r="J96" t="str">
            <v>IQ54451798</v>
          </cell>
          <cell r="K96" t="str">
            <v>IQ217604484</v>
          </cell>
        </row>
        <row r="97">
          <cell r="B97" t="str">
            <v>Banco do Nordeste do Brasil S.A.</v>
          </cell>
          <cell r="C97" t="str">
            <v>Banco do Nordeste FICFIA Previd Exclusivo</v>
          </cell>
          <cell r="D97" t="str">
            <v>Banco do Nordeste Fundo Mútuo de Privatização - FGTS Petrobras</v>
          </cell>
          <cell r="E97" t="str">
            <v>Banco Do Nordeste Fundo Mútuo de Privatização - FGTS Vale Do Rio Doce</v>
          </cell>
          <cell r="H97" t="str">
            <v>IQ877915</v>
          </cell>
          <cell r="I97" t="str">
            <v>IQ35881599</v>
          </cell>
          <cell r="J97" t="str">
            <v>IQ35881802</v>
          </cell>
          <cell r="K97" t="str">
            <v>IQ35881909</v>
          </cell>
        </row>
        <row r="98">
          <cell r="B98" t="str">
            <v>Banco Inter S.A.</v>
          </cell>
          <cell r="H98" t="str">
            <v>IQ716479531</v>
          </cell>
        </row>
        <row r="99">
          <cell r="B99" t="str">
            <v>Banco Pan S.A.</v>
          </cell>
          <cell r="C99" t="str">
            <v>Banco Panamá, SA</v>
          </cell>
          <cell r="D99" t="str">
            <v>Banco Panameño de la Vivienda, SA</v>
          </cell>
          <cell r="E99" t="str">
            <v>Banco Panamericano, Inc.</v>
          </cell>
          <cell r="F99" t="str">
            <v>Banco Panamericano, Inc., Asset Management Arm</v>
          </cell>
          <cell r="H99" t="str">
            <v>IQ26936075</v>
          </cell>
          <cell r="I99" t="str">
            <v>IQ225142721</v>
          </cell>
          <cell r="J99" t="str">
            <v>IQ33276679</v>
          </cell>
          <cell r="K99" t="str">
            <v>IQ280236258</v>
          </cell>
          <cell r="L99" t="str">
            <v>IQ280236328</v>
          </cell>
        </row>
        <row r="100">
          <cell r="B100" t="str">
            <v>Banco Santander (Brasil) S.A.</v>
          </cell>
          <cell r="C100" t="str">
            <v>Banco Santander Brasil S.A. Grand Cayman Branch</v>
          </cell>
          <cell r="D100" t="str">
            <v>Banco Santander Brasil S.A.</v>
          </cell>
          <cell r="E100" t="str">
            <v>Banco Santander Brasil S.A .,Luxembourg Branch</v>
          </cell>
          <cell r="F100" t="str">
            <v>Banco Santander (Brasil) S.A., Banco Real HQ</v>
          </cell>
          <cell r="H100" t="str">
            <v>IQ34120227</v>
          </cell>
          <cell r="I100" t="str">
            <v>IQ39459750</v>
          </cell>
          <cell r="J100" t="str">
            <v>IQ20450039</v>
          </cell>
          <cell r="K100" t="str">
            <v>IQ657044884</v>
          </cell>
          <cell r="L100" t="str">
            <v>IQ96110384</v>
          </cell>
        </row>
        <row r="101">
          <cell r="B101" t="str">
            <v>Banco do Estado do Espirito Santo</v>
          </cell>
          <cell r="C101" t="str">
            <v>Banestes S.A - Banco do Estado do Espírito Santo</v>
          </cell>
          <cell r="H101" t="str">
            <v>IQ10062018</v>
          </cell>
          <cell r="I101" t="str">
            <v>IQ880481</v>
          </cell>
        </row>
        <row r="102">
          <cell r="B102" t="str">
            <v>Banco do Estado do Rio Grande do Sul S.A.</v>
          </cell>
          <cell r="C102" t="str">
            <v>Banrisul Cartões S.A.</v>
          </cell>
          <cell r="H102" t="str">
            <v>IQ878157</v>
          </cell>
          <cell r="I102" t="str">
            <v>IQ100668587</v>
          </cell>
        </row>
        <row r="103">
          <cell r="B103" t="str">
            <v>Barcelona Comercio Varejista e Atacadista</v>
          </cell>
          <cell r="H103" t="str">
            <v>IQ38768312</v>
          </cell>
        </row>
        <row r="104">
          <cell r="B104" t="str">
            <v>Baxter International Inc.</v>
          </cell>
          <cell r="H104" t="str">
            <v>IQ254571</v>
          </cell>
        </row>
        <row r="105">
          <cell r="B105" t="str">
            <v>BB Gestão de Recursos - Distribuidora de Títulos e Valores Mobiliários S.A.</v>
          </cell>
          <cell r="C105" t="str">
            <v>BB DTVM Acoes Saude Bem Estar Distribuicao Fundo Investimento Cotas Fundos Investimento</v>
          </cell>
          <cell r="D105" t="str">
            <v>Bb Dtvm Multimercado Multiestrategia Lp Distribuicao FI Cotas Fundos Investimento</v>
          </cell>
          <cell r="H105" t="str">
            <v>IQ6462753</v>
          </cell>
          <cell r="I105" t="str">
            <v>IQ536158947</v>
          </cell>
          <cell r="J105" t="str">
            <v>IQ1681173048</v>
          </cell>
        </row>
        <row r="106">
          <cell r="B106" t="str">
            <v>BB Seguridade Participações S.A.</v>
          </cell>
          <cell r="H106" t="str">
            <v>IQ225687232</v>
          </cell>
        </row>
        <row r="107">
          <cell r="B107" t="str">
            <v>BBC Solar Subholding SA.</v>
          </cell>
          <cell r="H107" t="str">
            <v>IQ1898247639</v>
          </cell>
        </row>
        <row r="108">
          <cell r="B108" t="str">
            <v>BBM Logística S.A.</v>
          </cell>
          <cell r="H108" t="str">
            <v>IQ104647328</v>
          </cell>
        </row>
        <row r="109">
          <cell r="B109" t="str">
            <v>BMXP Holdings, Inc.</v>
          </cell>
          <cell r="C109" t="str">
            <v>Bio-Matrix Scientific Group, Inc., Asset Management Arm</v>
          </cell>
          <cell r="H109" t="str">
            <v>IQ13463571</v>
          </cell>
          <cell r="I109" t="str">
            <v>IQ52056406</v>
          </cell>
        </row>
        <row r="113">
          <cell r="B113" t="str">
            <v>Bemobi Mobile Tech S.A.</v>
          </cell>
          <cell r="C113" t="str">
            <v>Bemobile Inc.</v>
          </cell>
          <cell r="H113" t="str">
            <v>IQ692873001</v>
          </cell>
          <cell r="I113" t="str">
            <v>IQ324531692</v>
          </cell>
        </row>
        <row r="114">
          <cell r="B114" t="str">
            <v>Anterra Energy Inc.</v>
          </cell>
          <cell r="H114" t="str">
            <v>IQ3478370</v>
          </cell>
        </row>
        <row r="116">
          <cell r="B116" t="str">
            <v>Biolab Pharma</v>
          </cell>
          <cell r="H116" t="str">
            <v>IQ1795990013</v>
          </cell>
        </row>
        <row r="117">
          <cell r="B117" t="str">
            <v>Bionexo S.A.</v>
          </cell>
          <cell r="H117" t="str">
            <v>IQ211430</v>
          </cell>
        </row>
        <row r="118">
          <cell r="B118" t="str">
            <v>Biosev S.A.</v>
          </cell>
          <cell r="C118" t="str">
            <v>Biosevres</v>
          </cell>
          <cell r="H118" t="str">
            <v>IQ5646525</v>
          </cell>
          <cell r="I118" t="str">
            <v>IQ243780630</v>
          </cell>
        </row>
        <row r="119">
          <cell r="B119" t="str">
            <v>Blau Farmacêutica S.A.</v>
          </cell>
          <cell r="C119" t="str">
            <v>Blaufarma Uruguay S/A</v>
          </cell>
          <cell r="D119" t="str">
            <v>Blau Farmacêutica Colômbia S/A</v>
          </cell>
          <cell r="H119" t="str">
            <v>IQ47843956</v>
          </cell>
          <cell r="I119" t="str">
            <v>IQ229098475</v>
          </cell>
          <cell r="J119" t="str">
            <v>IQ216359321</v>
          </cell>
        </row>
        <row r="120">
          <cell r="B120" t="str">
            <v>B3 S.A. - Brasil, Bolsa, Balcao Uk Ltd</v>
          </cell>
          <cell r="C120" t="str">
            <v>B3 S.A. - Brasil, Bolsa, Balcão</v>
          </cell>
          <cell r="D120" t="str">
            <v>Brazil Valor BM&amp;FBOVESPA Index</v>
          </cell>
          <cell r="H120" t="str">
            <v>IQ698175975</v>
          </cell>
          <cell r="I120" t="str">
            <v>IQ21953226</v>
          </cell>
          <cell r="J120" t="str">
            <v>IQ32199803</v>
          </cell>
        </row>
        <row r="121">
          <cell r="B121" t="str">
            <v>Boa Safra Sementes S.A.</v>
          </cell>
          <cell r="H121" t="str">
            <v>IQ558700744</v>
          </cell>
        </row>
        <row r="122">
          <cell r="B122" t="str">
            <v>Bombril S.A.</v>
          </cell>
          <cell r="H122" t="str">
            <v>IQ878043</v>
          </cell>
        </row>
        <row r="123">
          <cell r="B123" t="str">
            <v>Bovespa Holding SA</v>
          </cell>
          <cell r="H123" t="str">
            <v>IQ37822619</v>
          </cell>
        </row>
        <row r="124">
          <cell r="B124" t="str">
            <v>BR Malls Participações S.A.</v>
          </cell>
          <cell r="H124" t="str">
            <v>IQ30271217</v>
          </cell>
        </row>
        <row r="125">
          <cell r="B125" t="str">
            <v>Bradespar S.A.</v>
          </cell>
          <cell r="H125" t="str">
            <v>IQ1078849</v>
          </cell>
        </row>
        <row r="126">
          <cell r="B126" t="str">
            <v>Brasil Kirin Participações e Representações S.A.</v>
          </cell>
          <cell r="H126" t="str">
            <v>IQ9535476</v>
          </cell>
        </row>
        <row r="127">
          <cell r="B127" t="str">
            <v>Oi S.A.</v>
          </cell>
          <cell r="H127" t="str">
            <v>IQ876962</v>
          </cell>
        </row>
        <row r="128">
          <cell r="B128" t="str">
            <v>BrasilAgro - Companhia Brasileira de Propriedades Agrícolas</v>
          </cell>
          <cell r="C128" t="str">
            <v>Ore Securitizadora S.A.</v>
          </cell>
          <cell r="H128" t="str">
            <v>IQ26991642</v>
          </cell>
          <cell r="I128" t="str">
            <v>IQ115783133</v>
          </cell>
        </row>
        <row r="130">
          <cell r="B130" t="str">
            <v>Braskem S.A.</v>
          </cell>
          <cell r="H130" t="str">
            <v>IQ394524</v>
          </cell>
        </row>
        <row r="131">
          <cell r="B131" t="str">
            <v>Brastec Technologies S.A.</v>
          </cell>
          <cell r="H131" t="str">
            <v>IQ106481190</v>
          </cell>
        </row>
        <row r="132">
          <cell r="B132" t="str">
            <v>Brasvending DAB</v>
          </cell>
          <cell r="H132" t="str">
            <v>IQ69522272</v>
          </cell>
        </row>
        <row r="133">
          <cell r="B133" t="str">
            <v>Brava Energia S.A.</v>
          </cell>
          <cell r="H133" t="str">
            <v>IQ243296553</v>
          </cell>
        </row>
        <row r="134">
          <cell r="B134" t="str">
            <v>BRF Global GmbH</v>
          </cell>
          <cell r="H134" t="str">
            <v>IQ266628078</v>
          </cell>
        </row>
        <row r="135">
          <cell r="B135" t="str">
            <v>Brisanet Participações S.A.</v>
          </cell>
          <cell r="H135" t="str">
            <v>IQ703662947</v>
          </cell>
        </row>
        <row r="136">
          <cell r="B136" t="str">
            <v>Bristol-Myers Squibb Company</v>
          </cell>
          <cell r="H136" t="str">
            <v>IQ25798</v>
          </cell>
        </row>
        <row r="137">
          <cell r="B137" t="str">
            <v>BRK Ambiental Participações S.A.</v>
          </cell>
          <cell r="C137" t="str">
            <v>BRK Ambiental - Limeira S.A.</v>
          </cell>
          <cell r="D137" t="str">
            <v>BRK Ambiental - Centro Norte Participações S.A.</v>
          </cell>
          <cell r="E137" t="str">
            <v>BRK Ambiental - Mauá S.A.</v>
          </cell>
          <cell r="F137" t="str">
            <v>BRK Ambiental - Goiás S.A.</v>
          </cell>
          <cell r="H137" t="str">
            <v>IQ253921316</v>
          </cell>
          <cell r="I137" t="str">
            <v>IQ279550704</v>
          </cell>
          <cell r="J137" t="str">
            <v>IQ279578186</v>
          </cell>
          <cell r="K137" t="str">
            <v>IQ279572032</v>
          </cell>
          <cell r="L137" t="str">
            <v>IQ279761878</v>
          </cell>
        </row>
        <row r="138">
          <cell r="B138" t="str">
            <v>BRQ Soluções em Informática S.A.</v>
          </cell>
          <cell r="H138" t="str">
            <v>IQ47825944</v>
          </cell>
        </row>
        <row r="139">
          <cell r="B139" t="str">
            <v>BE8 S.A.</v>
          </cell>
          <cell r="H139" t="str">
            <v>IQ79727230</v>
          </cell>
        </row>
        <row r="140">
          <cell r="B140" t="str">
            <v>Bunge Brasil S.A.</v>
          </cell>
          <cell r="H140" t="str">
            <v>IQ878329</v>
          </cell>
        </row>
        <row r="141">
          <cell r="B141" t="str">
            <v>Bunge Global SA</v>
          </cell>
          <cell r="H141" t="str">
            <v>IQ687261</v>
          </cell>
        </row>
        <row r="142">
          <cell r="B142" t="str">
            <v>Bunzl plc</v>
          </cell>
          <cell r="C142" t="str">
            <v>Bunzl USA Inc.</v>
          </cell>
          <cell r="D142" t="str">
            <v>Bunzl</v>
          </cell>
          <cell r="E142" t="str">
            <v>Bunzl Distribution USA, LLC</v>
          </cell>
          <cell r="F142" t="str">
            <v>R3 Safety, LLC</v>
          </cell>
          <cell r="H142" t="str">
            <v>IQ410348</v>
          </cell>
          <cell r="I142" t="str">
            <v>IQ4233573</v>
          </cell>
          <cell r="J142" t="str">
            <v>IQ653455506</v>
          </cell>
          <cell r="K142" t="str">
            <v>IQ9009342</v>
          </cell>
          <cell r="L142" t="str">
            <v>IQ4396506</v>
          </cell>
        </row>
        <row r="143">
          <cell r="B143" t="str">
            <v>C.Vale - Cooperativa Agroindustrial</v>
          </cell>
          <cell r="C143" t="str">
            <v>C Valentine Ltd</v>
          </cell>
          <cell r="D143" t="str">
            <v>A &amp; C Vale Ltd</v>
          </cell>
          <cell r="E143" t="str">
            <v>C. Valentis Ltd</v>
          </cell>
          <cell r="F143" t="str">
            <v>Cval Emanuelsson Fastigheter Ab</v>
          </cell>
          <cell r="H143" t="str">
            <v>IQ5542359</v>
          </cell>
          <cell r="I143" t="str">
            <v>IQ634721241</v>
          </cell>
          <cell r="J143" t="str">
            <v>IQ652491896</v>
          </cell>
          <cell r="K143" t="str">
            <v>IQ656641200</v>
          </cell>
          <cell r="L143" t="str">
            <v>IQ684408463</v>
          </cell>
        </row>
        <row r="144">
          <cell r="B144" t="str">
            <v>Waitrose Limited</v>
          </cell>
          <cell r="H144" t="str">
            <v>IQ5467346</v>
          </cell>
        </row>
        <row r="146">
          <cell r="B146" t="str">
            <v>Caixa Seguridade Participações S.A.</v>
          </cell>
          <cell r="H146" t="str">
            <v>IQ310010418</v>
          </cell>
        </row>
        <row r="147">
          <cell r="B147" t="str">
            <v>Camargo Corrêa Desenvolvimento Imobiliário S.A.</v>
          </cell>
          <cell r="H147" t="str">
            <v>IQ31131097</v>
          </cell>
        </row>
        <row r="148">
          <cell r="B148" t="str">
            <v>Dow Corning Metais do Para Ltda.</v>
          </cell>
          <cell r="H148" t="str">
            <v>IQ32387828</v>
          </cell>
        </row>
        <row r="149">
          <cell r="B149" t="str">
            <v>Camera Agroalimentos S.A.</v>
          </cell>
          <cell r="H149" t="str">
            <v>IQ47017909</v>
          </cell>
        </row>
        <row r="150">
          <cell r="B150" t="str">
            <v>Camil Alimentos S.A.</v>
          </cell>
          <cell r="H150" t="str">
            <v>IQ5646995</v>
          </cell>
        </row>
        <row r="151">
          <cell r="B151" t="str">
            <v>CANAL RURAL PRODUÇÕES LTDA</v>
          </cell>
          <cell r="H151" t="str">
            <v>IQ232427627</v>
          </cell>
        </row>
        <row r="152">
          <cell r="B152" t="str">
            <v>Cantu Store S.A.</v>
          </cell>
          <cell r="H152" t="str">
            <v>IQ1769832241</v>
          </cell>
        </row>
        <row r="153">
          <cell r="B153" t="str">
            <v>Capgemini SE</v>
          </cell>
          <cell r="C153" t="str">
            <v>Altran Technologies S.A.</v>
          </cell>
          <cell r="D153" t="str">
            <v>Capgemini U.S. LLC</v>
          </cell>
          <cell r="E153" t="str">
            <v>Capgemini Invent</v>
          </cell>
          <cell r="F153" t="str">
            <v>Capgemini Service SAS</v>
          </cell>
          <cell r="H153" t="str">
            <v>IQ875817</v>
          </cell>
          <cell r="I153" t="str">
            <v>IQ881385</v>
          </cell>
          <cell r="J153" t="str">
            <v>IQ11214549</v>
          </cell>
          <cell r="K153" t="str">
            <v>IQ584637521</v>
          </cell>
          <cell r="L153" t="str">
            <v>IQ20723705</v>
          </cell>
        </row>
        <row r="154">
          <cell r="B154" t="str">
            <v>Caraiba Metais S.A.</v>
          </cell>
          <cell r="H154" t="str">
            <v>IQ877854</v>
          </cell>
        </row>
        <row r="155">
          <cell r="B155" t="str">
            <v>Cardinal Health, Inc.</v>
          </cell>
          <cell r="H155" t="str">
            <v>IQ172207</v>
          </cell>
        </row>
        <row r="156">
          <cell r="B156" t="str">
            <v>Care Plus Medicina Assistencial Ltda.</v>
          </cell>
          <cell r="H156" t="str">
            <v>IQ47837865</v>
          </cell>
        </row>
        <row r="157">
          <cell r="B157" t="str">
            <v>Cargill, Incorporated</v>
          </cell>
          <cell r="H157" t="str">
            <v>IQ103540</v>
          </cell>
        </row>
        <row r="159">
          <cell r="B159" t="str">
            <v>Casa do Adubo S.A.</v>
          </cell>
          <cell r="H159" t="str">
            <v>IQ51325622</v>
          </cell>
        </row>
        <row r="160">
          <cell r="B160" t="str">
            <v>Casa Mineira Internet LTDA.</v>
          </cell>
          <cell r="H160" t="str">
            <v>IQ708043244</v>
          </cell>
        </row>
        <row r="162">
          <cell r="B162" t="str">
            <v>Cedro Serviços e Participações Empresariais S/A</v>
          </cell>
          <cell r="H162" t="str">
            <v>IQ280236000</v>
          </cell>
        </row>
        <row r="164">
          <cell r="B164" t="str">
            <v>Cencora, Inc.</v>
          </cell>
          <cell r="H164" t="str">
            <v>IQ24809</v>
          </cell>
        </row>
        <row r="165">
          <cell r="B165" t="str">
            <v>Cencosud Brasil Comercial S.A.</v>
          </cell>
          <cell r="C165" t="str">
            <v>Cencosud Brasil Comercial S.A.</v>
          </cell>
          <cell r="H165" t="str">
            <v>IQ4984490</v>
          </cell>
          <cell r="I165" t="str">
            <v>IQ1821413328</v>
          </cell>
        </row>
        <row r="166">
          <cell r="B166" t="str">
            <v>Centrais Elétricas Brasileiras S.A. - Eletrobrás</v>
          </cell>
          <cell r="C166" t="str">
            <v>Eletrobras Group</v>
          </cell>
          <cell r="H166" t="str">
            <v>IQ875297</v>
          </cell>
          <cell r="I166" t="str">
            <v>IQ1776228000</v>
          </cell>
        </row>
        <row r="167">
          <cell r="B167" t="str">
            <v>Centrais Elétricas de Santa Catarina S.A.</v>
          </cell>
          <cell r="H167" t="str">
            <v>IQ879915</v>
          </cell>
        </row>
        <row r="168">
          <cell r="B168" t="str">
            <v>Central Geradora Termeletrica Fortaleza S.A.</v>
          </cell>
          <cell r="H168" t="str">
            <v>IQ26688878</v>
          </cell>
        </row>
        <row r="169">
          <cell r="B169" t="str">
            <v>Cerner Corporation</v>
          </cell>
          <cell r="H169" t="str">
            <v>IQ259627</v>
          </cell>
        </row>
        <row r="170">
          <cell r="B170" t="str">
            <v>Cerradinho Bioenergia S.A.</v>
          </cell>
          <cell r="H170" t="str">
            <v>IQ260220329</v>
          </cell>
        </row>
        <row r="171">
          <cell r="B171" t="str">
            <v>Cetip S.A. – Mercados Organizados</v>
          </cell>
          <cell r="H171" t="str">
            <v>IQ46282977</v>
          </cell>
        </row>
        <row r="172">
          <cell r="B172" t="str">
            <v>CGG Trading S.A.</v>
          </cell>
          <cell r="C172" t="str">
            <v>Cgg Trading B.V.</v>
          </cell>
          <cell r="D172" t="str">
            <v>Cgg Trading B.V.</v>
          </cell>
          <cell r="H172" t="str">
            <v>IQ226083034</v>
          </cell>
          <cell r="I172" t="str">
            <v>IQ289496398</v>
          </cell>
          <cell r="J172" t="str">
            <v>IQ688805857</v>
          </cell>
        </row>
        <row r="173">
          <cell r="B173" t="str">
            <v>Chandon De Briailles</v>
          </cell>
          <cell r="C173" t="str">
            <v>Chandon Beheer B.V.</v>
          </cell>
          <cell r="D173" t="str">
            <v>Chandon Praktijk B.V.</v>
          </cell>
          <cell r="H173" t="str">
            <v>IQ677451972</v>
          </cell>
          <cell r="I173" t="str">
            <v>IQ682442952</v>
          </cell>
          <cell r="J173" t="str">
            <v>IQ682559449</v>
          </cell>
        </row>
        <row r="175">
          <cell r="B175" t="str">
            <v>Chevron Corporation</v>
          </cell>
          <cell r="H175" t="str">
            <v>IQ98506</v>
          </cell>
        </row>
        <row r="176">
          <cell r="B176" t="str">
            <v>CCB Brasil Arrendamento Mercantil S.A.</v>
          </cell>
          <cell r="C176" t="str">
            <v>CCB Brasil S.A. - Crédito, Financiamentos e Investimentos</v>
          </cell>
          <cell r="D176" t="str">
            <v>CCB Brasil Distribuidora de Títulos e Valores Mobiliários S.A.</v>
          </cell>
          <cell r="E176" t="str">
            <v>Ccb Brasil Promotora De Vendas Ltda</v>
          </cell>
          <cell r="F176" t="str">
            <v>CCB Brasil Cobrança Ltda</v>
          </cell>
          <cell r="H176" t="str">
            <v>IQ880458</v>
          </cell>
          <cell r="I176" t="str">
            <v>IQ79148463</v>
          </cell>
          <cell r="J176" t="str">
            <v>IQ297925254</v>
          </cell>
          <cell r="K176" t="str">
            <v>IQ1798878565</v>
          </cell>
          <cell r="L176" t="str">
            <v>IQ1798878631</v>
          </cell>
        </row>
        <row r="177">
          <cell r="B177" t="str">
            <v>Waitrose Limited</v>
          </cell>
          <cell r="H177" t="str">
            <v>IQ5467346</v>
          </cell>
        </row>
        <row r="179">
          <cell r="B179" t="str">
            <v>Cia de Ferro Ligas da Bahia S.A. - FERBASA</v>
          </cell>
          <cell r="H179" t="str">
            <v>IQ5786331</v>
          </cell>
        </row>
        <row r="180">
          <cell r="B180" t="str">
            <v>Companhia Distribuidora de Gás do Rio de Janeiro - CEG</v>
          </cell>
          <cell r="H180" t="str">
            <v>IQ1061236</v>
          </cell>
        </row>
        <row r="182">
          <cell r="B182" t="str">
            <v>Companhia Energética de Pernambuco S.A.</v>
          </cell>
          <cell r="H182" t="str">
            <v>IQ5503676</v>
          </cell>
        </row>
        <row r="184">
          <cell r="B184" t="str">
            <v>Companhia Mineira de Açúcar e Álcool Participações</v>
          </cell>
          <cell r="H184" t="str">
            <v>IQ54412344</v>
          </cell>
        </row>
        <row r="186">
          <cell r="B186" t="str">
            <v>Cielo S.A.</v>
          </cell>
          <cell r="H186" t="str">
            <v>IQ5533649</v>
          </cell>
        </row>
        <row r="187">
          <cell r="B187" t="str">
            <v>Cirion Technologies Solutions, LLC</v>
          </cell>
          <cell r="C187" t="str">
            <v>Cirion Technologies</v>
          </cell>
          <cell r="D187" t="str">
            <v>Cirion Technologies Holding I Limited</v>
          </cell>
          <cell r="E187" t="str">
            <v>CenturyLink Comunicações do Brasil Ltda.</v>
          </cell>
          <cell r="F187" t="str">
            <v>Cirion Technologies e Servicos do Brasil LTDA</v>
          </cell>
          <cell r="H187" t="str">
            <v>IQ1675211926</v>
          </cell>
          <cell r="I187" t="str">
            <v>IQ1818665007</v>
          </cell>
          <cell r="J187" t="str">
            <v>IQ108328105</v>
          </cell>
          <cell r="K187" t="str">
            <v>IQ307177452</v>
          </cell>
          <cell r="L187" t="str">
            <v>IQ1815258181</v>
          </cell>
        </row>
        <row r="188">
          <cell r="B188" t="str">
            <v>Cisco Systems, Inc.</v>
          </cell>
          <cell r="H188" t="str">
            <v>IQ19691</v>
          </cell>
        </row>
        <row r="189">
          <cell r="B189" t="str">
            <v>CJ Selecta S.A.</v>
          </cell>
          <cell r="C189" t="str">
            <v>Cj Selection Ab</v>
          </cell>
          <cell r="H189" t="str">
            <v>IQ5457075</v>
          </cell>
          <cell r="I189" t="str">
            <v>IQ707210508</v>
          </cell>
        </row>
        <row r="190">
          <cell r="B190" t="str">
            <v>Claranet Limited</v>
          </cell>
          <cell r="C190" t="str">
            <v>Claranet Group Limited</v>
          </cell>
          <cell r="H190" t="str">
            <v>IQ6967844</v>
          </cell>
          <cell r="I190" t="str">
            <v>IQ46332087</v>
          </cell>
        </row>
        <row r="191">
          <cell r="B191" t="str">
            <v>Claroty Ltd.</v>
          </cell>
          <cell r="C191" t="str">
            <v>Claro S.A.</v>
          </cell>
          <cell r="D191" t="str">
            <v>Claroty Inc.</v>
          </cell>
          <cell r="E191" t="str">
            <v>Claro Telecom Participações S.A.</v>
          </cell>
          <cell r="F191" t="str">
            <v>Claros Mortgage Trust, Inc.</v>
          </cell>
          <cell r="H191" t="str">
            <v>IQ383954022</v>
          </cell>
          <cell r="I191" t="str">
            <v>IQ884194</v>
          </cell>
          <cell r="J191" t="str">
            <v>IQ705452677</v>
          </cell>
          <cell r="K191" t="str">
            <v>IQ42189417</v>
          </cell>
          <cell r="L191" t="str">
            <v>IQ325192855</v>
          </cell>
        </row>
        <row r="192">
          <cell r="B192" t="str">
            <v>CloudWalk, Inc.</v>
          </cell>
          <cell r="C192" t="str">
            <v>CloudWalk Technology Co., Ltd.</v>
          </cell>
          <cell r="D192" t="str">
            <v>Cloudwalk Ltd</v>
          </cell>
          <cell r="E192" t="str">
            <v>Cloudwalk Holdings Limited</v>
          </cell>
          <cell r="F192" t="str">
            <v>Cloudwalk Ab</v>
          </cell>
          <cell r="H192" t="str">
            <v>IQ428574550</v>
          </cell>
          <cell r="I192" t="str">
            <v>IQ412625881</v>
          </cell>
          <cell r="J192" t="str">
            <v>IQ608647777</v>
          </cell>
          <cell r="K192" t="str">
            <v>IQ225415608</v>
          </cell>
          <cell r="L192" t="str">
            <v>IQ685118364</v>
          </cell>
        </row>
        <row r="193">
          <cell r="B193" t="str">
            <v>Cobasi Comércio de Produtos Básicos e Industrializados S.A.</v>
          </cell>
          <cell r="C193" t="str">
            <v>Cobas Iberia, Fi</v>
          </cell>
          <cell r="D193" t="str">
            <v>Cobas Internacional, FI</v>
          </cell>
          <cell r="E193" t="str">
            <v>Cobas Lux Sicav - Cobas International Fund</v>
          </cell>
          <cell r="F193" t="str">
            <v>Cobasine Limited</v>
          </cell>
          <cell r="H193" t="str">
            <v>IQ430915999</v>
          </cell>
          <cell r="I193" t="str">
            <v>IQ422549442</v>
          </cell>
          <cell r="J193" t="str">
            <v>IQ422549504</v>
          </cell>
          <cell r="K193" t="str">
            <v>IQ427386610</v>
          </cell>
          <cell r="L193" t="str">
            <v>IQ636934588</v>
          </cell>
        </row>
        <row r="195">
          <cell r="B195" t="str">
            <v>Cognizant Technology Solutions Corporation</v>
          </cell>
          <cell r="H195" t="str">
            <v>IQ386024</v>
          </cell>
        </row>
        <row r="196">
          <cell r="B196" t="str">
            <v>Comarch S.A.</v>
          </cell>
          <cell r="C196" t="str">
            <v>Comarch, Inc.</v>
          </cell>
          <cell r="D196" t="str">
            <v>Comarch</v>
          </cell>
          <cell r="E196" t="str">
            <v>Comarch AG</v>
          </cell>
          <cell r="F196" t="str">
            <v>Comarch B.V.</v>
          </cell>
          <cell r="H196" t="str">
            <v>IQ880697</v>
          </cell>
          <cell r="I196" t="str">
            <v>IQ32986102</v>
          </cell>
          <cell r="J196" t="str">
            <v>IQ712793108</v>
          </cell>
          <cell r="K196" t="str">
            <v>IQ32676012</v>
          </cell>
          <cell r="L196" t="str">
            <v>IQ1682485702</v>
          </cell>
        </row>
        <row r="197">
          <cell r="B197" t="str">
            <v>Comerc Energia S.A.</v>
          </cell>
          <cell r="H197" t="str">
            <v>IQ1675416503</v>
          </cell>
        </row>
        <row r="198">
          <cell r="B198" t="str">
            <v>Gripmaster Tires</v>
          </cell>
          <cell r="H198" t="str">
            <v>IQ1845867648</v>
          </cell>
        </row>
        <row r="200">
          <cell r="B200" t="str">
            <v>Companhia Brasileira de Metalurgia e Mineração</v>
          </cell>
          <cell r="H200" t="str">
            <v>IQ5542530</v>
          </cell>
        </row>
        <row r="201">
          <cell r="B201" t="str">
            <v>Companhia de Bebidas Ipiranga</v>
          </cell>
          <cell r="H201" t="str">
            <v>IQ22986882</v>
          </cell>
        </row>
        <row r="202">
          <cell r="B202" t="str">
            <v>Companhia de Locação das Américas</v>
          </cell>
          <cell r="H202" t="str">
            <v>IQ109021214</v>
          </cell>
        </row>
        <row r="203">
          <cell r="B203" t="str">
            <v>Equatorial Maranhão Distribuidora de Energia S.A.</v>
          </cell>
          <cell r="H203" t="str">
            <v>IQ20416454</v>
          </cell>
        </row>
        <row r="204">
          <cell r="B204" t="str">
            <v>Companhia Energética do Rio Grande do Norte - COSERN</v>
          </cell>
          <cell r="H204" t="str">
            <v>IQ883485</v>
          </cell>
        </row>
        <row r="205">
          <cell r="B205" t="str">
            <v>Companhia Estadual de Transmissão de Energia Elétrica S.A.</v>
          </cell>
          <cell r="H205" t="str">
            <v>IQ5503983</v>
          </cell>
        </row>
        <row r="206">
          <cell r="B206" t="str">
            <v>Companhia Fluminense de Refrigerantes, S.A.</v>
          </cell>
          <cell r="H206" t="str">
            <v>IQ242294140</v>
          </cell>
        </row>
        <row r="207">
          <cell r="B207" t="str">
            <v>Companhia Industrial de Vidros S.A.</v>
          </cell>
          <cell r="H207" t="str">
            <v>IQ23317198</v>
          </cell>
        </row>
        <row r="208">
          <cell r="B208" t="str">
            <v>Copeland Corporation LLC</v>
          </cell>
          <cell r="H208" t="str">
            <v>IQ4165422</v>
          </cell>
        </row>
        <row r="209">
          <cell r="B209" t="str">
            <v>Companhia Siderúrgica Nacional</v>
          </cell>
          <cell r="C209" t="str">
            <v>Companhia Siderurgica Nacional, LLC</v>
          </cell>
          <cell r="H209" t="str">
            <v>IQ393311</v>
          </cell>
          <cell r="I209" t="str">
            <v>IQ671910693</v>
          </cell>
        </row>
        <row r="210">
          <cell r="B210" t="str">
            <v>Waitrose Limited</v>
          </cell>
          <cell r="C210" t="str">
            <v>Waitr Holdings Inc.</v>
          </cell>
          <cell r="D210" t="str">
            <v>Waites Electrical Ltd</v>
          </cell>
          <cell r="E210" t="str">
            <v>Waitwhile, Inc.</v>
          </cell>
          <cell r="F210" t="str">
            <v>Waites Mechanical Services Limited</v>
          </cell>
          <cell r="H210" t="str">
            <v>IQ5467346</v>
          </cell>
          <cell r="I210" t="str">
            <v>IQ384488450</v>
          </cell>
          <cell r="J210" t="str">
            <v>IQ633925302</v>
          </cell>
          <cell r="K210" t="str">
            <v>IQ601675598</v>
          </cell>
          <cell r="L210" t="str">
            <v>IQ630486232</v>
          </cell>
        </row>
        <row r="212">
          <cell r="B212" t="str">
            <v>Compass.uol Tecnologia LTDA</v>
          </cell>
          <cell r="H212" t="str">
            <v>IQ1815380492</v>
          </cell>
        </row>
        <row r="213">
          <cell r="B213" t="str">
            <v>Computacenter plc</v>
          </cell>
          <cell r="H213" t="str">
            <v>IQ26868</v>
          </cell>
        </row>
        <row r="214">
          <cell r="B214" t="str">
            <v>Concessão Metroviária do Rio de Janeiro S.A. - MetrôRio</v>
          </cell>
          <cell r="H214" t="str">
            <v>IQ704588</v>
          </cell>
        </row>
        <row r="215">
          <cell r="B215" t="str">
            <v>Conexa saúde</v>
          </cell>
          <cell r="H215" t="str">
            <v>IQ655562925</v>
          </cell>
        </row>
        <row r="217">
          <cell r="B217" t="str">
            <v>Construcap CCPS Engenharia e Comércio S.A.</v>
          </cell>
          <cell r="H217" t="str">
            <v>IQ5449430</v>
          </cell>
        </row>
        <row r="218">
          <cell r="B218" t="str">
            <v>Construdecor S/A</v>
          </cell>
          <cell r="H218" t="str">
            <v>IQ46995158</v>
          </cell>
        </row>
        <row r="219">
          <cell r="B219" t="str">
            <v>Construtora Tenda S.A.</v>
          </cell>
          <cell r="H219" t="str">
            <v>IQ38012098</v>
          </cell>
        </row>
        <row r="220">
          <cell r="B220" t="str">
            <v>Copersucar S.A.</v>
          </cell>
          <cell r="H220" t="str">
            <v>IQ5477696</v>
          </cell>
        </row>
        <row r="221">
          <cell r="B221" t="str">
            <v>Claranet Technology S.A.</v>
          </cell>
          <cell r="H221" t="str">
            <v>IQ24095390</v>
          </cell>
        </row>
        <row r="222">
          <cell r="B222" t="str">
            <v>Corteva, Inc.</v>
          </cell>
          <cell r="H222" t="str">
            <v>IQ319130234</v>
          </cell>
        </row>
        <row r="223">
          <cell r="B223" t="str">
            <v>Cosan S.A.</v>
          </cell>
          <cell r="C223" t="str">
            <v>Cosan Limited</v>
          </cell>
          <cell r="D223" t="str">
            <v>Cosan Lubrificantes e Especialidades S.A.</v>
          </cell>
          <cell r="E223" t="str">
            <v>Cosán Group</v>
          </cell>
          <cell r="F223" t="str">
            <v>Cosan S.A.</v>
          </cell>
          <cell r="H223" t="str">
            <v>IQ5522655</v>
          </cell>
          <cell r="I223" t="str">
            <v>IQ35251504</v>
          </cell>
          <cell r="J223" t="str">
            <v>IQ25511061</v>
          </cell>
          <cell r="K223" t="str">
            <v>IQ1674089730</v>
          </cell>
          <cell r="L223" t="str">
            <v>IQ59556393</v>
          </cell>
        </row>
        <row r="224">
          <cell r="B224" t="str">
            <v>Costa Pinto S.A.</v>
          </cell>
          <cell r="C224" t="str">
            <v>Costa Pinto Participações S/A</v>
          </cell>
          <cell r="D224" t="str">
            <v>Costa Pinto Advogados</v>
          </cell>
          <cell r="H224" t="str">
            <v>IQ13746374</v>
          </cell>
          <cell r="I224" t="str">
            <v>IQ281221522</v>
          </cell>
          <cell r="J224" t="str">
            <v>IQ1686751265</v>
          </cell>
        </row>
        <row r="225">
          <cell r="B225" t="str">
            <v>CP Eletrônica S.A.</v>
          </cell>
          <cell r="H225" t="str">
            <v>IQ212348361</v>
          </cell>
        </row>
        <row r="226">
          <cell r="B226" t="str">
            <v>CPFL Energia S.A.</v>
          </cell>
          <cell r="H226" t="str">
            <v>IQ4509268</v>
          </cell>
        </row>
        <row r="227">
          <cell r="B227" t="str">
            <v>CPFL Energias Renováveis S.A.</v>
          </cell>
          <cell r="H227" t="str">
            <v>IQ33406956</v>
          </cell>
        </row>
        <row r="228">
          <cell r="B228" t="str">
            <v>Stalwart Tankers Inc.</v>
          </cell>
          <cell r="H228" t="str">
            <v>IQ252554347</v>
          </cell>
        </row>
        <row r="230">
          <cell r="B230" t="str">
            <v>Cruzeiro do Sul Educacional S.A.</v>
          </cell>
          <cell r="H230" t="str">
            <v>IQ31145456</v>
          </cell>
        </row>
        <row r="231">
          <cell r="B231" t="str">
            <v>CSN Mineração S.A.</v>
          </cell>
          <cell r="H231" t="str">
            <v>IQ133921923</v>
          </cell>
        </row>
        <row r="232">
          <cell r="B232" t="str">
            <v>Cury Construtora e Incorporadora S.A.</v>
          </cell>
          <cell r="H232" t="str">
            <v>IQ216110474</v>
          </cell>
        </row>
        <row r="233">
          <cell r="B233" t="str">
            <v>CVC Brasil Operadora e Agência de Viagens S.A.</v>
          </cell>
          <cell r="H233" t="str">
            <v>IQ82623951</v>
          </cell>
        </row>
        <row r="234">
          <cell r="B234" t="str">
            <v>CVLB Brasil S.A.</v>
          </cell>
          <cell r="H234" t="str">
            <v>IQ251776863</v>
          </cell>
        </row>
        <row r="235">
          <cell r="B235" t="str">
            <v>CYMA Desenvolvimento Imobiliário S.A.</v>
          </cell>
          <cell r="H235" t="str">
            <v>IQ1771200371</v>
          </cell>
        </row>
        <row r="236">
          <cell r="B236" t="str">
            <v>Cyrela Brazil Realty S.A. Empreendimentos e Participações</v>
          </cell>
          <cell r="H236" t="str">
            <v>IQ880614</v>
          </cell>
        </row>
        <row r="237">
          <cell r="B237" t="str">
            <v>d1000 Varejo Farma Participações S.A.</v>
          </cell>
          <cell r="H237" t="str">
            <v>IQ676979840</v>
          </cell>
        </row>
        <row r="238">
          <cell r="B238" t="str">
            <v>Dairy Partners Americas Manufacturing Brasil Ltda</v>
          </cell>
          <cell r="H238" t="str">
            <v>IQ48763940</v>
          </cell>
        </row>
        <row r="239">
          <cell r="B239" t="str">
            <v>Danica Pension, Livsforsikringsaktieselskab</v>
          </cell>
          <cell r="C239" t="str">
            <v>Danica Pension Group</v>
          </cell>
          <cell r="D239" t="str">
            <v>SEB Administration A/S</v>
          </cell>
          <cell r="H239" t="str">
            <v>IQ5885980</v>
          </cell>
          <cell r="I239" t="str">
            <v>IQ608316424</v>
          </cell>
          <cell r="J239" t="str">
            <v>IQ269395836</v>
          </cell>
        </row>
        <row r="240">
          <cell r="B240" t="str">
            <v>Dedalus Italia S.p.A.</v>
          </cell>
          <cell r="H240" t="str">
            <v>IQ25049719</v>
          </cell>
        </row>
        <row r="241">
          <cell r="B241" t="str">
            <v>Dell Technologies Inc.</v>
          </cell>
          <cell r="H241" t="str">
            <v>IQ266017</v>
          </cell>
        </row>
        <row r="242">
          <cell r="B242" t="str">
            <v>Allianza Infraestruturas do Brasil S.A.</v>
          </cell>
          <cell r="H242" t="str">
            <v>IQ5853239</v>
          </cell>
        </row>
        <row r="243">
          <cell r="B243" t="str">
            <v>Desktop Metal, Inc.</v>
          </cell>
          <cell r="H243" t="str">
            <v>IQ315393796</v>
          </cell>
        </row>
        <row r="244">
          <cell r="B244" t="str">
            <v>Decolar.com Ltda.</v>
          </cell>
          <cell r="C244" t="str">
            <v>Despegar.com, Corp.</v>
          </cell>
          <cell r="D244" t="str">
            <v>Decolar.com, Inc.</v>
          </cell>
          <cell r="E244" t="str">
            <v>Decola Restaurants, Inc.</v>
          </cell>
          <cell r="F244" t="str">
            <v>Decolara</v>
          </cell>
          <cell r="H244" t="str">
            <v>IQ205084592</v>
          </cell>
          <cell r="I244" t="str">
            <v>IQ125775</v>
          </cell>
          <cell r="J244" t="str">
            <v>IQ534290050</v>
          </cell>
          <cell r="K244" t="str">
            <v>IQ697675173</v>
          </cell>
          <cell r="L244" t="str">
            <v>IQ1740417454</v>
          </cell>
        </row>
        <row r="245">
          <cell r="B245" t="str">
            <v>DexCom, Inc.</v>
          </cell>
          <cell r="C245" t="str">
            <v>Dexco S.A.</v>
          </cell>
          <cell r="D245" t="str">
            <v>DexKo Global Inc.</v>
          </cell>
          <cell r="E245" t="str">
            <v>Dexco Corp</v>
          </cell>
          <cell r="F245" t="str">
            <v>Dexcom Ventures</v>
          </cell>
          <cell r="H245" t="str">
            <v>IQ114039</v>
          </cell>
          <cell r="I245" t="str">
            <v>IQ27169270</v>
          </cell>
          <cell r="J245" t="str">
            <v>IQ26082185</v>
          </cell>
          <cell r="K245" t="str">
            <v>IQ206860094</v>
          </cell>
          <cell r="L245" t="str">
            <v>IQ1823808376</v>
          </cell>
        </row>
        <row r="246">
          <cell r="B246" t="str">
            <v>Dexxos Participações S.A.</v>
          </cell>
          <cell r="H246" t="str">
            <v>IQ9638957</v>
          </cell>
        </row>
        <row r="248">
          <cell r="B248" t="str">
            <v>Digibras Participacoes SA</v>
          </cell>
          <cell r="H248" t="str">
            <v>IQ216604561</v>
          </cell>
        </row>
        <row r="249">
          <cell r="B249" t="str">
            <v>Dimed S.A. Distribuidora de Medicamentos</v>
          </cell>
          <cell r="H249" t="str">
            <v>IQ881076</v>
          </cell>
        </row>
        <row r="250">
          <cell r="B250" t="str">
            <v>Direcional Engenharia S.A.</v>
          </cell>
          <cell r="H250" t="str">
            <v>IQ45986509</v>
          </cell>
        </row>
        <row r="251">
          <cell r="B251" t="str">
            <v>Direct Healthcare Group Ltd.</v>
          </cell>
          <cell r="H251" t="str">
            <v>IQ331660852</v>
          </cell>
        </row>
        <row r="252">
          <cell r="B252" t="str">
            <v>Waitrose Limited</v>
          </cell>
          <cell r="C252" t="str">
            <v>Waitr Holdings Inc.</v>
          </cell>
          <cell r="D252" t="str">
            <v>Waites Electrical Ltd</v>
          </cell>
          <cell r="E252" t="str">
            <v>Waitwhile, Inc.</v>
          </cell>
          <cell r="F252" t="str">
            <v>Waites Mechanical Services Limited</v>
          </cell>
          <cell r="H252" t="str">
            <v>IQ5467346</v>
          </cell>
          <cell r="I252" t="str">
            <v>IQ384488450</v>
          </cell>
          <cell r="J252" t="str">
            <v>IQ633925302</v>
          </cell>
          <cell r="K252" t="str">
            <v>IQ601675598</v>
          </cell>
          <cell r="L252" t="str">
            <v>IQ630486232</v>
          </cell>
        </row>
        <row r="254">
          <cell r="B254" t="str">
            <v>Dixie Toga Argentina, S.A.</v>
          </cell>
          <cell r="H254" t="str">
            <v>IQ105656954</v>
          </cell>
        </row>
        <row r="255">
          <cell r="B255" t="str">
            <v>DM Instituição de Pagamento S.A.</v>
          </cell>
          <cell r="H255" t="str">
            <v>IQ279756770</v>
          </cell>
        </row>
        <row r="256">
          <cell r="B256" t="str">
            <v>Dori Alimentos S.A.</v>
          </cell>
          <cell r="H256" t="str">
            <v>IQ6148973</v>
          </cell>
        </row>
        <row r="257">
          <cell r="B257" t="str">
            <v>Itamaraty Empreendimentos e Participações S.A.</v>
          </cell>
          <cell r="H257" t="str">
            <v>IQ228936166</v>
          </cell>
        </row>
        <row r="259">
          <cell r="B259" t="str">
            <v>Dudalina S/A</v>
          </cell>
          <cell r="H259" t="str">
            <v>IQ47793165</v>
          </cell>
        </row>
        <row r="260">
          <cell r="B260" t="str">
            <v>Dufry South America Ltd.</v>
          </cell>
          <cell r="H260" t="str">
            <v>IQ29861375</v>
          </cell>
        </row>
        <row r="261">
          <cell r="B261" t="str">
            <v>DXC Technology Company</v>
          </cell>
          <cell r="C261" t="str">
            <v>Dxc Technology Services LLC</v>
          </cell>
          <cell r="H261" t="str">
            <v>IQ263093</v>
          </cell>
          <cell r="I261" t="str">
            <v>IQ671058794</v>
          </cell>
        </row>
        <row r="262">
          <cell r="B262" t="str">
            <v>Eataly S.R.L.</v>
          </cell>
          <cell r="C262" t="str">
            <v>Eataly Usa LLC</v>
          </cell>
          <cell r="D262" t="str">
            <v>Eataly</v>
          </cell>
          <cell r="E262" t="str">
            <v>Eataly SpA</v>
          </cell>
          <cell r="F262" t="str">
            <v>Eataly S.P.A.</v>
          </cell>
          <cell r="H262" t="str">
            <v>IQ137069040</v>
          </cell>
          <cell r="I262" t="str">
            <v>IQ236260347</v>
          </cell>
          <cell r="J262" t="str">
            <v>IQ698339142</v>
          </cell>
          <cell r="K262" t="str">
            <v>IQ43326164</v>
          </cell>
          <cell r="L262" t="str">
            <v>IQ708815890</v>
          </cell>
        </row>
        <row r="264">
          <cell r="B264" t="str">
            <v>Econocom Group SE</v>
          </cell>
          <cell r="H264" t="str">
            <v>IQ4494496</v>
          </cell>
        </row>
        <row r="265">
          <cell r="B265" t="str">
            <v>EcoRodovias Infraestrutura e Logística S.A.</v>
          </cell>
          <cell r="H265" t="str">
            <v>IQ7665420</v>
          </cell>
        </row>
        <row r="266">
          <cell r="B266" t="str">
            <v>Edenred Brasil Participações S.A.</v>
          </cell>
          <cell r="H266" t="str">
            <v>IQ280498911</v>
          </cell>
        </row>
        <row r="267">
          <cell r="B267" t="str">
            <v>EDP - Energias do Brasil S.A.</v>
          </cell>
          <cell r="H267" t="str">
            <v>IQ22399474</v>
          </cell>
        </row>
        <row r="268">
          <cell r="B268" t="str">
            <v>Eldorado Brasil Celulose S.A.</v>
          </cell>
          <cell r="C268" t="str">
            <v>Eldorado Brasil Celulose S/A</v>
          </cell>
          <cell r="H268" t="str">
            <v>IQ107085354</v>
          </cell>
          <cell r="I268" t="str">
            <v>IQ1833506278</v>
          </cell>
        </row>
        <row r="269">
          <cell r="B269" t="str">
            <v>Elekeiroz S.A.</v>
          </cell>
          <cell r="C269" t="str">
            <v>Elekeiroz S.A.</v>
          </cell>
          <cell r="H269" t="str">
            <v>IQ877295</v>
          </cell>
          <cell r="I269" t="str">
            <v>IQ4481050</v>
          </cell>
        </row>
        <row r="270">
          <cell r="B270" t="str">
            <v>Elektro Redes S.A.</v>
          </cell>
          <cell r="H270" t="str">
            <v>IQ883937</v>
          </cell>
        </row>
        <row r="271">
          <cell r="B271" t="str">
            <v>Eletromidia S.A.</v>
          </cell>
          <cell r="H271" t="str">
            <v>IQ280282231</v>
          </cell>
        </row>
        <row r="272">
          <cell r="B272" t="str">
            <v>Elfa International AB</v>
          </cell>
          <cell r="C272" t="str">
            <v>Elfa Group S.à R.l.</v>
          </cell>
          <cell r="H272" t="str">
            <v>IQ23063507</v>
          </cell>
          <cell r="I272" t="str">
            <v>IQ1892856034</v>
          </cell>
        </row>
        <row r="274">
          <cell r="B274" t="str">
            <v>Eluma S.A. Indústria e Comércio</v>
          </cell>
          <cell r="H274" t="str">
            <v>IQ4457801</v>
          </cell>
        </row>
        <row r="275">
          <cell r="B275" t="str">
            <v>Alvoar Lácteos S/A</v>
          </cell>
          <cell r="C275" t="str">
            <v>Embaresa Embalaje Y Logistica Sociedad Limitada.</v>
          </cell>
          <cell r="D275" t="str">
            <v>Sarl Emba Renov</v>
          </cell>
          <cell r="E275" t="str">
            <v>Emka Science</v>
          </cell>
          <cell r="F275" t="str">
            <v>Emba Renewables Ltd</v>
          </cell>
          <cell r="H275" t="str">
            <v>IQ5418691</v>
          </cell>
          <cell r="I275" t="str">
            <v>IQ216957964</v>
          </cell>
          <cell r="J275" t="str">
            <v>IQ676963827</v>
          </cell>
          <cell r="K275" t="str">
            <v>IQ1761134364</v>
          </cell>
          <cell r="L275" t="str">
            <v>IQ1850276750</v>
          </cell>
        </row>
        <row r="276">
          <cell r="B276" t="str">
            <v>Embraco Industria de Compressores e Soluções em Refrigeração Ltda</v>
          </cell>
          <cell r="H276" t="str">
            <v>IQ876882</v>
          </cell>
        </row>
        <row r="277">
          <cell r="B277" t="str">
            <v>Waitrose Limited</v>
          </cell>
          <cell r="C277" t="str">
            <v>Waitr Holdings Inc.</v>
          </cell>
          <cell r="D277" t="str">
            <v>Waites Electrical Ltd</v>
          </cell>
          <cell r="E277" t="str">
            <v>Waitwhile, Inc.</v>
          </cell>
          <cell r="F277" t="str">
            <v>Waites Mechanical Services Limited</v>
          </cell>
          <cell r="H277" t="str">
            <v>IQ5467346</v>
          </cell>
          <cell r="I277" t="str">
            <v>IQ384488450</v>
          </cell>
          <cell r="J277" t="str">
            <v>IQ633925302</v>
          </cell>
          <cell r="K277" t="str">
            <v>IQ601675598</v>
          </cell>
          <cell r="L277" t="str">
            <v>IQ630486232</v>
          </cell>
        </row>
        <row r="279">
          <cell r="B279" t="str">
            <v>Embratel Participacoes S.A.</v>
          </cell>
          <cell r="H279" t="str">
            <v>IQ396562</v>
          </cell>
        </row>
        <row r="280">
          <cell r="B280" t="str">
            <v>Ambipar Emergency Response</v>
          </cell>
          <cell r="H280" t="str">
            <v>IQ699194433</v>
          </cell>
        </row>
        <row r="281">
          <cell r="B281" t="str">
            <v>Empreendimentos Pague Menos S.A.</v>
          </cell>
          <cell r="H281" t="str">
            <v>IQ22759327</v>
          </cell>
        </row>
        <row r="282">
          <cell r="B282" t="str">
            <v>Empresa Construtora Brasil S/A</v>
          </cell>
          <cell r="H282" t="str">
            <v>IQ115210059</v>
          </cell>
        </row>
        <row r="283">
          <cell r="B283" t="str">
            <v>EMS S.A.</v>
          </cell>
          <cell r="H283" t="str">
            <v>IQ5863889</v>
          </cell>
        </row>
        <row r="284">
          <cell r="B284" t="str">
            <v>Enauta Participações S.A.</v>
          </cell>
          <cell r="C284" t="str">
            <v>Enauta Energia S.A.</v>
          </cell>
          <cell r="D284" t="str">
            <v>Enauta Cambial Fundo De Investimento</v>
          </cell>
          <cell r="E284" t="str">
            <v>Enauta Netherlands B.V.</v>
          </cell>
          <cell r="H284" t="str">
            <v>IQ115369972</v>
          </cell>
          <cell r="I284" t="str">
            <v>IQ130789041</v>
          </cell>
          <cell r="J284" t="str">
            <v>IQ1673747275</v>
          </cell>
          <cell r="K284" t="str">
            <v>IQ1843251045</v>
          </cell>
        </row>
        <row r="285">
          <cell r="B285" t="str">
            <v>Enel SpA</v>
          </cell>
          <cell r="H285" t="str">
            <v>IQ93486</v>
          </cell>
        </row>
        <row r="286">
          <cell r="B286" t="str">
            <v>Energisa Mato Grosso - Distribuidora de Energia S/A</v>
          </cell>
          <cell r="H286" t="str">
            <v>IQ880644</v>
          </cell>
        </row>
        <row r="287">
          <cell r="B287" t="str">
            <v>Energisa S.A.</v>
          </cell>
          <cell r="H287" t="str">
            <v>IQ12485331</v>
          </cell>
        </row>
        <row r="288">
          <cell r="B288" t="str">
            <v>Eneva S.A.</v>
          </cell>
          <cell r="C288" t="str">
            <v>Enevate Corporation</v>
          </cell>
          <cell r="D288" t="str">
            <v>Eneva Comercializadora De Energia Ltda</v>
          </cell>
          <cell r="E288" t="str">
            <v>Enevate Ltd</v>
          </cell>
          <cell r="F288" t="str">
            <v>Enavate Sciences</v>
          </cell>
          <cell r="H288" t="str">
            <v>IQ9274776</v>
          </cell>
          <cell r="I288" t="str">
            <v>IQ60164767</v>
          </cell>
          <cell r="J288" t="str">
            <v>IQ1830564348</v>
          </cell>
          <cell r="K288" t="str">
            <v>IQ634376755</v>
          </cell>
          <cell r="L288" t="str">
            <v>IQ1781286071</v>
          </cell>
        </row>
        <row r="289">
          <cell r="B289" t="str">
            <v>Engie Brasil Energia S.A.</v>
          </cell>
          <cell r="C289" t="str">
            <v>ENGIE Brasil Energias Complementares Participações Ltda.</v>
          </cell>
          <cell r="D289" t="str">
            <v>ENGIE Brasil Energia Group</v>
          </cell>
          <cell r="E289" t="str">
            <v>Engie Brasil Energia Comercializadora Ltda</v>
          </cell>
          <cell r="H289" t="str">
            <v>IQ882974</v>
          </cell>
          <cell r="I289" t="str">
            <v>IQ46640366</v>
          </cell>
          <cell r="J289" t="str">
            <v>IQ591395568</v>
          </cell>
          <cell r="K289" t="str">
            <v>IQ1679913023</v>
          </cell>
        </row>
        <row r="290">
          <cell r="B290" t="str">
            <v>Leclanché SA</v>
          </cell>
          <cell r="C290" t="str">
            <v>Leclanche</v>
          </cell>
          <cell r="D290" t="str">
            <v>Leclanché E-Mobility S.A.</v>
          </cell>
          <cell r="E290" t="str">
            <v>Leclanche - Solrid JV</v>
          </cell>
          <cell r="H290" t="str">
            <v>IQ882611</v>
          </cell>
          <cell r="I290" t="str">
            <v>IQ698659234</v>
          </cell>
          <cell r="J290" t="str">
            <v>IQ1781650932</v>
          </cell>
          <cell r="K290" t="str">
            <v>IQ1792848183</v>
          </cell>
        </row>
        <row r="292">
          <cell r="B292" t="str">
            <v>Equatorial Pará Distribuidora de Energia S.A.</v>
          </cell>
          <cell r="H292" t="str">
            <v>IQ2517610</v>
          </cell>
        </row>
        <row r="293">
          <cell r="B293" t="str">
            <v>Equinix, Inc.</v>
          </cell>
          <cell r="H293" t="str">
            <v>IQ28202</v>
          </cell>
        </row>
        <row r="294">
          <cell r="B294" t="str">
            <v>Tok&amp;Stok</v>
          </cell>
          <cell r="C294" t="str">
            <v>Estok Comércio e Representações S.A.</v>
          </cell>
          <cell r="D294" t="str">
            <v>Carlyle Tok &amp; Stok Co Investment LP</v>
          </cell>
          <cell r="E294" t="str">
            <v>Tok&amp;Stok Fundo De Investimento Em Direitos Creditorios - Recebiveis Comerciais</v>
          </cell>
          <cell r="H294" t="str">
            <v>IQ1770507662</v>
          </cell>
          <cell r="I294" t="str">
            <v>IQ5719704</v>
          </cell>
          <cell r="J294" t="str">
            <v>IQ263880259</v>
          </cell>
          <cell r="K294" t="str">
            <v>IQ1866142275</v>
          </cell>
        </row>
        <row r="295">
          <cell r="B295" t="str">
            <v>Estre Ambiental, Inc.</v>
          </cell>
          <cell r="H295" t="str">
            <v>IQ58058680</v>
          </cell>
        </row>
        <row r="296">
          <cell r="B296" t="str">
            <v>Eternit S.A.</v>
          </cell>
          <cell r="C296" t="str">
            <v>Eternity Systems, Inc.</v>
          </cell>
          <cell r="H296" t="str">
            <v>IQ876989</v>
          </cell>
          <cell r="I296" t="str">
            <v>IQ321375760</v>
          </cell>
        </row>
        <row r="297">
          <cell r="B297" t="str">
            <v>Eucatex S.A. Indústria e Comércio</v>
          </cell>
          <cell r="H297" t="str">
            <v>IQ877352</v>
          </cell>
        </row>
        <row r="298">
          <cell r="B298" t="str">
            <v>Eurofarma Laboratórios S.A.</v>
          </cell>
          <cell r="H298" t="str">
            <v>IQ5685676</v>
          </cell>
        </row>
        <row r="299">
          <cell r="B299" t="str">
            <v>Even Construtora e Incorporadora S.A.</v>
          </cell>
          <cell r="H299" t="str">
            <v>IQ33191588</v>
          </cell>
        </row>
        <row r="300">
          <cell r="B300" t="str">
            <v>Évora S.A.</v>
          </cell>
          <cell r="H300" t="str">
            <v>IQ879925</v>
          </cell>
        </row>
        <row r="301">
          <cell r="B301" t="str">
            <v>Waitrose Limited</v>
          </cell>
          <cell r="C301" t="str">
            <v>Waitr Holdings Inc.</v>
          </cell>
          <cell r="D301" t="str">
            <v>Waites Electrical Ltd</v>
          </cell>
          <cell r="E301" t="str">
            <v>Waitwhile, Inc.</v>
          </cell>
          <cell r="F301" t="str">
            <v>Waites Mechanical Services Limited</v>
          </cell>
          <cell r="H301" t="str">
            <v>IQ5467346</v>
          </cell>
          <cell r="I301" t="str">
            <v>IQ384488450</v>
          </cell>
          <cell r="J301" t="str">
            <v>IQ633925302</v>
          </cell>
          <cell r="K301" t="str">
            <v>IQ601675598</v>
          </cell>
          <cell r="L301" t="str">
            <v>IQ630486232</v>
          </cell>
        </row>
        <row r="303">
          <cell r="B303" t="str">
            <v>Waitrose Limited</v>
          </cell>
          <cell r="C303" t="str">
            <v>Waitr Holdings Inc.</v>
          </cell>
          <cell r="D303" t="str">
            <v>Waites Electrical Ltd</v>
          </cell>
          <cell r="E303" t="str">
            <v>Waitwhile, Inc.</v>
          </cell>
          <cell r="F303" t="str">
            <v>Waites Mechanical Services Limited</v>
          </cell>
          <cell r="H303" t="str">
            <v>IQ5467346</v>
          </cell>
          <cell r="I303" t="str">
            <v>IQ384488450</v>
          </cell>
          <cell r="J303" t="str">
            <v>IQ633925302</v>
          </cell>
          <cell r="K303" t="str">
            <v>IQ601675598</v>
          </cell>
          <cell r="L303" t="str">
            <v>IQ630486232</v>
          </cell>
        </row>
        <row r="306">
          <cell r="B306" t="str">
            <v>Fasa América Latina Participações Societárias S.A.</v>
          </cell>
          <cell r="H306" t="str">
            <v>IQ280814369</v>
          </cell>
        </row>
        <row r="307">
          <cell r="B307" t="str">
            <v>Ferrovia Centro-Atlântica S.A.</v>
          </cell>
          <cell r="H307" t="str">
            <v>IQ28461</v>
          </cell>
        </row>
        <row r="308">
          <cell r="B308" t="str">
            <v>Ferteco Mineracao SA (Vale SA)</v>
          </cell>
          <cell r="H308" t="str">
            <v>IQ706304033</v>
          </cell>
        </row>
        <row r="309">
          <cell r="B309" t="str">
            <v>Fertilizantes Heringer S.A.</v>
          </cell>
          <cell r="H309" t="str">
            <v>IQ5542101</v>
          </cell>
        </row>
        <row r="310">
          <cell r="B310" t="str">
            <v>Fiagril Ltda.</v>
          </cell>
          <cell r="H310" t="str">
            <v>IQ47055256</v>
          </cell>
        </row>
        <row r="311">
          <cell r="B311" t="str">
            <v>Fibria Celulose S.A.</v>
          </cell>
          <cell r="H311" t="str">
            <v>IQ876022</v>
          </cell>
        </row>
        <row r="312">
          <cell r="B312" t="str">
            <v>Financeira Alfa S.A. - Crédito, Financiamento e Investimentos</v>
          </cell>
          <cell r="H312" t="str">
            <v>IQ10062045</v>
          </cell>
        </row>
        <row r="314">
          <cell r="B314" t="str">
            <v>Flytour Viagens Ltda.</v>
          </cell>
          <cell r="C314" t="str">
            <v>Flytour Business Travel Viagens E Turismo Ltda.</v>
          </cell>
          <cell r="D314" t="str">
            <v>Fly Tour Vacanze S.R.L.S.</v>
          </cell>
          <cell r="H314" t="str">
            <v>IQ817973</v>
          </cell>
          <cell r="I314" t="str">
            <v>IQ109546245</v>
          </cell>
          <cell r="J314" t="str">
            <v>IQ678685164</v>
          </cell>
        </row>
        <row r="315">
          <cell r="B315" t="str">
            <v>Focus Energia Holding Participações S.A.</v>
          </cell>
          <cell r="H315" t="str">
            <v>IQ692501101</v>
          </cell>
        </row>
        <row r="316">
          <cell r="B316" t="str">
            <v>Fortbras Autopeças S.A.</v>
          </cell>
          <cell r="H316" t="str">
            <v>IQ379824387</v>
          </cell>
        </row>
        <row r="317">
          <cell r="B317" t="str">
            <v>Frango Assado SA</v>
          </cell>
          <cell r="H317" t="str">
            <v>IQ49122038</v>
          </cell>
        </row>
        <row r="318">
          <cell r="B318" t="str">
            <v>Can-Ameri Agri Co. Inc.</v>
          </cell>
          <cell r="H318" t="str">
            <v>IQ250005078</v>
          </cell>
        </row>
        <row r="320">
          <cell r="B320" t="str">
            <v>Fras-le S.A.</v>
          </cell>
          <cell r="H320" t="str">
            <v>IQ880682</v>
          </cell>
        </row>
        <row r="321">
          <cell r="B321" t="str">
            <v>Frigorifico Mercosul Ltda</v>
          </cell>
          <cell r="H321" t="str">
            <v>IQ32670163</v>
          </cell>
        </row>
        <row r="324">
          <cell r="B324" t="str">
            <v>G4S Limited</v>
          </cell>
          <cell r="C324" t="str">
            <v>G4S (Botswana) Limited</v>
          </cell>
          <cell r="D324" t="str">
            <v>G4S plc, ESOP</v>
          </cell>
          <cell r="E324" t="str">
            <v>G4s Security Services (UK) Ltd.</v>
          </cell>
          <cell r="F324" t="str">
            <v>G4S Secure Solutions (USA) Inc.</v>
          </cell>
          <cell r="H324" t="str">
            <v>IQ876890</v>
          </cell>
          <cell r="I324" t="str">
            <v>IQ20359264</v>
          </cell>
          <cell r="J324" t="str">
            <v>IQ42433080</v>
          </cell>
          <cell r="K324" t="str">
            <v>IQ5551564</v>
          </cell>
          <cell r="L324" t="str">
            <v>IQ312981</v>
          </cell>
        </row>
        <row r="325">
          <cell r="B325" t="str">
            <v>Ânima Holding S.A.</v>
          </cell>
          <cell r="H325" t="str">
            <v>IQ139135096</v>
          </cell>
        </row>
        <row r="326">
          <cell r="B326" t="str">
            <v>GICS - Indústria, Comércio e Serviços S.A.</v>
          </cell>
          <cell r="H326" t="str">
            <v>IQ46983593</v>
          </cell>
        </row>
        <row r="327">
          <cell r="B327" t="str">
            <v>GD Solar Utsunomiya Co., Ltd</v>
          </cell>
          <cell r="C327" t="str">
            <v>GD Solar Holding S.A.</v>
          </cell>
          <cell r="H327" t="str">
            <v>IQ537881819</v>
          </cell>
          <cell r="I327" t="str">
            <v>IQ549004632</v>
          </cell>
        </row>
        <row r="329">
          <cell r="B329" t="str">
            <v>General Electric Company</v>
          </cell>
          <cell r="C329" t="str">
            <v>GE Aviation System LLC</v>
          </cell>
          <cell r="D329" t="str">
            <v>GE Aerospace HC Inc</v>
          </cell>
          <cell r="E329" t="str">
            <v>GE Aerospace AC Holdings, Inc.</v>
          </cell>
          <cell r="F329" t="str">
            <v>GE AEROSPACE POLAND Sp. z o.o.</v>
          </cell>
          <cell r="H329" t="str">
            <v>IQ177031</v>
          </cell>
          <cell r="I329" t="str">
            <v>IQ866915</v>
          </cell>
          <cell r="J329" t="str">
            <v>IQ1859764567</v>
          </cell>
          <cell r="K329" t="str">
            <v>IQ1868436756</v>
          </cell>
          <cell r="L329" t="str">
            <v>IQ1859762298</v>
          </cell>
        </row>
        <row r="330">
          <cell r="B330" t="str">
            <v>Getnet Adquirencia e Servicos para Meios de Pagamento S.A. - Instituicão de Pagamento</v>
          </cell>
          <cell r="C330" t="str">
            <v>Gente Compania de Soluciones Profesionales de Mexico, SA de CV</v>
          </cell>
          <cell r="H330" t="str">
            <v>IQ127065511</v>
          </cell>
          <cell r="I330" t="str">
            <v>IQ318705160</v>
          </cell>
        </row>
        <row r="331">
          <cell r="B331" t="str">
            <v>Gimenes Riili SA</v>
          </cell>
          <cell r="C331" t="str">
            <v>Gimenes Conseils &amp; Courtage En Abrege G2C</v>
          </cell>
          <cell r="H331" t="str">
            <v>IQ247786939</v>
          </cell>
          <cell r="I331" t="str">
            <v>IQ673978247</v>
          </cell>
        </row>
        <row r="332">
          <cell r="B332" t="str">
            <v>Globant S.A.</v>
          </cell>
          <cell r="C332" t="str">
            <v>Globant Llc</v>
          </cell>
          <cell r="D332" t="str">
            <v>Sistemas Globales S.A.</v>
          </cell>
          <cell r="E332" t="str">
            <v>Globant España S.A.</v>
          </cell>
          <cell r="H332" t="str">
            <v>IQ245395381</v>
          </cell>
          <cell r="I332" t="str">
            <v>IQ145999489</v>
          </cell>
          <cell r="J332" t="str">
            <v>IQ40114810</v>
          </cell>
          <cell r="K332" t="str">
            <v>IQ706416939</v>
          </cell>
        </row>
        <row r="333">
          <cell r="B333" t="str">
            <v>Globo Comunicação e Participações S.A.</v>
          </cell>
          <cell r="C333" t="str">
            <v>Data Center of Globo Comunicação e Participações</v>
          </cell>
          <cell r="D333" t="str">
            <v>Globo Comunicação e Participações' headquarters and studios located in the city of São Paulo</v>
          </cell>
          <cell r="H333" t="str">
            <v>IQ7225898</v>
          </cell>
          <cell r="I333" t="str">
            <v>IQ1676698059</v>
          </cell>
          <cell r="J333" t="str">
            <v>IQ1765434883</v>
          </cell>
        </row>
        <row r="334">
          <cell r="B334" t="str">
            <v>Grupo Globo Media, S.A.</v>
          </cell>
          <cell r="C334" t="str">
            <v>Organizações Globo Participações S.A.</v>
          </cell>
          <cell r="H334" t="str">
            <v>IQ225022158</v>
          </cell>
          <cell r="I334" t="str">
            <v>IQ208365086</v>
          </cell>
        </row>
        <row r="336">
          <cell r="B336" t="str">
            <v>Oakberry Limited</v>
          </cell>
          <cell r="C336" t="str">
            <v>Oakberry Enterprises Ltd</v>
          </cell>
          <cell r="D336" t="str">
            <v>Oakberry Homes Limited</v>
          </cell>
          <cell r="H336" t="str">
            <v>IQ666720630</v>
          </cell>
          <cell r="I336" t="str">
            <v>IQ661224070</v>
          </cell>
          <cell r="J336" t="str">
            <v>IQ664604882</v>
          </cell>
        </row>
        <row r="337">
          <cell r="B337" t="str">
            <v>GPS Participações e Empreendimentos S.A.</v>
          </cell>
          <cell r="H337" t="str">
            <v>IQ279586900</v>
          </cell>
        </row>
        <row r="338">
          <cell r="B338" t="str">
            <v>Waitrose Limited</v>
          </cell>
          <cell r="C338" t="str">
            <v>Waitr Holdings Inc.</v>
          </cell>
          <cell r="H338" t="str">
            <v>IQ5467346</v>
          </cell>
          <cell r="I338" t="str">
            <v>IQ384488450</v>
          </cell>
        </row>
        <row r="340">
          <cell r="B340" t="str">
            <v>MeiraGTx Holdings plc</v>
          </cell>
          <cell r="H340" t="str">
            <v>IQ404780252</v>
          </cell>
        </row>
        <row r="342">
          <cell r="B342" t="str">
            <v>Green4T Participações S.A.</v>
          </cell>
          <cell r="H342" t="str">
            <v>IQ600065937</v>
          </cell>
        </row>
        <row r="345">
          <cell r="B345" t="str">
            <v>Grupo Casas Bahia S.A.</v>
          </cell>
          <cell r="H345" t="str">
            <v>IQ880492</v>
          </cell>
        </row>
        <row r="346">
          <cell r="B346" t="str">
            <v>Grupo Crm Industria e Comercio de Alimentos LTDA</v>
          </cell>
          <cell r="H346" t="str">
            <v>IQ690752755</v>
          </cell>
        </row>
        <row r="347">
          <cell r="B347" t="str">
            <v>Grupo de Moda Soma S.A.</v>
          </cell>
          <cell r="H347" t="str">
            <v>IQ657190727</v>
          </cell>
        </row>
        <row r="348">
          <cell r="B348" t="str">
            <v>Grupo Fartura de Hortifrut S.A.</v>
          </cell>
          <cell r="H348" t="str">
            <v>IQ540242137</v>
          </cell>
        </row>
        <row r="349">
          <cell r="B349" t="str">
            <v>Fuga Couros S/A</v>
          </cell>
          <cell r="H349" t="str">
            <v>IQ49767978</v>
          </cell>
        </row>
        <row r="351">
          <cell r="B351" t="str">
            <v>Grupo Mateus S.A.</v>
          </cell>
          <cell r="H351" t="str">
            <v>IQ688533087</v>
          </cell>
        </row>
        <row r="352">
          <cell r="B352" t="str">
            <v>Grupo MPR Participações S.A.</v>
          </cell>
          <cell r="H352" t="str">
            <v>IQ317673663</v>
          </cell>
        </row>
        <row r="353">
          <cell r="B353" t="str">
            <v>Companhia Brasileira De Distribuicao</v>
          </cell>
          <cell r="H353" t="str">
            <v>IQ879865</v>
          </cell>
        </row>
        <row r="354">
          <cell r="B354" t="str">
            <v>GTEX Brasil Ltda.</v>
          </cell>
          <cell r="H354" t="str">
            <v>IQ115788992</v>
          </cell>
        </row>
        <row r="355">
          <cell r="B355" t="str">
            <v>Guararapes Confecções S.A.</v>
          </cell>
          <cell r="H355" t="str">
            <v>IQ878172</v>
          </cell>
        </row>
        <row r="356">
          <cell r="B356" t="str">
            <v>Guararapes Confecções S.A.</v>
          </cell>
          <cell r="H356" t="str">
            <v>IQ878172</v>
          </cell>
        </row>
        <row r="357">
          <cell r="B357" t="str">
            <v>Guerra S.A. Implementos Rodoviários</v>
          </cell>
          <cell r="H357" t="str">
            <v>IQ5384537</v>
          </cell>
        </row>
        <row r="358">
          <cell r="B358" t="str">
            <v>Gvt Holdings, Inc.</v>
          </cell>
          <cell r="C358" t="str">
            <v>Global Village Telecom (Holding) S.A.</v>
          </cell>
          <cell r="D358" t="str">
            <v>GVT Holding AG</v>
          </cell>
          <cell r="E358" t="str">
            <v>GVT Holding GmbH &amp; Co. KG</v>
          </cell>
          <cell r="F358" t="str">
            <v>Gvt Holding GeschÄFtsfÜHrungs-Gmbh</v>
          </cell>
          <cell r="H358" t="str">
            <v>IQ24270865</v>
          </cell>
          <cell r="I358" t="str">
            <v>IQ606251</v>
          </cell>
          <cell r="J358" t="str">
            <v>IQ216289069</v>
          </cell>
          <cell r="K358" t="str">
            <v>IQ675480142</v>
          </cell>
          <cell r="L358" t="str">
            <v>IQ675617744</v>
          </cell>
        </row>
        <row r="359">
          <cell r="B359" t="str">
            <v>Hapvida Participações e Investimentos S.A.</v>
          </cell>
          <cell r="C359" t="str">
            <v>Hapvida Participacoes E Investimentos II S.A</v>
          </cell>
          <cell r="D359" t="str">
            <v>Hapvida Participações em Tecnologia Ltda.</v>
          </cell>
          <cell r="H359" t="str">
            <v>IQ554443401</v>
          </cell>
          <cell r="I359" t="str">
            <v>IQ1771456109</v>
          </cell>
          <cell r="J359" t="str">
            <v>IQ608950050</v>
          </cell>
        </row>
        <row r="360">
          <cell r="B360" t="str">
            <v>Hassmann Kg, FachgroBhandel Fur Haustechnik</v>
          </cell>
          <cell r="C360" t="str">
            <v>Metalúrgica Hassmann S.A.</v>
          </cell>
          <cell r="H360" t="str">
            <v>IQ49153281</v>
          </cell>
          <cell r="I360" t="str">
            <v>IQ50095472</v>
          </cell>
        </row>
        <row r="361">
          <cell r="B361" t="str">
            <v>HCL Technologies Limited</v>
          </cell>
          <cell r="C361" t="str">
            <v>Hcl Technologies Limited</v>
          </cell>
          <cell r="D361" t="str">
            <v>Hcl Technologies Limited</v>
          </cell>
          <cell r="E361" t="str">
            <v>HCL Technologies UK Limited</v>
          </cell>
          <cell r="F361" t="str">
            <v>Hcl Technologies Limited</v>
          </cell>
          <cell r="H361" t="str">
            <v>IQ777058</v>
          </cell>
          <cell r="I361" t="str">
            <v>IQ101990672</v>
          </cell>
          <cell r="J361" t="str">
            <v>IQ699165369</v>
          </cell>
          <cell r="K361" t="str">
            <v>IQ285643300</v>
          </cell>
          <cell r="L361" t="str">
            <v>IQ683173740</v>
          </cell>
        </row>
        <row r="362">
          <cell r="B362" t="str">
            <v>Helbor Empreendimentos S.A.</v>
          </cell>
          <cell r="H362" t="str">
            <v>IQ38648356</v>
          </cell>
        </row>
        <row r="363">
          <cell r="B363" t="str">
            <v>Henry Schein, Inc.</v>
          </cell>
          <cell r="H363" t="str">
            <v>IQ339447</v>
          </cell>
        </row>
        <row r="364">
          <cell r="B364" t="str">
            <v>Hexus Food Ltda.</v>
          </cell>
          <cell r="H364" t="str">
            <v>IQ322479939</v>
          </cell>
        </row>
        <row r="365">
          <cell r="B365" t="str">
            <v>Hidrovias do Brasil S.A.</v>
          </cell>
          <cell r="H365" t="str">
            <v>IQ127391912</v>
          </cell>
        </row>
        <row r="366">
          <cell r="B366" t="str">
            <v>HMOBI Participações S.A.</v>
          </cell>
          <cell r="H366" t="str">
            <v>IQ702528223</v>
          </cell>
        </row>
        <row r="367">
          <cell r="B367" t="str">
            <v>Hortigil Hortifruti S.A.</v>
          </cell>
          <cell r="H367" t="str">
            <v>IQ30419957</v>
          </cell>
        </row>
        <row r="368">
          <cell r="B368" t="str">
            <v>Hortus Comercio De Alimentos S.A.</v>
          </cell>
          <cell r="C368" t="str">
            <v>Hortus Comercio De Alimentos S.A</v>
          </cell>
          <cell r="H368" t="str">
            <v>IQ411953384</v>
          </cell>
          <cell r="I368" t="str">
            <v>IQ1862465532</v>
          </cell>
        </row>
        <row r="369">
          <cell r="B369" t="str">
            <v>Hospital Care Caledonia S.A.</v>
          </cell>
          <cell r="C369" t="str">
            <v>Hospital Care Caledonia S.A.</v>
          </cell>
          <cell r="H369" t="str">
            <v>IQ581293673</v>
          </cell>
          <cell r="I369" t="str">
            <v>IQ592812412</v>
          </cell>
        </row>
        <row r="370">
          <cell r="B370" t="str">
            <v>Hospital Mater Dei S.A.</v>
          </cell>
          <cell r="H370" t="str">
            <v>IQ51183589</v>
          </cell>
        </row>
        <row r="371">
          <cell r="B371" t="str">
            <v>Hewlett Packard Enterprise Company</v>
          </cell>
          <cell r="H371" t="str">
            <v>IQ273983758</v>
          </cell>
        </row>
        <row r="372">
          <cell r="B372" t="str">
            <v>Agribrasil Global Markets S.A</v>
          </cell>
          <cell r="C372" t="str">
            <v>Agribrasil Global Markets SA</v>
          </cell>
          <cell r="D372" t="str">
            <v>Humberg Agribrasil Comercio E Exportacao De Graos Sa</v>
          </cell>
          <cell r="E372" t="str">
            <v>Agribrasil Global Group Ltd.</v>
          </cell>
          <cell r="H372" t="str">
            <v>IQ558771792</v>
          </cell>
          <cell r="I372" t="str">
            <v>IQ575804855</v>
          </cell>
          <cell r="J372" t="str">
            <v>IQ1820586252</v>
          </cell>
          <cell r="K372" t="str">
            <v>IQ558424929</v>
          </cell>
        </row>
        <row r="373">
          <cell r="B373" t="str">
            <v>Hypera S.A.</v>
          </cell>
          <cell r="C373" t="str">
            <v>Acrelec America</v>
          </cell>
          <cell r="H373" t="str">
            <v>IQ34669017</v>
          </cell>
          <cell r="I373" t="str">
            <v>IQ23465034</v>
          </cell>
        </row>
        <row r="374">
          <cell r="B374" t="str">
            <v>Iguá Saneamento S.A.</v>
          </cell>
          <cell r="H374" t="str">
            <v>IQ41629874</v>
          </cell>
        </row>
        <row r="375">
          <cell r="B375" t="str">
            <v>Iguatemi S.A.</v>
          </cell>
          <cell r="H375" t="str">
            <v>IQ878064</v>
          </cell>
        </row>
        <row r="376">
          <cell r="B376" t="str">
            <v>Iharabras S.A. Indústrias Químicas</v>
          </cell>
          <cell r="H376" t="str">
            <v>IQ5842950</v>
          </cell>
        </row>
        <row r="377">
          <cell r="B377" t="str">
            <v>Imifarma Produtos Farmacêuticos e Cosméticos S/A</v>
          </cell>
          <cell r="H377" t="str">
            <v>IQ5434623</v>
          </cell>
        </row>
        <row r="378">
          <cell r="B378" t="str">
            <v>Ímpar Serviços Hospitalares S.A.</v>
          </cell>
          <cell r="H378" t="str">
            <v>IQ40311288</v>
          </cell>
        </row>
        <row r="379">
          <cell r="B379" t="str">
            <v>Indra Sistemas, S.A.</v>
          </cell>
          <cell r="C379" t="str">
            <v>Indra Sistemas, S.A.</v>
          </cell>
          <cell r="H379" t="str">
            <v>IQ883327</v>
          </cell>
          <cell r="I379" t="str">
            <v>IQ648243828</v>
          </cell>
        </row>
        <row r="380">
          <cell r="B380" t="str">
            <v>Waitrose Limited</v>
          </cell>
          <cell r="C380" t="str">
            <v>Waitr Holdings Inc.</v>
          </cell>
          <cell r="D380" t="str">
            <v>Waites Electrical Ltd</v>
          </cell>
          <cell r="E380" t="str">
            <v>Waitwhile, Inc.</v>
          </cell>
          <cell r="F380" t="str">
            <v>Waites Mechanical Services Limited</v>
          </cell>
          <cell r="H380" t="str">
            <v>IQ5467346</v>
          </cell>
          <cell r="I380" t="str">
            <v>IQ384488450</v>
          </cell>
          <cell r="J380" t="str">
            <v>IQ633925302</v>
          </cell>
          <cell r="K380" t="str">
            <v>IQ601675598</v>
          </cell>
          <cell r="L380" t="str">
            <v>IQ630486232</v>
          </cell>
        </row>
        <row r="382">
          <cell r="B382" t="str">
            <v>HH Biotechnology Holdings Company</v>
          </cell>
          <cell r="H382" t="str">
            <v>IQ21853368</v>
          </cell>
        </row>
        <row r="384">
          <cell r="B384" t="str">
            <v>Inpasa Agroindustrial S.A.</v>
          </cell>
          <cell r="C384" t="str">
            <v>Industria Paraguaya de Alcoholes S.A.</v>
          </cell>
          <cell r="D384" t="str">
            <v>Inpasa Bioenergia S.A.</v>
          </cell>
          <cell r="E384" t="str">
            <v>INPASA Inmobiliaria París S.A</v>
          </cell>
          <cell r="F384" t="str">
            <v>Inpasa Real Estate, LLC</v>
          </cell>
          <cell r="H384" t="str">
            <v>IQ666664669</v>
          </cell>
          <cell r="I384" t="str">
            <v>IQ235944645</v>
          </cell>
          <cell r="J384" t="str">
            <v>IQ665192415</v>
          </cell>
          <cell r="K384" t="str">
            <v>IQ1801073090</v>
          </cell>
          <cell r="L384" t="str">
            <v>IQ304666692</v>
          </cell>
        </row>
        <row r="385">
          <cell r="B385" t="str">
            <v>Instituto Hermes Pardini S.A.</v>
          </cell>
          <cell r="H385" t="str">
            <v>IQ30400694</v>
          </cell>
        </row>
        <row r="386">
          <cell r="B386" t="str">
            <v>Intel Corporation</v>
          </cell>
          <cell r="H386" t="str">
            <v>IQ21127</v>
          </cell>
        </row>
        <row r="387">
          <cell r="B387" t="str">
            <v>Intelbras S.A. - Indústria de Telecomunicação Eletrônica Brasileira</v>
          </cell>
          <cell r="H387" t="str">
            <v>IQ2785092</v>
          </cell>
        </row>
        <row r="388">
          <cell r="B388" t="str">
            <v>InterCement Brasil S.A.</v>
          </cell>
          <cell r="H388" t="str">
            <v>IQ20413913</v>
          </cell>
        </row>
        <row r="389">
          <cell r="B389" t="str">
            <v>International Business Machines Corporation</v>
          </cell>
          <cell r="H389" t="str">
            <v>IQ112350</v>
          </cell>
        </row>
        <row r="390">
          <cell r="B390" t="str">
            <v>International Meal Company Alimentação S.A.</v>
          </cell>
          <cell r="H390" t="str">
            <v>IQ61575798</v>
          </cell>
        </row>
        <row r="391">
          <cell r="B391" t="str">
            <v>Iochpe-Maxion S.A.</v>
          </cell>
          <cell r="H391" t="str">
            <v>IQ877346</v>
          </cell>
        </row>
        <row r="392">
          <cell r="B392" t="str">
            <v>Ipê Tecnologia Digital LTDA</v>
          </cell>
          <cell r="H392" t="str">
            <v>IQ707535024</v>
          </cell>
        </row>
        <row r="393">
          <cell r="B393" t="str">
            <v>ISA Energía Brasil S.A.</v>
          </cell>
          <cell r="H393" t="str">
            <v>IQ5908887</v>
          </cell>
        </row>
        <row r="394">
          <cell r="B394" t="str">
            <v>Itambé Alimentos S.A.</v>
          </cell>
          <cell r="H394" t="str">
            <v>IQ243974084</v>
          </cell>
        </row>
        <row r="396">
          <cell r="B396" t="str">
            <v>IT'SSEG Corretora de Seguros S.A.</v>
          </cell>
          <cell r="H396" t="str">
            <v>IQ275997286</v>
          </cell>
        </row>
        <row r="397">
          <cell r="B397" t="str">
            <v>Jalles Machado S/A</v>
          </cell>
          <cell r="H397" t="str">
            <v>IQ47058303</v>
          </cell>
        </row>
        <row r="398">
          <cell r="B398" t="str">
            <v>JBS N.V.</v>
          </cell>
          <cell r="C398" t="str">
            <v>John B. Sanfilippo &amp; Son, Inc.</v>
          </cell>
          <cell r="H398" t="str">
            <v>IQ5491205</v>
          </cell>
          <cell r="I398" t="str">
            <v>IQ322070</v>
          </cell>
        </row>
        <row r="399">
          <cell r="B399" t="str">
            <v>Jeitto Meios de Pagamento Ltda.</v>
          </cell>
          <cell r="C399" t="str">
            <v>Jeitto Fundo De Investimento Em Direitos Creditorios</v>
          </cell>
          <cell r="D399" t="str">
            <v>Fidc Jeitto Ii</v>
          </cell>
          <cell r="H399" t="str">
            <v>IQ600192046</v>
          </cell>
          <cell r="I399" t="str">
            <v>IQ662516268</v>
          </cell>
          <cell r="J399" t="str">
            <v>IQ1898143646</v>
          </cell>
        </row>
        <row r="401">
          <cell r="B401" t="str">
            <v>Jm Serviços Integrados S.A.</v>
          </cell>
          <cell r="H401" t="str">
            <v>IQ1867808793</v>
          </cell>
        </row>
        <row r="402">
          <cell r="B402" t="str">
            <v>Johnson &amp; Johnson</v>
          </cell>
          <cell r="H402" t="str">
            <v>IQ139677</v>
          </cell>
        </row>
        <row r="403">
          <cell r="B403" t="str">
            <v>JOSAPAR Joaquim Oliveira S.A. Participações</v>
          </cell>
          <cell r="H403" t="str">
            <v>IQ879614</v>
          </cell>
        </row>
        <row r="404">
          <cell r="B404" t="str">
            <v>Jindal Stainless Limited</v>
          </cell>
          <cell r="H404" t="str">
            <v>IQ8791149</v>
          </cell>
        </row>
        <row r="405">
          <cell r="B405" t="str">
            <v>Juntos Somos Mais Fidelização S.A.</v>
          </cell>
          <cell r="H405" t="str">
            <v>IQ635092658</v>
          </cell>
        </row>
        <row r="406">
          <cell r="B406" t="str">
            <v>Kepler Weber S.A.</v>
          </cell>
          <cell r="H406" t="str">
            <v>IQ880589</v>
          </cell>
        </row>
        <row r="407">
          <cell r="B407" t="str">
            <v>Kiwify</v>
          </cell>
          <cell r="C407" t="str">
            <v>Kiwify Fundo De Investimentos Em Direitos Creditorios</v>
          </cell>
          <cell r="H407" t="str">
            <v>IQ712257755</v>
          </cell>
          <cell r="I407" t="str">
            <v>IQ1857713547</v>
          </cell>
        </row>
        <row r="409">
          <cell r="B409" t="str">
            <v>Klabin Segall S.A.</v>
          </cell>
          <cell r="C409" t="str">
            <v>Klabin Segall Moema Empreendimento Imobiliário Ltda.</v>
          </cell>
          <cell r="D409" t="str">
            <v>Klabin Segall Participações S.A.</v>
          </cell>
          <cell r="E409" t="str">
            <v>Klabin Segall Fundo Invest Participacoes</v>
          </cell>
          <cell r="F409" t="str">
            <v>KSM Desenvolvimento e Negócios Imobiliários Ltda.</v>
          </cell>
          <cell r="H409" t="str">
            <v>IQ29485141</v>
          </cell>
          <cell r="I409" t="str">
            <v>IQ84642833</v>
          </cell>
          <cell r="J409" t="str">
            <v>IQ84649785</v>
          </cell>
          <cell r="K409" t="str">
            <v>IQ280482848</v>
          </cell>
          <cell r="L409" t="str">
            <v>IQ367542526</v>
          </cell>
        </row>
        <row r="410">
          <cell r="B410" t="str">
            <v>Kora Saúde Participações S.A.</v>
          </cell>
          <cell r="H410" t="str">
            <v>IQ697011095</v>
          </cell>
        </row>
        <row r="411">
          <cell r="B411" t="str">
            <v>Kyndryl Holdings, Inc.</v>
          </cell>
          <cell r="H411" t="str">
            <v>IQ691274020</v>
          </cell>
        </row>
        <row r="412">
          <cell r="B412" t="str">
            <v>Even Construtora e Incorporadora S.A.</v>
          </cell>
          <cell r="C412" t="str">
            <v>Even 3 Ltd</v>
          </cell>
          <cell r="H412" t="str">
            <v>IQ33191588</v>
          </cell>
          <cell r="I412" t="str">
            <v>IQ1803165744</v>
          </cell>
        </row>
        <row r="414">
          <cell r="B414" t="str">
            <v>ARLANXEO Brasil S.A.</v>
          </cell>
          <cell r="H414" t="str">
            <v>IQ877781</v>
          </cell>
        </row>
        <row r="415">
          <cell r="B415" t="str">
            <v>Latapack-Ball Embalagens Ltda</v>
          </cell>
          <cell r="H415" t="str">
            <v>IQ5719653</v>
          </cell>
        </row>
        <row r="416">
          <cell r="B416" t="str">
            <v>Laticínios Porto Alegre Ind. e Com. Ltda.</v>
          </cell>
          <cell r="H416" t="str">
            <v>IQ429062399</v>
          </cell>
        </row>
        <row r="417">
          <cell r="B417" t="str">
            <v>Laticínios Tirolez Ltda.</v>
          </cell>
          <cell r="H417" t="str">
            <v>IQ83834481</v>
          </cell>
        </row>
        <row r="418">
          <cell r="B418" t="str">
            <v>Lavoro Limited</v>
          </cell>
          <cell r="H418" t="str">
            <v>IQ1677585060</v>
          </cell>
        </row>
        <row r="419">
          <cell r="B419" t="str">
            <v>Lavvi Empreendimentos Imobiliários S.A.</v>
          </cell>
          <cell r="H419" t="str">
            <v>IQ676966524</v>
          </cell>
        </row>
        <row r="420">
          <cell r="B420" t="str">
            <v>Lecard Pty Ltd</v>
          </cell>
          <cell r="H420" t="str">
            <v>IQ127684036</v>
          </cell>
        </row>
        <row r="421">
          <cell r="B421" t="str">
            <v>LF Tel S.A.</v>
          </cell>
          <cell r="C421" t="str">
            <v>Lf Tel</v>
          </cell>
          <cell r="D421" t="str">
            <v>Lft Electrical Ltd</v>
          </cell>
          <cell r="H421" t="str">
            <v>IQ9441208</v>
          </cell>
          <cell r="I421" t="str">
            <v>IQ698912328</v>
          </cell>
          <cell r="J421" t="str">
            <v>IQ1853890896</v>
          </cell>
        </row>
        <row r="422">
          <cell r="B422" t="str">
            <v>Líder Aviação Ltda.</v>
          </cell>
          <cell r="H422" t="str">
            <v>IQ5751419</v>
          </cell>
        </row>
        <row r="423">
          <cell r="B423" t="str">
            <v>Signify N.V.</v>
          </cell>
          <cell r="H423" t="str">
            <v>IQ339173232</v>
          </cell>
        </row>
        <row r="424">
          <cell r="B424" t="str">
            <v>Liquigás Distribuidora S.A.</v>
          </cell>
          <cell r="H424" t="str">
            <v>IQ5491305</v>
          </cell>
        </row>
        <row r="425">
          <cell r="B425" t="str">
            <v>Localiza Rent a Car S.A.</v>
          </cell>
          <cell r="H425" t="str">
            <v>IQ30900</v>
          </cell>
        </row>
        <row r="426">
          <cell r="B426" t="str">
            <v>Locaweb Serviços de Internet S.A.</v>
          </cell>
          <cell r="H426" t="str">
            <v>IQ9708253</v>
          </cell>
        </row>
        <row r="427">
          <cell r="B427" t="str">
            <v>Logicalis Group Limited</v>
          </cell>
          <cell r="H427" t="str">
            <v>IQ7727900</v>
          </cell>
        </row>
        <row r="428">
          <cell r="B428" t="str">
            <v>Log-In Logística Intermodal S.A.</v>
          </cell>
          <cell r="H428" t="str">
            <v>IQ34902134</v>
          </cell>
        </row>
        <row r="429">
          <cell r="B429" t="str">
            <v>Lojas Avenida Ltda.</v>
          </cell>
          <cell r="H429" t="str">
            <v>IQ215657029</v>
          </cell>
        </row>
        <row r="430">
          <cell r="B430" t="str">
            <v>Lojas Quero-Quero S.A.</v>
          </cell>
          <cell r="H430" t="str">
            <v>IQ5439927</v>
          </cell>
        </row>
        <row r="431">
          <cell r="B431" t="str">
            <v>Lojas Renner S.A.</v>
          </cell>
          <cell r="H431" t="str">
            <v>IQ879240</v>
          </cell>
        </row>
        <row r="432">
          <cell r="B432" t="str">
            <v>Lorenzetti S/A Indústrias Brasileiras Eletrometalúrgicas</v>
          </cell>
          <cell r="C432" t="str">
            <v>Lorenzetti</v>
          </cell>
          <cell r="D432" t="str">
            <v>Lorenzetti S.r.l.</v>
          </cell>
          <cell r="E432" t="str">
            <v>Lorenzetti Srl</v>
          </cell>
          <cell r="F432" t="str">
            <v>Lorenzetti Consulting Srl</v>
          </cell>
          <cell r="H432" t="str">
            <v>IQ30463709</v>
          </cell>
          <cell r="I432" t="str">
            <v>IQ716083393</v>
          </cell>
          <cell r="J432" t="str">
            <v>IQ688067272</v>
          </cell>
          <cell r="K432" t="str">
            <v>IQ707821232</v>
          </cell>
          <cell r="L432" t="str">
            <v>IQ708915159</v>
          </cell>
        </row>
        <row r="433">
          <cell r="B433" t="str">
            <v>Lotus Grains &amp; Oilseeds S.A.</v>
          </cell>
          <cell r="H433" t="str">
            <v>IQ576058526</v>
          </cell>
        </row>
        <row r="434">
          <cell r="B434" t="str">
            <v>CJ Selecta S.A.</v>
          </cell>
          <cell r="H434" t="str">
            <v>IQ5457075</v>
          </cell>
        </row>
        <row r="435">
          <cell r="B435" t="str">
            <v>Lupo Sa</v>
          </cell>
          <cell r="C435" t="str">
            <v>Lupo S.A.</v>
          </cell>
          <cell r="D435" t="str">
            <v>Lupoli Real Estate And Construction Co. Inc.</v>
          </cell>
          <cell r="E435" t="str">
            <v>Lupo Nero S.R.L.</v>
          </cell>
          <cell r="F435" t="str">
            <v>Lupone Immobiliare Srl</v>
          </cell>
          <cell r="H435" t="str">
            <v>IQ698771833</v>
          </cell>
          <cell r="I435" t="str">
            <v>IQ30447311</v>
          </cell>
          <cell r="J435" t="str">
            <v>IQ427026512</v>
          </cell>
          <cell r="K435" t="str">
            <v>IQ678913357</v>
          </cell>
          <cell r="L435" t="str">
            <v>IQ678898208</v>
          </cell>
        </row>
        <row r="436">
          <cell r="B436" t="str">
            <v>ITW Polymers &amp; Fluids Pty Ltd.</v>
          </cell>
          <cell r="H436" t="str">
            <v>IQ22613569</v>
          </cell>
        </row>
        <row r="438">
          <cell r="B438" t="str">
            <v>M. Dias Branco S.A. Indústria e Comércio de Alimentos</v>
          </cell>
          <cell r="H438" t="str">
            <v>IQ29666565</v>
          </cell>
        </row>
        <row r="439">
          <cell r="B439" t="str">
            <v>MadeiraMadeira Comércio Eletrônico S/A</v>
          </cell>
          <cell r="H439" t="str">
            <v>IQ642321252</v>
          </cell>
        </row>
        <row r="440">
          <cell r="B440" t="str">
            <v>CM Hospitalar S/A</v>
          </cell>
          <cell r="H440" t="str">
            <v>IQ228674447</v>
          </cell>
        </row>
        <row r="441">
          <cell r="B441" t="str">
            <v>Magazine Luiza S.A.</v>
          </cell>
          <cell r="H441" t="str">
            <v>IQ5547431</v>
          </cell>
        </row>
        <row r="442">
          <cell r="B442" t="str">
            <v>Magna Sistemas Consultoria S.A.</v>
          </cell>
          <cell r="H442" t="str">
            <v>IQ252446731</v>
          </cell>
        </row>
        <row r="443">
          <cell r="B443" t="str">
            <v>MAHLE Metal Leve S.A.</v>
          </cell>
          <cell r="H443" t="str">
            <v>IQ878137</v>
          </cell>
        </row>
        <row r="444">
          <cell r="B444" t="str">
            <v>IMCD Brasil Comércio e Indústria de Produtos Químicos Ltda</v>
          </cell>
          <cell r="C444" t="str">
            <v>IMCD Brasil Farmacêuticos Importação, Exportação e Representações Ltda</v>
          </cell>
          <cell r="H444" t="str">
            <v>IQ47794835</v>
          </cell>
          <cell r="I444" t="str">
            <v>IQ1950726356</v>
          </cell>
        </row>
        <row r="446">
          <cell r="B446" t="str">
            <v>Mappel Indústria de Embalagens S.A.</v>
          </cell>
          <cell r="H446" t="str">
            <v>IQ117146767</v>
          </cell>
        </row>
        <row r="447">
          <cell r="B447" t="str">
            <v>Marfrig Global Foods S.A.</v>
          </cell>
          <cell r="H447" t="str">
            <v>IQ6476441</v>
          </cell>
        </row>
        <row r="448">
          <cell r="B448" t="str">
            <v>Marisa Lojas S.A.</v>
          </cell>
          <cell r="H448" t="str">
            <v>IQ38012185</v>
          </cell>
        </row>
        <row r="449">
          <cell r="B449" t="str">
            <v>Waitrose Limited</v>
          </cell>
          <cell r="H449" t="str">
            <v>IQ5467346</v>
          </cell>
        </row>
        <row r="453">
          <cell r="B453" t="str">
            <v>McKesson Corporation</v>
          </cell>
          <cell r="C453" t="str">
            <v>McKesson Ventures</v>
          </cell>
          <cell r="D453" t="str">
            <v>McKesson Europe AG</v>
          </cell>
          <cell r="H453" t="str">
            <v>IQ288195</v>
          </cell>
          <cell r="I453" t="str">
            <v>IQ280957676</v>
          </cell>
          <cell r="J453" t="str">
            <v>IQ875980</v>
          </cell>
        </row>
        <row r="454">
          <cell r="B454" t="str">
            <v>Medabil Industria Em Sistemas Construtivos Ltda</v>
          </cell>
          <cell r="C454" t="str">
            <v>Medabil Soluçoes Construtivas S.A.</v>
          </cell>
          <cell r="D454" t="str">
            <v>MedAbiliti Software Inc</v>
          </cell>
          <cell r="E454" t="str">
            <v>Meda Bildung A.G.</v>
          </cell>
          <cell r="F454" t="str">
            <v>Medabil S.A.</v>
          </cell>
          <cell r="H454" t="str">
            <v>IQ693844733</v>
          </cell>
          <cell r="I454" t="str">
            <v>IQ30416702</v>
          </cell>
          <cell r="J454" t="str">
            <v>IQ8266422</v>
          </cell>
          <cell r="K454" t="str">
            <v>IQ238402956</v>
          </cell>
          <cell r="L454" t="str">
            <v>IQ404531190</v>
          </cell>
        </row>
        <row r="455">
          <cell r="B455" t="str">
            <v>Medline Industries, Inc.</v>
          </cell>
          <cell r="C455" t="str">
            <v>Medline Industries Holdings, LP</v>
          </cell>
          <cell r="D455" t="str">
            <v>Medline Borrower, LP</v>
          </cell>
          <cell r="E455" t="str">
            <v>Cardinal Health U.K. 223 Limited</v>
          </cell>
          <cell r="F455" t="str">
            <v>Medline Industries India Private Limited</v>
          </cell>
          <cell r="H455" t="str">
            <v>IQ115542</v>
          </cell>
          <cell r="I455" t="str">
            <v>IQ373816443</v>
          </cell>
          <cell r="J455" t="str">
            <v>IQ1683452216</v>
          </cell>
          <cell r="K455" t="str">
            <v>IQ26121561</v>
          </cell>
          <cell r="L455" t="str">
            <v>IQ661934125</v>
          </cell>
        </row>
        <row r="456">
          <cell r="B456" t="str">
            <v>Medtronic plc</v>
          </cell>
          <cell r="C456" t="str">
            <v>Medtronic, Inc.</v>
          </cell>
          <cell r="D456" t="str">
            <v>Medtronic USA, Inc.</v>
          </cell>
          <cell r="E456" t="str">
            <v>Medtronic Navigation, Inc.</v>
          </cell>
          <cell r="F456" t="str">
            <v>Medtronic MiniMed, Inc.</v>
          </cell>
          <cell r="H456" t="str">
            <v>IQ31348</v>
          </cell>
          <cell r="I456" t="str">
            <v>IQ268297163</v>
          </cell>
          <cell r="J456" t="str">
            <v>IQ13542140</v>
          </cell>
          <cell r="K456" t="str">
            <v>IQ1825041</v>
          </cell>
          <cell r="L456" t="str">
            <v>IQ31609</v>
          </cell>
        </row>
        <row r="457">
          <cell r="B457" t="str">
            <v>Waitrose Limited</v>
          </cell>
          <cell r="C457" t="str">
            <v>Waitr Holdings Inc.</v>
          </cell>
          <cell r="D457" t="str">
            <v>Waites Electrical Ltd</v>
          </cell>
          <cell r="E457" t="str">
            <v>Waitwhile, Inc.</v>
          </cell>
          <cell r="F457" t="str">
            <v>Waites Mechanical Services Limited</v>
          </cell>
          <cell r="H457" t="str">
            <v>IQ5467346</v>
          </cell>
          <cell r="I457" t="str">
            <v>IQ384488450</v>
          </cell>
          <cell r="J457" t="str">
            <v>IQ633925302</v>
          </cell>
          <cell r="K457" t="str">
            <v>IQ601675598</v>
          </cell>
          <cell r="L457" t="str">
            <v>IQ630486232</v>
          </cell>
        </row>
        <row r="459">
          <cell r="B459" t="str">
            <v>Merative L.P.</v>
          </cell>
          <cell r="H459" t="str">
            <v>IQ1765035294</v>
          </cell>
        </row>
        <row r="460">
          <cell r="B460" t="str">
            <v>Mercado Bitcoin Serviços Digitais Ltda.</v>
          </cell>
          <cell r="H460" t="str">
            <v>IQ309754729</v>
          </cell>
        </row>
        <row r="462">
          <cell r="B462" t="str">
            <v>Merck &amp; Co., Inc.</v>
          </cell>
          <cell r="H462" t="str">
            <v>IQ288502</v>
          </cell>
        </row>
        <row r="463">
          <cell r="B463" t="str">
            <v>Metalfrio Solutions S.A.</v>
          </cell>
          <cell r="C463" t="str">
            <v>Metalfrio Solutions A/S</v>
          </cell>
          <cell r="D463" t="str">
            <v>Metalfrio Solutions Mexico, S.A. De C.V.</v>
          </cell>
          <cell r="E463" t="str">
            <v>Metalfrio Solutions India Private Limited</v>
          </cell>
          <cell r="F463" t="str">
            <v>Metalfrio Solutions Inc</v>
          </cell>
          <cell r="H463" t="str">
            <v>IQ10948132</v>
          </cell>
          <cell r="I463" t="str">
            <v>IQ5413946</v>
          </cell>
          <cell r="J463" t="str">
            <v>IQ51624955</v>
          </cell>
          <cell r="K463" t="str">
            <v>IQ306203036</v>
          </cell>
          <cell r="L463" t="str">
            <v>IQ306203089</v>
          </cell>
        </row>
        <row r="464">
          <cell r="B464" t="str">
            <v>Waitrose Limited</v>
          </cell>
          <cell r="C464" t="str">
            <v>Waitr Holdings Inc.</v>
          </cell>
          <cell r="D464" t="str">
            <v>Waites Electrical Ltd</v>
          </cell>
          <cell r="E464" t="str">
            <v>Waitwhile, Inc.</v>
          </cell>
          <cell r="F464" t="str">
            <v>Waites Mechanical Services Limited</v>
          </cell>
          <cell r="H464" t="str">
            <v>IQ5467346</v>
          </cell>
          <cell r="I464" t="str">
            <v>IQ384488450</v>
          </cell>
          <cell r="J464" t="str">
            <v>IQ633925302</v>
          </cell>
          <cell r="K464" t="str">
            <v>IQ601675598</v>
          </cell>
          <cell r="L464" t="str">
            <v>IQ630486232</v>
          </cell>
        </row>
        <row r="466">
          <cell r="B466" t="str">
            <v>Microsoft Corporation</v>
          </cell>
          <cell r="H466" t="str">
            <v>IQ21835</v>
          </cell>
        </row>
        <row r="467">
          <cell r="B467" t="str">
            <v>Mills Locação, Serviços e Logística S.A.</v>
          </cell>
          <cell r="C467" t="str">
            <v>Mills Pesados – Locação Serviços e Logística S.A.</v>
          </cell>
          <cell r="H467" t="str">
            <v>IQ35622194</v>
          </cell>
          <cell r="I467" t="str">
            <v>IQ49770756</v>
          </cell>
        </row>
        <row r="468">
          <cell r="B468" t="str">
            <v>Minasmáquinas S/A</v>
          </cell>
          <cell r="C468" t="str">
            <v>Minasmaquinas Automóveis Ltda.</v>
          </cell>
          <cell r="H468" t="str">
            <v>IQ880909</v>
          </cell>
          <cell r="I468" t="str">
            <v>IQ116776305</v>
          </cell>
        </row>
        <row r="469">
          <cell r="B469" t="str">
            <v>Mineração Rio do Norte S.A.</v>
          </cell>
          <cell r="C469" t="str">
            <v>Mineração Rio do Norte S.A.</v>
          </cell>
          <cell r="D469" t="str">
            <v>Alunorte - Alumina do Norte do Brasil S.A.</v>
          </cell>
          <cell r="E469" t="str">
            <v>MRN Bauxite Mine</v>
          </cell>
          <cell r="H469" t="str">
            <v>IQ656122419</v>
          </cell>
          <cell r="I469" t="str">
            <v>IQ4469426</v>
          </cell>
          <cell r="J469" t="str">
            <v>IQ5529133</v>
          </cell>
          <cell r="K469" t="str">
            <v>IQ1765394754</v>
          </cell>
        </row>
        <row r="470">
          <cell r="B470" t="str">
            <v>Minerva S.A.</v>
          </cell>
          <cell r="H470" t="str">
            <v>IQ36313803</v>
          </cell>
        </row>
        <row r="471">
          <cell r="B471" t="str">
            <v>Mitre Realty Empreendimentos e Participações S.A.</v>
          </cell>
          <cell r="H471" t="str">
            <v>IQ647701878</v>
          </cell>
        </row>
        <row r="472">
          <cell r="B472" t="str">
            <v>Waitrose Limited</v>
          </cell>
          <cell r="H472" t="str">
            <v>IQ5467346</v>
          </cell>
        </row>
        <row r="474">
          <cell r="B474" t="str">
            <v>Mondelez Global LLC</v>
          </cell>
          <cell r="H474" t="str">
            <v>IQ230443854</v>
          </cell>
        </row>
        <row r="475">
          <cell r="B475" t="str">
            <v>Morena Rosa Indústria e Comércio de Confecções S.A.</v>
          </cell>
          <cell r="H475" t="str">
            <v>IQ279578296</v>
          </cell>
        </row>
        <row r="476">
          <cell r="B476" t="str">
            <v>Motiva Infraestrutura de Mobilidade S.A.</v>
          </cell>
          <cell r="H476" t="str">
            <v>IQ6229242</v>
          </cell>
        </row>
        <row r="477">
          <cell r="B477" t="str">
            <v>MOTZ Transportes LTDA</v>
          </cell>
          <cell r="H477" t="str">
            <v>IQ1829074935</v>
          </cell>
        </row>
        <row r="478">
          <cell r="B478" t="str">
            <v>Moura Dubeux Engenharia S.A.</v>
          </cell>
          <cell r="H478" t="str">
            <v>IQ45986347</v>
          </cell>
        </row>
        <row r="479">
          <cell r="B479" t="str">
            <v>Movida Participações S.A.</v>
          </cell>
          <cell r="H479" t="str">
            <v>IQ317654668</v>
          </cell>
        </row>
        <row r="480">
          <cell r="B480" t="str">
            <v>Sinch Brasil S.A.</v>
          </cell>
          <cell r="H480" t="str">
            <v>IQ23827558</v>
          </cell>
        </row>
        <row r="481">
          <cell r="B481" t="str">
            <v>MRS Logística S.A.</v>
          </cell>
          <cell r="H481" t="str">
            <v>IQ5533717</v>
          </cell>
        </row>
        <row r="482">
          <cell r="B482" t="str">
            <v>Marvell Technology, Inc.</v>
          </cell>
          <cell r="C482" t="str">
            <v>Maravai LifeSciences Holdings, Inc.</v>
          </cell>
          <cell r="H482" t="str">
            <v>IQ31158</v>
          </cell>
          <cell r="I482" t="str">
            <v>IQ573282023</v>
          </cell>
        </row>
        <row r="483">
          <cell r="B483" t="str">
            <v>Waitrose Limited</v>
          </cell>
          <cell r="H483" t="str">
            <v>IQ5467346</v>
          </cell>
        </row>
        <row r="485">
          <cell r="B485" t="str">
            <v>Grupo Multi S.A.</v>
          </cell>
          <cell r="H485" t="str">
            <v>IQ47102671</v>
          </cell>
        </row>
        <row r="486">
          <cell r="B486" t="str">
            <v>Multilog S.A.</v>
          </cell>
          <cell r="H486" t="str">
            <v>IQ58278203</v>
          </cell>
        </row>
        <row r="487">
          <cell r="B487" t="str">
            <v>Multiplan Empreendimentos Imobiliários S.A.</v>
          </cell>
          <cell r="H487" t="str">
            <v>IQ35879810</v>
          </cell>
        </row>
        <row r="488">
          <cell r="B488" t="str">
            <v>MWM INTERNATIONAL Motores, Inc.</v>
          </cell>
          <cell r="H488" t="str">
            <v>IQ5545913</v>
          </cell>
        </row>
        <row r="489">
          <cell r="B489" t="str">
            <v>Nacional Minérios S.A.</v>
          </cell>
          <cell r="H489" t="str">
            <v>IQ35852853</v>
          </cell>
        </row>
        <row r="490">
          <cell r="B490" t="str">
            <v>Natura Cosméticos S.A.</v>
          </cell>
          <cell r="H490" t="str">
            <v>IQ5507464</v>
          </cell>
        </row>
        <row r="491">
          <cell r="B491" t="str">
            <v>Natura &amp;Co Holding S.A.</v>
          </cell>
          <cell r="C491" t="str">
            <v>Natura Cosméticos S.A.</v>
          </cell>
          <cell r="D491" t="str">
            <v>Natura Cosméticos Ltda. - Colombia</v>
          </cell>
          <cell r="E491" t="str">
            <v>Natura Cosméticos S.A. - Chile</v>
          </cell>
          <cell r="F491" t="str">
            <v>Natura Cosméticos S.a. - Argentina</v>
          </cell>
          <cell r="H491" t="str">
            <v>IQ637591905</v>
          </cell>
          <cell r="I491" t="str">
            <v>IQ5507464</v>
          </cell>
          <cell r="J491" t="str">
            <v>IQ106302217</v>
          </cell>
          <cell r="K491" t="str">
            <v>IQ105916812</v>
          </cell>
          <cell r="L491" t="str">
            <v>IQ106302254</v>
          </cell>
        </row>
        <row r="492">
          <cell r="B492" t="str">
            <v>NEC Corporation</v>
          </cell>
          <cell r="C492" t="str">
            <v>Nine Entertainment Co. Holdings Limited</v>
          </cell>
          <cell r="D492" t="str">
            <v>Nectar, Inc.</v>
          </cell>
          <cell r="E492" t="str">
            <v>NEC Networks &amp; System Integration Corporation</v>
          </cell>
          <cell r="F492" t="str">
            <v>Nectar Inc.</v>
          </cell>
          <cell r="H492" t="str">
            <v>IQ31934</v>
          </cell>
          <cell r="I492" t="str">
            <v>IQ226082439</v>
          </cell>
          <cell r="J492" t="str">
            <v>IQ412454111</v>
          </cell>
          <cell r="K492" t="str">
            <v>IQ878698</v>
          </cell>
          <cell r="L492" t="str">
            <v>IQ535701124</v>
          </cell>
        </row>
        <row r="493">
          <cell r="B493" t="str">
            <v>Neoenergia S.A.</v>
          </cell>
          <cell r="C493" t="str">
            <v>Neoenergia Distribuição Brasília S.A.</v>
          </cell>
          <cell r="D493" t="str">
            <v>Neoenergia Biguaçu Transmissão de Energia S.A.</v>
          </cell>
          <cell r="E493" t="str">
            <v>Neoenergia Atibaia Transmissão de Energia S.A.</v>
          </cell>
          <cell r="F493" t="str">
            <v>Neoenergia Bigacu Transmissao De Energia S.A.</v>
          </cell>
          <cell r="H493" t="str">
            <v>IQ2456584</v>
          </cell>
          <cell r="I493" t="str">
            <v>IQ49792095</v>
          </cell>
          <cell r="J493" t="str">
            <v>IQ665038166</v>
          </cell>
          <cell r="K493" t="str">
            <v>IQ665189436</v>
          </cell>
          <cell r="L493" t="str">
            <v>IQ1886939761</v>
          </cell>
        </row>
        <row r="494">
          <cell r="B494" t="str">
            <v>Net Serviços de Comunicação S.A. (NET Serviços)</v>
          </cell>
          <cell r="H494" t="str">
            <v>IQ404903</v>
          </cell>
        </row>
        <row r="495">
          <cell r="B495" t="str">
            <v>Netflix, Inc.</v>
          </cell>
          <cell r="H495" t="str">
            <v>IQ32012</v>
          </cell>
        </row>
        <row r="496">
          <cell r="B496" t="str">
            <v>Nextel Telecomunicaciones S.a.</v>
          </cell>
          <cell r="H496" t="str">
            <v>IQ59292966</v>
          </cell>
        </row>
        <row r="497">
          <cell r="B497" t="str">
            <v>Nihon Kohden Corporation</v>
          </cell>
          <cell r="H497" t="str">
            <v>IQ880773</v>
          </cell>
        </row>
        <row r="500">
          <cell r="B500" t="str">
            <v>Notre Dame Intermédica Saúde S.A.</v>
          </cell>
          <cell r="H500" t="str">
            <v>IQ260981970</v>
          </cell>
        </row>
        <row r="501">
          <cell r="B501" t="str">
            <v>Nova Energia Comercializadora S.A.</v>
          </cell>
          <cell r="H501" t="str">
            <v>IQ128661256</v>
          </cell>
        </row>
        <row r="503">
          <cell r="B503" t="str">
            <v>NS2.Com Internet S/A</v>
          </cell>
          <cell r="H503" t="str">
            <v>IQ105666144</v>
          </cell>
        </row>
        <row r="504">
          <cell r="B504" t="str">
            <v>Hi55 Ventures Limited</v>
          </cell>
          <cell r="H504" t="str">
            <v>IQ709983573</v>
          </cell>
        </row>
        <row r="506">
          <cell r="B506" t="str">
            <v>Nu Holdings Ltd.</v>
          </cell>
          <cell r="C506" t="str">
            <v>Nu Holdings Ltd</v>
          </cell>
          <cell r="H506" t="str">
            <v>IQ412550767</v>
          </cell>
          <cell r="I506" t="str">
            <v>IQ707223284</v>
          </cell>
        </row>
        <row r="507">
          <cell r="B507" t="str">
            <v>Interbelle Comércio de Produtos de Beleza LTDA.</v>
          </cell>
          <cell r="C507" t="str">
            <v>OBoticario</v>
          </cell>
          <cell r="D507" t="str">
            <v>O Boticário Franchising S.A.</v>
          </cell>
          <cell r="E507" t="str">
            <v>O Boticario Franchising Ltda.</v>
          </cell>
          <cell r="F507" t="str">
            <v>TUDO AZUL SA - COMÉRCIO DE PRODUTOS NATURAIS SA</v>
          </cell>
          <cell r="H507" t="str">
            <v>IQ7916251</v>
          </cell>
          <cell r="I507" t="str">
            <v>IQ577472165</v>
          </cell>
          <cell r="J507" t="str">
            <v>IQ145536756</v>
          </cell>
          <cell r="K507" t="str">
            <v>IQ545096995</v>
          </cell>
          <cell r="L507" t="str">
            <v>IQ47796891</v>
          </cell>
        </row>
        <row r="508">
          <cell r="B508" t="str">
            <v>OceanPact Serviços Marítimos S.A.</v>
          </cell>
          <cell r="H508" t="str">
            <v>IQ283056440</v>
          </cell>
        </row>
        <row r="509">
          <cell r="B509" t="str">
            <v>Ocyan S.A.</v>
          </cell>
          <cell r="H509" t="str">
            <v>IQ114763726</v>
          </cell>
        </row>
        <row r="510">
          <cell r="B510" t="str">
            <v>Odontoprev S.A.</v>
          </cell>
          <cell r="C510" t="str">
            <v>Odontoprev Servicos Ltda.</v>
          </cell>
          <cell r="H510" t="str">
            <v>IQ30270687</v>
          </cell>
          <cell r="I510" t="str">
            <v>IQ62448575</v>
          </cell>
        </row>
        <row r="511">
          <cell r="B511" t="str">
            <v>OESA Comércio e Representações S.A.</v>
          </cell>
          <cell r="H511" t="str">
            <v>IQ83719120</v>
          </cell>
        </row>
        <row r="512">
          <cell r="B512" t="str">
            <v>OITE LLC</v>
          </cell>
          <cell r="H512" t="str">
            <v>IQ113782468</v>
          </cell>
        </row>
        <row r="513">
          <cell r="B513" t="str">
            <v>Oncoclínicas do Brasil Serviços Médicos S.A.</v>
          </cell>
          <cell r="C513" t="str">
            <v>OncoClínicas Do Brasil S.A.</v>
          </cell>
          <cell r="D513" t="str">
            <v>Oncoclínicas Rio de Janeiro S.A.</v>
          </cell>
          <cell r="E513" t="str">
            <v>Oncoclinicas Salvador S.A.</v>
          </cell>
          <cell r="H513" t="str">
            <v>IQ263270080</v>
          </cell>
          <cell r="I513" t="str">
            <v>IQ144939073</v>
          </cell>
          <cell r="J513" t="str">
            <v>IQ608612752</v>
          </cell>
          <cell r="K513" t="str">
            <v>IQ663058126</v>
          </cell>
        </row>
        <row r="514">
          <cell r="B514" t="str">
            <v>Waitrose Limited</v>
          </cell>
          <cell r="H514" t="str">
            <v>IQ5467346</v>
          </cell>
        </row>
        <row r="517">
          <cell r="B517" t="str">
            <v>Orsa International Paper Embalagens S.A.</v>
          </cell>
          <cell r="H517" t="str">
            <v>IQ236901958</v>
          </cell>
        </row>
        <row r="518">
          <cell r="B518" t="str">
            <v>Owens &amp; Minor, Inc.</v>
          </cell>
          <cell r="H518" t="str">
            <v>IQ294382</v>
          </cell>
        </row>
        <row r="519">
          <cell r="B519" t="str">
            <v>Oxiteno S.A. Industria e Comercio</v>
          </cell>
          <cell r="C519" t="str">
            <v>Oxiteno Usa Llc</v>
          </cell>
          <cell r="D519" t="str">
            <v>Oxiteno Mexico, S.A. de C.V</v>
          </cell>
          <cell r="E519" t="str">
            <v>Oxiteno Andina</v>
          </cell>
          <cell r="F519" t="str">
            <v>Oxiteno Nordeste S.A. Indústria E Comércio</v>
          </cell>
          <cell r="H519" t="str">
            <v>IQ878191</v>
          </cell>
          <cell r="I519" t="str">
            <v>IQ279058518</v>
          </cell>
          <cell r="J519" t="str">
            <v>IQ26027</v>
          </cell>
          <cell r="K519" t="str">
            <v>IQ23775693</v>
          </cell>
          <cell r="L519" t="str">
            <v>IQ5886424</v>
          </cell>
        </row>
        <row r="520">
          <cell r="B520" t="str">
            <v>PagSeguro Digital Ltd.</v>
          </cell>
          <cell r="H520" t="str">
            <v>IQ547797906</v>
          </cell>
        </row>
        <row r="521">
          <cell r="B521" t="str">
            <v>Panatlântica S.A.</v>
          </cell>
          <cell r="H521" t="str">
            <v>IQ879769</v>
          </cell>
        </row>
        <row r="522">
          <cell r="B522" t="str">
            <v>Waitrose Limited</v>
          </cell>
          <cell r="C522" t="str">
            <v>Waitr Holdings Inc.</v>
          </cell>
          <cell r="D522" t="str">
            <v>Waites Electrical Ltd</v>
          </cell>
          <cell r="E522" t="str">
            <v>Waitwhile, Inc.</v>
          </cell>
          <cell r="F522" t="str">
            <v>Waites Mechanical Services Limited</v>
          </cell>
          <cell r="H522" t="str">
            <v>IQ5467346</v>
          </cell>
          <cell r="I522" t="str">
            <v>IQ384488450</v>
          </cell>
          <cell r="J522" t="str">
            <v>IQ633925302</v>
          </cell>
          <cell r="K522" t="str">
            <v>IQ601675598</v>
          </cell>
          <cell r="L522" t="str">
            <v>IQ630486232</v>
          </cell>
        </row>
        <row r="524">
          <cell r="B524" t="str">
            <v>Paschoalotto Serviços Financeiros S.A.</v>
          </cell>
          <cell r="H524" t="str">
            <v>IQ146166832</v>
          </cell>
        </row>
        <row r="525">
          <cell r="B525" t="str">
            <v>Paulista Geradora de Energia S.A.</v>
          </cell>
          <cell r="H525" t="str">
            <v>IQ284757558</v>
          </cell>
        </row>
        <row r="527">
          <cell r="B527" t="str">
            <v>Companhia Brasileira de Distribuição Automotiva S.A</v>
          </cell>
          <cell r="H527" t="str">
            <v>IQ51200702</v>
          </cell>
        </row>
        <row r="530">
          <cell r="B530" t="str">
            <v>Pet Center Comércio e Participações S.A.</v>
          </cell>
          <cell r="H530" t="str">
            <v>IQ279761907</v>
          </cell>
        </row>
        <row r="531">
          <cell r="B531" t="str">
            <v>Petróleo Brasileiro S.A. - Petrobras</v>
          </cell>
          <cell r="H531" t="str">
            <v>IQ409268</v>
          </cell>
        </row>
        <row r="532">
          <cell r="B532" t="str">
            <v>Quattor Químicos Básicos S.A.</v>
          </cell>
          <cell r="H532" t="str">
            <v>IQ874799</v>
          </cell>
        </row>
        <row r="533">
          <cell r="B533" t="str">
            <v>Petroreconcavo S.A.</v>
          </cell>
          <cell r="H533" t="str">
            <v>IQ47845084</v>
          </cell>
        </row>
        <row r="534">
          <cell r="B534" t="str">
            <v>Petsupermarket Comércio de Produtos para Animais S.A.</v>
          </cell>
          <cell r="H534" t="str">
            <v>IQ228075214</v>
          </cell>
        </row>
        <row r="535">
          <cell r="B535" t="str">
            <v>Pfizer Inc.</v>
          </cell>
          <cell r="H535" t="str">
            <v>IQ162270</v>
          </cell>
        </row>
        <row r="536">
          <cell r="B536" t="str">
            <v>Waitrose Limited</v>
          </cell>
          <cell r="C536" t="str">
            <v>Waitr Holdings Inc.</v>
          </cell>
          <cell r="D536" t="str">
            <v>Waites Electrical Ltd</v>
          </cell>
          <cell r="E536" t="str">
            <v>Waitwhile, Inc.</v>
          </cell>
          <cell r="F536" t="str">
            <v>Waites Mechanical Services Limited</v>
          </cell>
          <cell r="H536" t="str">
            <v>IQ5467346</v>
          </cell>
          <cell r="I536" t="str">
            <v>IQ384488450</v>
          </cell>
          <cell r="J536" t="str">
            <v>IQ633925302</v>
          </cell>
          <cell r="K536" t="str">
            <v>IQ601675598</v>
          </cell>
          <cell r="L536" t="str">
            <v>IQ630486232</v>
          </cell>
        </row>
        <row r="538">
          <cell r="B538" t="str">
            <v>Pixeon Medical Systems S.A. Comércio e Desenvolvimento de Software</v>
          </cell>
          <cell r="H538" t="str">
            <v>IQ144756949</v>
          </cell>
        </row>
        <row r="539">
          <cell r="B539" t="str">
            <v>Plano &amp; Plano Desenvolvimento Imobiliário S.A.</v>
          </cell>
          <cell r="H539" t="str">
            <v>IQ678972127</v>
          </cell>
        </row>
        <row r="540">
          <cell r="B540" t="str">
            <v>Plascar Participações Industriais S.A.</v>
          </cell>
          <cell r="H540" t="str">
            <v>IQ8475474</v>
          </cell>
        </row>
        <row r="541">
          <cell r="B541" t="str">
            <v>Policard Meios Eletronicos Pagamento Fundo Investimento Direitos Creditorios</v>
          </cell>
          <cell r="C541" t="str">
            <v>Policard Beneficios S.A.</v>
          </cell>
          <cell r="H541" t="str">
            <v>IQ279161169</v>
          </cell>
          <cell r="I541" t="str">
            <v>IQ280437669</v>
          </cell>
        </row>
        <row r="543">
          <cell r="B543" t="str">
            <v>Porto Seguro Capitalização Fundo De Investimento Renda Fixa</v>
          </cell>
          <cell r="H543" t="str">
            <v>IQ244504994</v>
          </cell>
        </row>
        <row r="544">
          <cell r="B544" t="str">
            <v>Positivo Tecnologia S.A.</v>
          </cell>
          <cell r="C544" t="str">
            <v>Positivo Tecnologia, Investment Arm</v>
          </cell>
          <cell r="H544" t="str">
            <v>IQ21989722</v>
          </cell>
          <cell r="I544" t="str">
            <v>IQ608128220</v>
          </cell>
        </row>
        <row r="545">
          <cell r="B545" t="str">
            <v>Presidio, Inc.</v>
          </cell>
          <cell r="C545" t="str">
            <v>Presidio LLC</v>
          </cell>
          <cell r="H545" t="str">
            <v>IQ2535412</v>
          </cell>
          <cell r="I545" t="str">
            <v>IQ328469100</v>
          </cell>
        </row>
        <row r="546">
          <cell r="B546" t="str">
            <v>Priner Serviços Industriais S.A.</v>
          </cell>
          <cell r="H546" t="str">
            <v>IQ279761985</v>
          </cell>
        </row>
        <row r="547">
          <cell r="B547" t="str">
            <v>Priority Power Management, LLC</v>
          </cell>
          <cell r="H547" t="str">
            <v>IQ25496243</v>
          </cell>
        </row>
        <row r="548">
          <cell r="B548" t="str">
            <v>Pro Safety</v>
          </cell>
          <cell r="C548" t="str">
            <v>Pro Safe Safety &amp; Rescue Ltd.</v>
          </cell>
          <cell r="D548" t="str">
            <v>Pro Safety Inc.</v>
          </cell>
          <cell r="E548" t="str">
            <v>Prosafety Training Ltd</v>
          </cell>
          <cell r="F548" t="str">
            <v>Pro-Safety Solutions Pvt Ltd</v>
          </cell>
          <cell r="H548" t="str">
            <v>IQ241742634</v>
          </cell>
          <cell r="I548" t="str">
            <v>IQ43533560</v>
          </cell>
          <cell r="J548" t="str">
            <v>IQ284725768</v>
          </cell>
          <cell r="K548" t="str">
            <v>IQ603061636</v>
          </cell>
          <cell r="L548" t="str">
            <v>IQ628256082</v>
          </cell>
        </row>
        <row r="550">
          <cell r="B550" t="str">
            <v>Profarma Distribuidora de Produtos Farmacêuticos S.A.</v>
          </cell>
          <cell r="H550" t="str">
            <v>IQ5690139</v>
          </cell>
        </row>
        <row r="551">
          <cell r="B551" t="str">
            <v>PromonLogicalis Tecnologia e Participações Ltda.</v>
          </cell>
          <cell r="H551" t="str">
            <v>IQ42397568</v>
          </cell>
        </row>
        <row r="552">
          <cell r="B552" t="str">
            <v>Prosegur Compañía de Seguridad, S.A.</v>
          </cell>
          <cell r="C552" t="str">
            <v>Compania De Seguridad Prosegur S.A.</v>
          </cell>
          <cell r="H552" t="str">
            <v>IQ879465</v>
          </cell>
          <cell r="I552" t="str">
            <v>IQ226525334</v>
          </cell>
        </row>
        <row r="553">
          <cell r="B553" t="str">
            <v>ADT Inc.</v>
          </cell>
          <cell r="C553" t="str">
            <v>ADTRAN Holdings, Inc.</v>
          </cell>
          <cell r="H553" t="str">
            <v>IQ33386</v>
          </cell>
          <cell r="I553" t="str">
            <v>IQ332752</v>
          </cell>
        </row>
        <row r="555">
          <cell r="B555" t="str">
            <v>Qualicorp Consultoria e Corretora de Seguros S.A.</v>
          </cell>
          <cell r="H555" t="str">
            <v>IQ136739607</v>
          </cell>
        </row>
        <row r="556">
          <cell r="B556" t="str">
            <v>Braskem Petroquímica S.A.</v>
          </cell>
          <cell r="H556" t="str">
            <v>IQ7685720</v>
          </cell>
        </row>
        <row r="557">
          <cell r="B557" t="str">
            <v>Raia Drogasil S.A.</v>
          </cell>
          <cell r="H557" t="str">
            <v>IQ880642</v>
          </cell>
        </row>
        <row r="558">
          <cell r="B558" t="str">
            <v>Randon Corporation</v>
          </cell>
          <cell r="H558" t="str">
            <v>IQ114446283</v>
          </cell>
        </row>
        <row r="559">
          <cell r="B559" t="str">
            <v>Rapidão Cometa Logistica e Transporte S.A.</v>
          </cell>
          <cell r="H559" t="str">
            <v>IQ52295120</v>
          </cell>
        </row>
        <row r="562">
          <cell r="B562" t="str">
            <v>Redecard Instituição de Pagamento S.A.</v>
          </cell>
          <cell r="C562" t="str">
            <v>Redecard Sociedade De Credito Direto S.A.</v>
          </cell>
          <cell r="H562" t="str">
            <v>IQ22415312</v>
          </cell>
          <cell r="I562" t="str">
            <v>IQ1855132128</v>
          </cell>
        </row>
        <row r="563">
          <cell r="B563" t="str">
            <v>Refinaria de Petróleos de Manguinhos S.A.</v>
          </cell>
          <cell r="H563" t="str">
            <v>IQ881127</v>
          </cell>
        </row>
        <row r="564">
          <cell r="B564" t="str">
            <v>Waitrose Limited</v>
          </cell>
          <cell r="H564" t="str">
            <v>IQ5467346</v>
          </cell>
        </row>
        <row r="567">
          <cell r="B567" t="str">
            <v>Rodobens SA</v>
          </cell>
          <cell r="C567" t="str">
            <v>RNI Negócios Imobiliários S.A.</v>
          </cell>
          <cell r="D567" t="str">
            <v>Rodobens Administradora De Consorcios Ltda</v>
          </cell>
          <cell r="E567" t="str">
            <v>Rodobens Veículos Comerciais Cirasa S.A.</v>
          </cell>
          <cell r="F567" t="str">
            <v>Rodobens Locação de Imóveis Ltda</v>
          </cell>
          <cell r="H567" t="str">
            <v>IQ98963253</v>
          </cell>
          <cell r="I567" t="str">
            <v>IQ31047958</v>
          </cell>
          <cell r="J567" t="str">
            <v>IQ23110281</v>
          </cell>
          <cell r="K567" t="str">
            <v>IQ48768649</v>
          </cell>
          <cell r="L567" t="str">
            <v>IQ244164551</v>
          </cell>
        </row>
        <row r="568">
          <cell r="B568" t="str">
            <v>Rodoil Distribuidora de Combustíveis S.A.</v>
          </cell>
          <cell r="H568" t="str">
            <v>IQ289632316</v>
          </cell>
        </row>
        <row r="569">
          <cell r="B569" t="str">
            <v>Romi S.A.</v>
          </cell>
          <cell r="H569" t="str">
            <v>IQ879112</v>
          </cell>
        </row>
        <row r="570">
          <cell r="B570" t="str">
            <v>Rontan Eletro Metalurgica Ltda.</v>
          </cell>
          <cell r="H570" t="str">
            <v>IQ314670420</v>
          </cell>
        </row>
        <row r="571">
          <cell r="B571" t="str">
            <v>Rumo S.A.</v>
          </cell>
          <cell r="H571" t="str">
            <v>IQ752381</v>
          </cell>
        </row>
        <row r="572">
          <cell r="B572" t="str">
            <v>Rural Brasil S.A.</v>
          </cell>
          <cell r="C572" t="str">
            <v>Rural Brasil Solucoes</v>
          </cell>
          <cell r="H572" t="str">
            <v>IQ539745567</v>
          </cell>
          <cell r="I572" t="str">
            <v>IQ370468821</v>
          </cell>
        </row>
        <row r="574">
          <cell r="B574" t="str">
            <v>Sadia S.A.</v>
          </cell>
          <cell r="C574" t="str">
            <v>Sadia Chile S.A.</v>
          </cell>
          <cell r="D574" t="str">
            <v>Sadia Alimentos S.A.</v>
          </cell>
          <cell r="E574" t="str">
            <v>Ali Al Quraishi Trading Company Wll</v>
          </cell>
          <cell r="F574" t="str">
            <v>Sadiant LLC</v>
          </cell>
          <cell r="H574" t="str">
            <v>IQ880980</v>
          </cell>
          <cell r="I574" t="str">
            <v>IQ27958520</v>
          </cell>
          <cell r="J574" t="str">
            <v>IQ35267890</v>
          </cell>
          <cell r="K574" t="str">
            <v>IQ62194474</v>
          </cell>
          <cell r="L574" t="str">
            <v>IQ424124340</v>
          </cell>
        </row>
        <row r="575">
          <cell r="B575" t="str">
            <v>The Sage Group plc</v>
          </cell>
          <cell r="C575" t="str">
            <v>The Sage Group LLC</v>
          </cell>
          <cell r="D575" t="str">
            <v>SAGE Group Holdings Ltd</v>
          </cell>
          <cell r="E575" t="str">
            <v>THE SAGE GROUP</v>
          </cell>
          <cell r="F575" t="str">
            <v>Sage Group Limited</v>
          </cell>
          <cell r="H575" t="str">
            <v>IQ740253</v>
          </cell>
          <cell r="I575" t="str">
            <v>IQ1657055</v>
          </cell>
          <cell r="J575" t="str">
            <v>IQ50178606</v>
          </cell>
          <cell r="K575" t="str">
            <v>IQ50301418</v>
          </cell>
          <cell r="L575" t="str">
            <v>IQ878057</v>
          </cell>
        </row>
        <row r="576">
          <cell r="B576" t="str">
            <v>Salesforce, Inc.</v>
          </cell>
          <cell r="C576" t="str">
            <v>Salesforce Ventures, LLC</v>
          </cell>
          <cell r="D576" t="str">
            <v>Salmat Contact Solutions Australia Pty Limited</v>
          </cell>
          <cell r="E576" t="str">
            <v>salesforce.com Co., Ltd.</v>
          </cell>
          <cell r="F576" t="str">
            <v>Salesforce UK Limited</v>
          </cell>
          <cell r="H576" t="str">
            <v>IQ122917</v>
          </cell>
          <cell r="I576" t="str">
            <v>IQ271995009</v>
          </cell>
          <cell r="J576" t="str">
            <v>IQ20932235</v>
          </cell>
          <cell r="K576" t="str">
            <v>IQ24981819</v>
          </cell>
          <cell r="L576" t="str">
            <v>IQ570415775</v>
          </cell>
        </row>
        <row r="577">
          <cell r="B577" t="str">
            <v>Grupo Salta Educação S.A.</v>
          </cell>
          <cell r="H577" t="str">
            <v>IQ423384690</v>
          </cell>
        </row>
        <row r="578">
          <cell r="B578" t="str">
            <v>Salus Participacoes LTDA</v>
          </cell>
          <cell r="H578" t="str">
            <v>IQ1833786867</v>
          </cell>
        </row>
        <row r="579">
          <cell r="B579" t="str">
            <v>Samsung Electronics Co., Ltd.</v>
          </cell>
          <cell r="H579" t="str">
            <v>IQ91868</v>
          </cell>
        </row>
        <row r="580">
          <cell r="B580" t="str">
            <v>San Marino Ônibus e Implementos Ltda.</v>
          </cell>
          <cell r="H580" t="str">
            <v>IQ33038860</v>
          </cell>
        </row>
        <row r="581">
          <cell r="B581" t="str">
            <v>Sankhya Jiva Tecnologia E Inovação Ltda</v>
          </cell>
          <cell r="H581" t="str">
            <v>IQ265994806</v>
          </cell>
        </row>
        <row r="582">
          <cell r="B582" t="str">
            <v>Sanofi Medley Farmacêutica Ltda.</v>
          </cell>
          <cell r="H582" t="str">
            <v>IQ5722650</v>
          </cell>
        </row>
        <row r="583">
          <cell r="B583" t="str">
            <v>Santos Brasil Participações S.A.</v>
          </cell>
          <cell r="H583" t="str">
            <v>IQ7685459</v>
          </cell>
        </row>
        <row r="584">
          <cell r="B584" t="str">
            <v>São Martinho S.A.</v>
          </cell>
          <cell r="H584" t="str">
            <v>IQ22816862</v>
          </cell>
        </row>
        <row r="585">
          <cell r="B585" t="str">
            <v>SAP SE</v>
          </cell>
          <cell r="C585" t="str">
            <v>Saputo Inc.</v>
          </cell>
          <cell r="D585" t="str">
            <v>Sapiens International Corporation N.V.</v>
          </cell>
          <cell r="E585" t="str">
            <v>Sappi Limited</v>
          </cell>
          <cell r="F585" t="str">
            <v>Sapphire Ventures, LLC</v>
          </cell>
          <cell r="H585" t="str">
            <v>IQ126475</v>
          </cell>
          <cell r="I585" t="str">
            <v>IQ619981</v>
          </cell>
          <cell r="J585" t="str">
            <v>IQ370217</v>
          </cell>
          <cell r="K585" t="str">
            <v>IQ394818</v>
          </cell>
          <cell r="L585" t="str">
            <v>IQ91653</v>
          </cell>
        </row>
        <row r="586">
          <cell r="B586" t="str">
            <v>Sapore S.A.</v>
          </cell>
          <cell r="C586" t="str">
            <v>Sapore Di Mare S.R.L. Semplificata</v>
          </cell>
          <cell r="D586" t="str">
            <v>Sapore Di Mare S.R.L.</v>
          </cell>
          <cell r="E586" t="str">
            <v>Sapore Di Mare Srl</v>
          </cell>
          <cell r="F586" t="str">
            <v>Dimar Srl</v>
          </cell>
          <cell r="H586" t="str">
            <v>IQ23019702</v>
          </cell>
          <cell r="I586" t="str">
            <v>IQ687915143</v>
          </cell>
          <cell r="J586" t="str">
            <v>IQ688061920</v>
          </cell>
          <cell r="K586" t="str">
            <v>IQ228502093</v>
          </cell>
          <cell r="L586" t="str">
            <v>IQ129572255</v>
          </cell>
        </row>
        <row r="587">
          <cell r="B587" t="str">
            <v>Scala Data Centers S.A.</v>
          </cell>
          <cell r="H587" t="str">
            <v>IQ696883498</v>
          </cell>
        </row>
        <row r="588">
          <cell r="B588" t="str">
            <v>Scalina S.A.</v>
          </cell>
          <cell r="H588" t="str">
            <v>IQ5754488</v>
          </cell>
        </row>
        <row r="589">
          <cell r="B589" t="str">
            <v>Schulz S.A.</v>
          </cell>
          <cell r="C589" t="str">
            <v>SCHULZ Systemtechnik GmbH</v>
          </cell>
          <cell r="D589" t="str">
            <v>Schulz Group</v>
          </cell>
          <cell r="E589" t="str">
            <v>Schulz-Electronic GmbH</v>
          </cell>
          <cell r="F589" t="str">
            <v>Cerberus (Singapore) Pte. Ltd.</v>
          </cell>
          <cell r="H589" t="str">
            <v>IQ881030</v>
          </cell>
          <cell r="I589" t="str">
            <v>IQ47906967</v>
          </cell>
          <cell r="J589" t="str">
            <v>IQ291286622</v>
          </cell>
          <cell r="K589" t="str">
            <v>IQ46275101</v>
          </cell>
          <cell r="L589" t="str">
            <v>IQ113823158</v>
          </cell>
        </row>
        <row r="590">
          <cell r="B590" t="str">
            <v>Seara Alimentos S.A.</v>
          </cell>
          <cell r="C590" t="str">
            <v>Sea Ray Boats, Inc.</v>
          </cell>
          <cell r="D590" t="str">
            <v>Seara, S.A.</v>
          </cell>
          <cell r="E590" t="str">
            <v>Seara Meats B.V.</v>
          </cell>
          <cell r="F590" t="str">
            <v>Searates Lp</v>
          </cell>
          <cell r="H590" t="str">
            <v>IQ2422552</v>
          </cell>
          <cell r="I590" t="str">
            <v>IQ4598736</v>
          </cell>
          <cell r="J590" t="str">
            <v>IQ46845618</v>
          </cell>
          <cell r="K590" t="str">
            <v>IQ49516920</v>
          </cell>
          <cell r="L590" t="str">
            <v>IQ653805100</v>
          </cell>
        </row>
        <row r="591">
          <cell r="B591" t="str">
            <v>Selbetti Tecnologia S.A.</v>
          </cell>
          <cell r="H591" t="str">
            <v>IQ1842698686</v>
          </cell>
        </row>
        <row r="592">
          <cell r="B592" t="str">
            <v>Sendas Distribuidora S.A.</v>
          </cell>
          <cell r="H592" t="str">
            <v>IQ35411526</v>
          </cell>
        </row>
        <row r="593">
          <cell r="B593" t="str">
            <v>Senior Sistemas S.A.</v>
          </cell>
          <cell r="H593" t="str">
            <v>IQ247785822</v>
          </cell>
        </row>
        <row r="594">
          <cell r="B594" t="str">
            <v>Sepac Industries Co., Ltd.</v>
          </cell>
          <cell r="H594" t="str">
            <v>IQ50086069</v>
          </cell>
        </row>
        <row r="595">
          <cell r="B595" t="str">
            <v>Ser Educacional S.A.</v>
          </cell>
          <cell r="H595" t="str">
            <v>IQ245316543</v>
          </cell>
        </row>
        <row r="596">
          <cell r="B596" t="str">
            <v>Serena Energia S.A.</v>
          </cell>
          <cell r="H596" t="str">
            <v>IQ108728506</v>
          </cell>
        </row>
        <row r="597">
          <cell r="B597" t="str">
            <v>Sertrading S.A.</v>
          </cell>
          <cell r="C597" t="str">
            <v>Sertrading Comercio Cereais Ltda</v>
          </cell>
          <cell r="H597" t="str">
            <v>IQ214148218</v>
          </cell>
          <cell r="I597" t="str">
            <v>IQ326496671</v>
          </cell>
        </row>
        <row r="598">
          <cell r="B598" t="str">
            <v>Serviços e Tecnologia de Pagamentos S.A.</v>
          </cell>
          <cell r="H598" t="str">
            <v>IQ7845246</v>
          </cell>
        </row>
        <row r="599">
          <cell r="B599" t="str">
            <v>Shell plc</v>
          </cell>
          <cell r="H599" t="str">
            <v>IQ22385966</v>
          </cell>
        </row>
        <row r="601">
          <cell r="B601" t="str">
            <v>SIMPAR S.A.</v>
          </cell>
          <cell r="C601" t="str">
            <v>Société Immobilière et de participations Société Anonyme</v>
          </cell>
          <cell r="D601" t="str">
            <v>Simpar Europe S.A.</v>
          </cell>
          <cell r="E601" t="str">
            <v>Simpar</v>
          </cell>
          <cell r="F601" t="str">
            <v>Simpar Finance S.A.R.L.</v>
          </cell>
          <cell r="H601" t="str">
            <v>IQ275947862</v>
          </cell>
          <cell r="I601" t="str">
            <v>IQ20360004</v>
          </cell>
          <cell r="J601" t="str">
            <v>IQ383898355</v>
          </cell>
          <cell r="K601" t="str">
            <v>IQ699066705</v>
          </cell>
          <cell r="L601" t="str">
            <v>IQ703821800</v>
          </cell>
        </row>
        <row r="602">
          <cell r="B602" t="str">
            <v>Simpress Comércio, Locação e Serviços Ltda.</v>
          </cell>
          <cell r="H602" t="str">
            <v>IQ47060568</v>
          </cell>
        </row>
        <row r="603">
          <cell r="B603" t="str">
            <v>Sea Harvest Group Limited</v>
          </cell>
          <cell r="H603" t="str">
            <v>IQ246788586</v>
          </cell>
        </row>
        <row r="606">
          <cell r="B606" t="str">
            <v>SMART Modular Technologies Indústria de Componentes Eletrônicos Ltda.</v>
          </cell>
          <cell r="H606" t="str">
            <v>IQ540710608</v>
          </cell>
        </row>
        <row r="607">
          <cell r="B607" t="str">
            <v>Smartfit Escola de Ginástica e Dança S.A.</v>
          </cell>
          <cell r="H607" t="str">
            <v>IQ377771373</v>
          </cell>
        </row>
        <row r="608">
          <cell r="B608" t="str">
            <v>Smollan Group SA Proprietary Limited</v>
          </cell>
          <cell r="H608" t="str">
            <v>IQ49648986</v>
          </cell>
        </row>
        <row r="609">
          <cell r="B609" t="str">
            <v>SMR Participações e Investimentos S.A.</v>
          </cell>
          <cell r="H609" t="str">
            <v>IQ1838316413</v>
          </cell>
        </row>
        <row r="610">
          <cell r="B610" t="str">
            <v>Solventum Corporation</v>
          </cell>
          <cell r="H610" t="str">
            <v>IQ1871945009</v>
          </cell>
        </row>
        <row r="611">
          <cell r="B611" t="str">
            <v>Somos Educação S.A.</v>
          </cell>
          <cell r="C611" t="str">
            <v>Somos Educação e Participações S.A.</v>
          </cell>
          <cell r="D611" t="str">
            <v>Somos Educação Investimentos S.A.</v>
          </cell>
          <cell r="H611" t="str">
            <v>IQ109377862</v>
          </cell>
          <cell r="I611" t="str">
            <v>IQ170928075</v>
          </cell>
          <cell r="J611" t="str">
            <v>IQ701258617</v>
          </cell>
        </row>
        <row r="612">
          <cell r="B612" t="str">
            <v>TMOV, Inc.</v>
          </cell>
          <cell r="C612" t="str">
            <v>Tmov Fundo De Investimento Em Direitos Creditorios</v>
          </cell>
          <cell r="D612" t="str">
            <v>Tmove Societa A Responsabilita Limitata</v>
          </cell>
          <cell r="H612" t="str">
            <v>IQ328918522</v>
          </cell>
          <cell r="I612" t="str">
            <v>IQ1834889677</v>
          </cell>
          <cell r="J612" t="str">
            <v>IQ1813864455</v>
          </cell>
        </row>
        <row r="613">
          <cell r="B613" t="str">
            <v>Sotreq S.A.</v>
          </cell>
          <cell r="H613" t="str">
            <v>IQ22474024</v>
          </cell>
        </row>
        <row r="614">
          <cell r="B614" t="str">
            <v>Spaipa S.A. Industria Brasileira de Bebidas</v>
          </cell>
          <cell r="H614" t="str">
            <v>IQ6466794</v>
          </cell>
        </row>
        <row r="615">
          <cell r="B615" t="str">
            <v>Star Alliance International Corp.</v>
          </cell>
          <cell r="H615" t="str">
            <v>IQ269282742</v>
          </cell>
        </row>
        <row r="616">
          <cell r="B616" t="str">
            <v>STERIS plc</v>
          </cell>
          <cell r="C616" t="str">
            <v>STERIS Corporation</v>
          </cell>
          <cell r="D616" t="str">
            <v>STERIS Inc.</v>
          </cell>
          <cell r="E616" t="str">
            <v>Steriscience Specialties Private Limited</v>
          </cell>
          <cell r="F616" t="str">
            <v>Steriscience Pte. Limited</v>
          </cell>
          <cell r="H616" t="str">
            <v>IQ34783</v>
          </cell>
          <cell r="I616" t="str">
            <v>IQ278600124</v>
          </cell>
          <cell r="J616" t="str">
            <v>IQ138300259</v>
          </cell>
          <cell r="K616" t="str">
            <v>IQ696025377</v>
          </cell>
          <cell r="L616" t="str">
            <v>IQ711848911</v>
          </cell>
        </row>
        <row r="617">
          <cell r="B617" t="str">
            <v>Stone Instituição de Pagamento S.A.</v>
          </cell>
          <cell r="H617" t="str">
            <v>IQ306473581</v>
          </cell>
        </row>
        <row r="618">
          <cell r="B618" t="str">
            <v>Stryker Corporation</v>
          </cell>
          <cell r="H618" t="str">
            <v>IQ94614</v>
          </cell>
        </row>
        <row r="619">
          <cell r="B619" t="str">
            <v>Sul América S.A.</v>
          </cell>
          <cell r="C619" t="str">
            <v>Sul America Companhia de Seguro Saude</v>
          </cell>
          <cell r="D619" t="str">
            <v>Sul América Investimentos Gestora de Recursos S.A.</v>
          </cell>
          <cell r="E619" t="str">
            <v>Sul América Seguro Saúde S.A.</v>
          </cell>
          <cell r="F619" t="str">
            <v>Sul America Investimentos</v>
          </cell>
          <cell r="H619" t="str">
            <v>IQ37612389</v>
          </cell>
          <cell r="I619" t="str">
            <v>IQ59168619</v>
          </cell>
          <cell r="J619" t="str">
            <v>IQ341767950</v>
          </cell>
          <cell r="K619" t="str">
            <v>IQ59193894</v>
          </cell>
          <cell r="L619" t="str">
            <v>IQ380613936</v>
          </cell>
        </row>
        <row r="620">
          <cell r="B620" t="str">
            <v>Superbac Biotechnology Solutions S.A.</v>
          </cell>
          <cell r="H620" t="str">
            <v>IQ62174508</v>
          </cell>
        </row>
        <row r="621">
          <cell r="B621" t="str">
            <v>Supermercado Superpao S.A.</v>
          </cell>
          <cell r="H621" t="str">
            <v>IQ115213359</v>
          </cell>
        </row>
        <row r="622">
          <cell r="B622" t="str">
            <v>Supley Laboratório de Alimentos e Suplementos Nutricionais Ltda</v>
          </cell>
          <cell r="H622" t="str">
            <v>IQ566600469</v>
          </cell>
        </row>
        <row r="623">
          <cell r="B623" t="str">
            <v>Surf Telecom S.A.</v>
          </cell>
          <cell r="H623" t="str">
            <v>IQ1671514326</v>
          </cell>
        </row>
        <row r="624">
          <cell r="B624" t="str">
            <v>Suspensys Sistemas Automotivos Ltda</v>
          </cell>
          <cell r="H624" t="str">
            <v>IQ46948691</v>
          </cell>
        </row>
        <row r="625">
          <cell r="B625" t="str">
            <v>Suzano Holding S.A.</v>
          </cell>
          <cell r="H625" t="str">
            <v>IQ20502482</v>
          </cell>
        </row>
        <row r="626">
          <cell r="B626" t="str">
            <v>Suzano S.A.</v>
          </cell>
          <cell r="H626" t="str">
            <v>IQ874210</v>
          </cell>
        </row>
        <row r="627">
          <cell r="B627" t="str">
            <v>Sylvamo Corporation</v>
          </cell>
          <cell r="C627" t="str">
            <v>Sylvamo North America, LLC</v>
          </cell>
          <cell r="D627" t="str">
            <v>Sylvamo Sweden Ab</v>
          </cell>
          <cell r="E627" t="str">
            <v>International Paper do Brasil Ltda.</v>
          </cell>
          <cell r="F627" t="str">
            <v>Sylvamo Europe S.R.L.</v>
          </cell>
          <cell r="H627" t="str">
            <v>IQ697354917</v>
          </cell>
          <cell r="I627" t="str">
            <v>IQ1674837345</v>
          </cell>
          <cell r="J627" t="str">
            <v>IQ1867397740</v>
          </cell>
          <cell r="K627" t="str">
            <v>IQ34583298</v>
          </cell>
          <cell r="L627" t="str">
            <v>IQ1774409203</v>
          </cell>
        </row>
        <row r="628">
          <cell r="B628" t="str">
            <v>Tatton Asset Management plc</v>
          </cell>
          <cell r="C628" t="str">
            <v>Florida Health Sciences Center, Inc.</v>
          </cell>
          <cell r="D628" t="str">
            <v>Tamara</v>
          </cell>
          <cell r="E628" t="str">
            <v>Tampa Electric Company</v>
          </cell>
          <cell r="F628" t="str">
            <v>TAMKO Building Products LLC</v>
          </cell>
          <cell r="H628" t="str">
            <v>IQ434652574</v>
          </cell>
          <cell r="I628" t="str">
            <v>IQ8365484</v>
          </cell>
          <cell r="J628" t="str">
            <v>IQ663601966</v>
          </cell>
          <cell r="K628" t="str">
            <v>IQ3034707</v>
          </cell>
          <cell r="L628" t="str">
            <v>IQ4242800</v>
          </cell>
        </row>
        <row r="629">
          <cell r="B629" t="str">
            <v>Tangara Importadora e Exportadora S.A.</v>
          </cell>
          <cell r="H629" t="str">
            <v>IQ5852079</v>
          </cell>
        </row>
        <row r="630">
          <cell r="B630" t="str">
            <v>Targus Comercializadora de Energia Ltda</v>
          </cell>
          <cell r="H630" t="str">
            <v>IQ696127715</v>
          </cell>
        </row>
        <row r="631">
          <cell r="B631" t="str">
            <v>Tata Consultancy Services Limited</v>
          </cell>
          <cell r="H631" t="str">
            <v>IQ6411769</v>
          </cell>
        </row>
        <row r="632">
          <cell r="B632" t="str">
            <v>Taurus Armas S.A.</v>
          </cell>
          <cell r="H632" t="str">
            <v>IQ879948</v>
          </cell>
        </row>
        <row r="633">
          <cell r="B633" t="str">
            <v>Tech Mahindra Limited</v>
          </cell>
          <cell r="H633" t="str">
            <v>IQ9406148</v>
          </cell>
        </row>
        <row r="634">
          <cell r="B634" t="str">
            <v>Tegma Gestão Logística S.A.</v>
          </cell>
          <cell r="H634" t="str">
            <v>IQ34177478</v>
          </cell>
        </row>
        <row r="635">
          <cell r="B635" t="str">
            <v>Tegra Incorporadora S.A.</v>
          </cell>
          <cell r="H635" t="str">
            <v>IQ29666670</v>
          </cell>
        </row>
        <row r="636">
          <cell r="B636" t="str">
            <v>Tele Centro Oeste Celular Participações S.A.</v>
          </cell>
          <cell r="H636" t="str">
            <v>IQ413594</v>
          </cell>
        </row>
        <row r="637">
          <cell r="B637" t="str">
            <v>Tele Leste Celular Participações S.A.</v>
          </cell>
          <cell r="H637" t="str">
            <v>IQ402464</v>
          </cell>
        </row>
        <row r="638">
          <cell r="B638" t="str">
            <v>Telemig Celular Participações S.A.</v>
          </cell>
          <cell r="H638" t="str">
            <v>IQ402342</v>
          </cell>
        </row>
        <row r="639">
          <cell r="B639" t="str">
            <v>Telefônica Brasil S.A.</v>
          </cell>
          <cell r="H639" t="str">
            <v>IQ402548</v>
          </cell>
        </row>
        <row r="640">
          <cell r="B640" t="str">
            <v>Telefónica Tech S.L.U.</v>
          </cell>
          <cell r="C640" t="str">
            <v>Telefonica Tech, Inc.</v>
          </cell>
          <cell r="H640" t="str">
            <v>IQ652771876</v>
          </cell>
          <cell r="I640" t="str">
            <v>IQ1816119524</v>
          </cell>
        </row>
        <row r="641">
          <cell r="B641" t="str">
            <v>Telemar Participações S.A.</v>
          </cell>
          <cell r="H641" t="str">
            <v>IQ12736072</v>
          </cell>
        </row>
        <row r="642">
          <cell r="B642" t="str">
            <v>Teleperformance SE</v>
          </cell>
          <cell r="H642" t="str">
            <v>IQ754881</v>
          </cell>
        </row>
        <row r="643">
          <cell r="B643" t="str">
            <v>Tereos Internacional S.A.</v>
          </cell>
          <cell r="H643" t="str">
            <v>IQ106723268</v>
          </cell>
        </row>
        <row r="644">
          <cell r="B644" t="str">
            <v>TCP - Terminal de Contêineres de Paranaguá S.A.</v>
          </cell>
          <cell r="H644" t="str">
            <v>IQ47057485</v>
          </cell>
        </row>
        <row r="645">
          <cell r="B645" t="str">
            <v>Terras de Aventura Indústria de Art Esportivos Ltda</v>
          </cell>
          <cell r="H645" t="str">
            <v>IQ245456040</v>
          </cell>
        </row>
        <row r="646">
          <cell r="B646" t="str">
            <v>The Coca-Cola Company</v>
          </cell>
          <cell r="H646" t="str">
            <v>IQ26642</v>
          </cell>
        </row>
        <row r="647">
          <cell r="B647" t="str">
            <v>The Kraft Heinz Company</v>
          </cell>
          <cell r="C647" t="str">
            <v>Kraft Heinz Foods Company</v>
          </cell>
          <cell r="D647" t="str">
            <v>Kraft Heinz Canada ULC.</v>
          </cell>
          <cell r="E647" t="str">
            <v>Kraft Heinz MEA LLC</v>
          </cell>
          <cell r="F647" t="str">
            <v>Kraft Heinz Australia Pty Limited</v>
          </cell>
          <cell r="H647" t="str">
            <v>IQ278212</v>
          </cell>
          <cell r="I647" t="str">
            <v>IQ260188556</v>
          </cell>
          <cell r="J647" t="str">
            <v>IQ7940898</v>
          </cell>
          <cell r="K647" t="str">
            <v>IQ1773136164</v>
          </cell>
          <cell r="L647" t="str">
            <v>IQ1822691900</v>
          </cell>
        </row>
        <row r="648">
          <cell r="B648" t="str">
            <v>The Procter &amp; Gamble Company</v>
          </cell>
          <cell r="C648" t="str">
            <v>Procter &amp; Gamble Inc.</v>
          </cell>
          <cell r="D648" t="str">
            <v>Procter &amp; Gamble Hygiene and Health Care Limited</v>
          </cell>
          <cell r="E648" t="str">
            <v>Procter &amp; Gamble</v>
          </cell>
          <cell r="F648" t="str">
            <v>The Procter &amp; Gamble Manufacturing Company</v>
          </cell>
          <cell r="H648" t="str">
            <v>IQ33328</v>
          </cell>
          <cell r="I648" t="str">
            <v>IQ4258613</v>
          </cell>
          <cell r="J648" t="str">
            <v>IQ882750</v>
          </cell>
          <cell r="K648" t="str">
            <v>IQ1824528470</v>
          </cell>
          <cell r="L648" t="str">
            <v>IQ4200879</v>
          </cell>
        </row>
        <row r="649">
          <cell r="B649" t="str">
            <v>Thyssenkrupp Automotive Systems Industrial Do Brasil Ltda.</v>
          </cell>
          <cell r="H649" t="str">
            <v>IQ61887104</v>
          </cell>
        </row>
        <row r="650">
          <cell r="B650" t="str">
            <v>Ternium Brasil Ltda.</v>
          </cell>
          <cell r="H650" t="str">
            <v>IQ34946137</v>
          </cell>
        </row>
        <row r="652">
          <cell r="B652" t="str">
            <v>Tijoá Participações e Investimentos S.A.</v>
          </cell>
          <cell r="H652" t="str">
            <v>IQ280812245</v>
          </cell>
        </row>
        <row r="653">
          <cell r="B653" t="str">
            <v>TIM S.A.</v>
          </cell>
          <cell r="H653" t="str">
            <v>IQ413394</v>
          </cell>
        </row>
        <row r="654">
          <cell r="B654" t="str">
            <v>Tivit Terceirização De Processos, Serviços e Tecnologia S.A.</v>
          </cell>
          <cell r="C654" t="str">
            <v>Tivity Health, Inc.</v>
          </cell>
          <cell r="H654" t="str">
            <v>IQ45986565</v>
          </cell>
          <cell r="I654" t="str">
            <v>IQ24732</v>
          </cell>
        </row>
        <row r="655">
          <cell r="B655" t="str">
            <v>TOP SYSTEMS S.A.</v>
          </cell>
          <cell r="H655" t="str">
            <v>IQ207035837</v>
          </cell>
        </row>
        <row r="656">
          <cell r="B656" t="str">
            <v>Total Alimentos S.A.</v>
          </cell>
          <cell r="H656" t="str">
            <v>IQ5853616</v>
          </cell>
        </row>
        <row r="657">
          <cell r="B657" t="str">
            <v>Total Express SA</v>
          </cell>
          <cell r="H657" t="str">
            <v>IQ752427</v>
          </cell>
        </row>
        <row r="658">
          <cell r="B658" t="str">
            <v>TOTVS S.A.</v>
          </cell>
          <cell r="C658" t="str">
            <v>TOTVS Tecnologia em Software de Gestão Ltda.</v>
          </cell>
          <cell r="D658" t="str">
            <v>TOTVS S.A., Investment Arm</v>
          </cell>
          <cell r="E658" t="str">
            <v>Bematech SA</v>
          </cell>
          <cell r="F658" t="str">
            <v>Totvs Soluções em Agroindústria S/A</v>
          </cell>
          <cell r="H658" t="str">
            <v>IQ26271308</v>
          </cell>
          <cell r="I658" t="str">
            <v>IQ226803492</v>
          </cell>
          <cell r="J658" t="str">
            <v>IQ223196088</v>
          </cell>
          <cell r="K658" t="str">
            <v>IQ27674555</v>
          </cell>
          <cell r="L658" t="str">
            <v>IQ237016510</v>
          </cell>
        </row>
        <row r="659">
          <cell r="B659" t="str">
            <v>Trackage Limited</v>
          </cell>
          <cell r="H659" t="str">
            <v>IQ707069678</v>
          </cell>
        </row>
        <row r="661">
          <cell r="B661" t="str">
            <v>Transportadora Brasileira Gasoduto Bolívia-Brasil S.A.</v>
          </cell>
          <cell r="H661" t="str">
            <v>IQ2997184</v>
          </cell>
        </row>
        <row r="662">
          <cell r="B662" t="str">
            <v>Três Corações Alimentos S.A.</v>
          </cell>
          <cell r="H662" t="str">
            <v>IQ50050473</v>
          </cell>
        </row>
        <row r="663">
          <cell r="B663" t="str">
            <v>Três Tentos Agroindustrial S/A</v>
          </cell>
          <cell r="H663" t="str">
            <v>IQ128177377</v>
          </cell>
        </row>
        <row r="664">
          <cell r="B664" t="str">
            <v>PT Trisula Textile Industries Tbk</v>
          </cell>
          <cell r="H664" t="str">
            <v>IQ233449452</v>
          </cell>
        </row>
        <row r="665">
          <cell r="B665" t="str">
            <v>Triunfo Participações e Investimentos S.A.</v>
          </cell>
          <cell r="H665" t="str">
            <v>IQ35057787</v>
          </cell>
        </row>
        <row r="666">
          <cell r="B666" t="str">
            <v>Tuper S.A.</v>
          </cell>
          <cell r="H666" t="str">
            <v>IQ27245997</v>
          </cell>
        </row>
        <row r="667">
          <cell r="B667" t="str">
            <v>Tupy S.A.</v>
          </cell>
          <cell r="C667" t="str">
            <v>Tupy México Saltillo, S.A. de C.V.</v>
          </cell>
          <cell r="D667" t="str">
            <v>Tupy Fundições Ltda.</v>
          </cell>
          <cell r="E667" t="str">
            <v>Tupy (Europe) GmbH</v>
          </cell>
          <cell r="F667" t="str">
            <v>Steve Tupy Tire Service, Inc.</v>
          </cell>
          <cell r="H667" t="str">
            <v>IQ877821</v>
          </cell>
          <cell r="I667" t="str">
            <v>IQ5434689</v>
          </cell>
          <cell r="J667" t="str">
            <v>IQ22615753</v>
          </cell>
          <cell r="K667" t="str">
            <v>IQ46646699</v>
          </cell>
          <cell r="L667" t="str">
            <v>IQ59561214</v>
          </cell>
        </row>
        <row r="668">
          <cell r="B668" t="str">
            <v>Viajanet, Ltd</v>
          </cell>
          <cell r="C668" t="str">
            <v>TVLX Viagens e Turismo S/A</v>
          </cell>
          <cell r="H668" t="str">
            <v>IQ691962125</v>
          </cell>
          <cell r="I668" t="str">
            <v>IQ118231281</v>
          </cell>
        </row>
        <row r="669">
          <cell r="B669" t="str">
            <v>Tyson Do Brasil Alimentos Ltda</v>
          </cell>
          <cell r="H669" t="str">
            <v>IQ110050823</v>
          </cell>
        </row>
        <row r="671">
          <cell r="B671" t="str">
            <v>Uber Technologies, Inc.</v>
          </cell>
          <cell r="H671" t="str">
            <v>IQ144524848</v>
          </cell>
        </row>
        <row r="672">
          <cell r="B672" t="str">
            <v>Ultrapar Participações S.A.</v>
          </cell>
          <cell r="C672" t="str">
            <v>Ultra S.A. Participações</v>
          </cell>
          <cell r="H672" t="str">
            <v>IQ403623</v>
          </cell>
          <cell r="I672" t="str">
            <v>IQ54696711</v>
          </cell>
        </row>
        <row r="673">
          <cell r="B673" t="str">
            <v>União de Lojas Leader S.A.</v>
          </cell>
          <cell r="H673" t="str">
            <v>IQ5452560</v>
          </cell>
        </row>
        <row r="674">
          <cell r="B674" t="str">
            <v>União Química Farmacêutica Nacional S.A.</v>
          </cell>
          <cell r="H674" t="str">
            <v>IQ23110476</v>
          </cell>
        </row>
        <row r="675">
          <cell r="B675" t="str">
            <v>Itaú Unibanco Holding S.A.</v>
          </cell>
          <cell r="C675" t="str">
            <v>Unibanco Holdings S.A.</v>
          </cell>
          <cell r="D675" t="str">
            <v>Unibanco Holdings S.A., Asset Management Arm</v>
          </cell>
          <cell r="H675" t="str">
            <v>IQ873831</v>
          </cell>
          <cell r="I675" t="str">
            <v>IQ2919852</v>
          </cell>
          <cell r="J675" t="str">
            <v>IQ35558848</v>
          </cell>
        </row>
        <row r="676">
          <cell r="B676" t="str">
            <v>Unibanco - União de Bancos Brasileiros S.A.</v>
          </cell>
          <cell r="C676" t="str">
            <v>Unibanco-Uniao de Bancos Brasileiros S.A.</v>
          </cell>
          <cell r="H676" t="str">
            <v>IQ363348</v>
          </cell>
          <cell r="I676" t="str">
            <v>IQ246204277</v>
          </cell>
        </row>
        <row r="677">
          <cell r="B677" t="str">
            <v>Unidasul Distribuidora Alimentícia S.A.</v>
          </cell>
          <cell r="H677" t="str">
            <v>IQ83598481</v>
          </cell>
        </row>
        <row r="678">
          <cell r="B678" t="str">
            <v>Unifique Telecomunicações S.A.</v>
          </cell>
          <cell r="H678" t="str">
            <v>IQ633189763</v>
          </cell>
        </row>
        <row r="679">
          <cell r="B679" t="str">
            <v>Unimed Porto Alegre Cooperativa Medica Ltda</v>
          </cell>
          <cell r="H679" t="str">
            <v>IQ22867314</v>
          </cell>
        </row>
        <row r="681">
          <cell r="B681" t="str">
            <v>Unisys Corporation</v>
          </cell>
          <cell r="H681" t="str">
            <v>IQ310310</v>
          </cell>
        </row>
        <row r="682">
          <cell r="B682" t="str">
            <v>Universo Online S.A.</v>
          </cell>
          <cell r="H682" t="str">
            <v>IQ91086</v>
          </cell>
        </row>
        <row r="683">
          <cell r="B683" t="str">
            <v>Usiminas Mecânica S.A.</v>
          </cell>
          <cell r="H683" t="str">
            <v>IQ5637561</v>
          </cell>
        </row>
        <row r="684">
          <cell r="B684" t="str">
            <v>Usinas Siderúrgicas de Minas Gerais S.A.</v>
          </cell>
          <cell r="H684" t="str">
            <v>IQ8292709</v>
          </cell>
        </row>
        <row r="685">
          <cell r="B685" t="str">
            <v>U.S.J. - Açúcar e Álcool S/A</v>
          </cell>
          <cell r="H685" t="str">
            <v>IQ23064439</v>
          </cell>
        </row>
        <row r="686">
          <cell r="B686" t="str">
            <v>USS Soluções Gerenciadas S.A.</v>
          </cell>
          <cell r="H686" t="str">
            <v>IQ33281568</v>
          </cell>
        </row>
        <row r="687">
          <cell r="B687" t="str">
            <v>Vale Fertilizantes SA</v>
          </cell>
          <cell r="H687" t="str">
            <v>IQ877403</v>
          </cell>
        </row>
        <row r="688">
          <cell r="B688" t="str">
            <v>Valeo SE</v>
          </cell>
          <cell r="H688" t="str">
            <v>IQ688262</v>
          </cell>
        </row>
        <row r="689">
          <cell r="B689" t="str">
            <v>Validity, Inc.</v>
          </cell>
          <cell r="C689" t="str">
            <v>Kinsale Holdings, Inc.</v>
          </cell>
          <cell r="D689" t="str">
            <v>Validus Holdings, Ltd.</v>
          </cell>
          <cell r="E689" t="str">
            <v>Validant Consulting Limited</v>
          </cell>
          <cell r="F689" t="str">
            <v>Valid Soluções S.A.</v>
          </cell>
          <cell r="H689" t="str">
            <v>IQ561335122</v>
          </cell>
          <cell r="I689" t="str">
            <v>IQ114763629</v>
          </cell>
          <cell r="J689" t="str">
            <v>IQ25754038</v>
          </cell>
          <cell r="K689" t="str">
            <v>IQ687170649</v>
          </cell>
          <cell r="L689" t="str">
            <v>IQ5927176</v>
          </cell>
        </row>
        <row r="690">
          <cell r="B690" t="str">
            <v>Vamos Locação de Caminhões, Máquinas e Equipamentos S.A.</v>
          </cell>
          <cell r="H690" t="str">
            <v>IQ555615596</v>
          </cell>
        </row>
        <row r="691">
          <cell r="B691" t="str">
            <v>Vasta Platform Limited</v>
          </cell>
          <cell r="H691" t="str">
            <v>IQ675431174</v>
          </cell>
        </row>
        <row r="692">
          <cell r="B692" t="str">
            <v>Ventura Offshore Holding Ltd.</v>
          </cell>
          <cell r="H692" t="str">
            <v>IQ1881064779</v>
          </cell>
        </row>
        <row r="693">
          <cell r="B693" t="str">
            <v>Verisure Midholding AB</v>
          </cell>
          <cell r="H693" t="str">
            <v>IQ9588367</v>
          </cell>
        </row>
        <row r="694">
          <cell r="B694" t="str">
            <v>Venus Concept Inc.</v>
          </cell>
          <cell r="C694" t="str">
            <v>Verona Pharma plc</v>
          </cell>
          <cell r="H694" t="str">
            <v>IQ247021942</v>
          </cell>
          <cell r="I694" t="str">
            <v>IQ25217246</v>
          </cell>
        </row>
        <row r="695">
          <cell r="B695" t="str">
            <v>Verzani &amp; Sandrini S/A</v>
          </cell>
          <cell r="C695" t="str">
            <v>Holding Verzani &amp; Sandrini S.A.</v>
          </cell>
          <cell r="D695" t="str">
            <v>Verzani &amp; Sandrini Administração De Mão-De-Obra Efetiva Ltda.</v>
          </cell>
          <cell r="E695" t="str">
            <v>Verzani &amp; Sandrini Seguranca Patrimonial Ltda</v>
          </cell>
          <cell r="H695" t="str">
            <v>IQ47825563</v>
          </cell>
          <cell r="I695" t="str">
            <v>IQ538980958</v>
          </cell>
          <cell r="J695" t="str">
            <v>IQ116958653</v>
          </cell>
          <cell r="K695" t="str">
            <v>IQ143476651</v>
          </cell>
        </row>
        <row r="696">
          <cell r="B696" t="str">
            <v>Vescon Equipamentos Industriais Ltda</v>
          </cell>
          <cell r="H696" t="str">
            <v>IQ262229752</v>
          </cell>
        </row>
        <row r="697">
          <cell r="B697" t="str">
            <v>Vestel Elektronik Sanayi ve Ticaret Anonim Sirketi</v>
          </cell>
          <cell r="H697" t="str">
            <v>IQ2920877</v>
          </cell>
        </row>
        <row r="698">
          <cell r="B698" t="str">
            <v>Viabahia Concessionária de Rodovias S.A.</v>
          </cell>
          <cell r="H698" t="str">
            <v>IQ215135318</v>
          </cell>
        </row>
        <row r="699">
          <cell r="B699" t="str">
            <v>Vibra Energia S.A.</v>
          </cell>
          <cell r="H699" t="str">
            <v>IQ874906</v>
          </cell>
        </row>
        <row r="700">
          <cell r="B700" t="str">
            <v>Vicunha Têxtil S.A.</v>
          </cell>
          <cell r="H700" t="str">
            <v>IQ5881758</v>
          </cell>
        </row>
        <row r="701">
          <cell r="B701" t="str">
            <v>Videolar-Innova S.A.</v>
          </cell>
          <cell r="H701" t="str">
            <v>IQ5600085</v>
          </cell>
        </row>
        <row r="702">
          <cell r="B702" t="str">
            <v>Waitrose Limited</v>
          </cell>
          <cell r="H702" t="str">
            <v>IQ5467346</v>
          </cell>
        </row>
        <row r="704">
          <cell r="B704" t="str">
            <v>Vitru Brasil Empreendimentos, Participações e Comércio S.A.</v>
          </cell>
          <cell r="H704" t="str">
            <v>IQ685189991</v>
          </cell>
        </row>
        <row r="705">
          <cell r="B705" t="str">
            <v>VLI S.A.</v>
          </cell>
          <cell r="H705" t="str">
            <v>IQ232034294</v>
          </cell>
        </row>
        <row r="706">
          <cell r="B706" t="str">
            <v>Waitrose Limited</v>
          </cell>
          <cell r="C706" t="str">
            <v>Waitr Holdings Inc.</v>
          </cell>
          <cell r="D706" t="str">
            <v>Waites Electrical Ltd</v>
          </cell>
          <cell r="E706" t="str">
            <v>Waitwhile, Inc.</v>
          </cell>
          <cell r="F706" t="str">
            <v>Waites Mechanical Services Limited</v>
          </cell>
          <cell r="H706" t="str">
            <v>IQ5467346</v>
          </cell>
          <cell r="I706" t="str">
            <v>IQ384488450</v>
          </cell>
          <cell r="J706" t="str">
            <v>IQ633925302</v>
          </cell>
          <cell r="K706" t="str">
            <v>IQ601675598</v>
          </cell>
          <cell r="L706" t="str">
            <v>IQ630486232</v>
          </cell>
        </row>
        <row r="708">
          <cell r="B708" t="str">
            <v>Neugebauer Alimentos S.A.</v>
          </cell>
          <cell r="C708" t="str">
            <v>Von Paris Enterprises, Inc.</v>
          </cell>
          <cell r="D708" t="str">
            <v>Vonpar S.A.</v>
          </cell>
          <cell r="E708" t="str">
            <v>Vonpar Refrescos S.A.</v>
          </cell>
          <cell r="H708" t="str">
            <v>IQ280003207</v>
          </cell>
          <cell r="I708" t="str">
            <v>IQ6566433</v>
          </cell>
          <cell r="J708" t="str">
            <v>IQ22759331</v>
          </cell>
          <cell r="K708" t="str">
            <v>IQ275938945</v>
          </cell>
        </row>
        <row r="709">
          <cell r="B709" t="str">
            <v>Votorantim S.A.</v>
          </cell>
          <cell r="C709" t="str">
            <v>Votorantim Cimentos S.A.</v>
          </cell>
          <cell r="D709" t="str">
            <v>Votorantim Participações S.A.</v>
          </cell>
          <cell r="E709" t="str">
            <v>Nexa Resources S.A.</v>
          </cell>
          <cell r="F709" t="str">
            <v>Votorantim Cimentos North America, Inc.</v>
          </cell>
          <cell r="H709" t="str">
            <v>IQ83747628</v>
          </cell>
          <cell r="I709" t="str">
            <v>IQ7222364</v>
          </cell>
          <cell r="J709" t="str">
            <v>IQ675865</v>
          </cell>
          <cell r="K709" t="str">
            <v>IQ284839929</v>
          </cell>
          <cell r="L709" t="str">
            <v>IQ28505848</v>
          </cell>
        </row>
        <row r="710">
          <cell r="B710" t="str">
            <v>Acerías Paz del Río S. A.</v>
          </cell>
          <cell r="C710" t="str">
            <v>Votorantim Siderurgia S.A.</v>
          </cell>
          <cell r="H710" t="str">
            <v>IQ874118</v>
          </cell>
          <cell r="I710" t="str">
            <v>IQ100416776</v>
          </cell>
        </row>
        <row r="711">
          <cell r="B711" t="str">
            <v>VR Benefícios e Serviços de Processamento S.A.</v>
          </cell>
          <cell r="H711" t="str">
            <v>IQ666522997</v>
          </cell>
        </row>
        <row r="712">
          <cell r="B712" t="str">
            <v>Vulcabras S.A.</v>
          </cell>
          <cell r="H712" t="str">
            <v>IQ4481396</v>
          </cell>
        </row>
        <row r="713">
          <cell r="B713" t="str">
            <v>WEG S.A.</v>
          </cell>
          <cell r="C713" t="str">
            <v>Wegmans Food Markets, Inc.</v>
          </cell>
          <cell r="D713" t="str">
            <v>Windon Energy Group AB</v>
          </cell>
          <cell r="E713" t="str">
            <v>WEGO Corp.</v>
          </cell>
          <cell r="F713" t="str">
            <v>Wego Chemical Group Inc.</v>
          </cell>
          <cell r="H713" t="str">
            <v>IQ879809</v>
          </cell>
          <cell r="I713" t="str">
            <v>IQ800888</v>
          </cell>
          <cell r="J713" t="str">
            <v>IQ1686030788</v>
          </cell>
          <cell r="K713" t="str">
            <v>IQ233435355</v>
          </cell>
          <cell r="L713" t="str">
            <v>IQ27308849</v>
          </cell>
        </row>
        <row r="714">
          <cell r="B714" t="str">
            <v>Wembley S.A.</v>
          </cell>
          <cell r="H714" t="str">
            <v>IQ879460</v>
          </cell>
        </row>
        <row r="715">
          <cell r="B715" t="str">
            <v>Whirlpool Corporation</v>
          </cell>
          <cell r="H715" t="str">
            <v>IQ314515</v>
          </cell>
        </row>
        <row r="716">
          <cell r="B716" t="str">
            <v>Whirlpool Corporation</v>
          </cell>
          <cell r="C716" t="str">
            <v>Whirlpool of India Limited</v>
          </cell>
          <cell r="D716" t="str">
            <v>Whirlpool S.A.</v>
          </cell>
          <cell r="E716" t="str">
            <v>BEKO ITALY MANUFACTURING S.R.L.</v>
          </cell>
          <cell r="F716" t="str">
            <v>Whirlpool Europe BV</v>
          </cell>
          <cell r="H716" t="str">
            <v>IQ314515</v>
          </cell>
          <cell r="I716" t="str">
            <v>IQ957412</v>
          </cell>
          <cell r="J716" t="str">
            <v>IQ686069</v>
          </cell>
          <cell r="K716" t="str">
            <v>IQ874827</v>
          </cell>
          <cell r="L716" t="str">
            <v>IQ12915245</v>
          </cell>
        </row>
        <row r="717">
          <cell r="B717" t="str">
            <v>Wickbold &amp; Nosso Pão Indústrias Alimentícias Ltda.</v>
          </cell>
          <cell r="C717" t="str">
            <v>WICKBOLD FIC FUNDO DE INVESTIMENTO MULTIMERCADO CRÉDITO PRIVADO INVESTIMENTO EXTERIOR</v>
          </cell>
          <cell r="H717" t="str">
            <v>IQ5451826</v>
          </cell>
          <cell r="I717" t="str">
            <v>IQ280204933</v>
          </cell>
        </row>
        <row r="718">
          <cell r="B718" t="str">
            <v>Wilson Sons S.A.</v>
          </cell>
          <cell r="C718" t="str">
            <v>Wilson Sonsini Goodrich &amp; Rosati, P.C.</v>
          </cell>
          <cell r="H718" t="str">
            <v>IQ12934640</v>
          </cell>
          <cell r="I718" t="str">
            <v>IQ94373</v>
          </cell>
        </row>
        <row r="719">
          <cell r="B719" t="str">
            <v>Wipro Limited</v>
          </cell>
          <cell r="C719" t="str">
            <v>Wipro Technologies Limited</v>
          </cell>
          <cell r="D719" t="str">
            <v>Wipro Enterprises Private Limited</v>
          </cell>
          <cell r="E719" t="str">
            <v>Wipro LLC</v>
          </cell>
          <cell r="F719" t="str">
            <v>Precision Automation and Robotics India Ltd.</v>
          </cell>
          <cell r="H719" t="str">
            <v>IQ598611</v>
          </cell>
          <cell r="I719" t="str">
            <v>IQ8223280</v>
          </cell>
          <cell r="J719" t="str">
            <v>IQ234985418</v>
          </cell>
          <cell r="K719" t="str">
            <v>IQ24886540</v>
          </cell>
          <cell r="L719" t="str">
            <v>IQ46998416</v>
          </cell>
        </row>
        <row r="720">
          <cell r="B720" t="str">
            <v>Wiz Co Participações e Corretagem de Seguros S.A.</v>
          </cell>
          <cell r="H720" t="str">
            <v>IQ261995300</v>
          </cell>
        </row>
        <row r="721">
          <cell r="B721" t="str">
            <v>WLM Participações e Comércio de Máquinas e Veículos S.A.</v>
          </cell>
          <cell r="H721" t="str">
            <v>IQ7668873</v>
          </cell>
        </row>
        <row r="722">
          <cell r="B722" t="str">
            <v>Woodley Equipment Company Ltd.</v>
          </cell>
          <cell r="H722" t="str">
            <v>IQ228888758</v>
          </cell>
        </row>
        <row r="723">
          <cell r="B723" t="str">
            <v>XP Inc.</v>
          </cell>
          <cell r="C723" t="str">
            <v>XP Investimentos S.A.</v>
          </cell>
          <cell r="D723" t="str">
            <v>XP Investimentos Corretora de Câmbio, Títulos e Valores Mobiliários S.A.</v>
          </cell>
          <cell r="H723" t="str">
            <v>IQ280872908</v>
          </cell>
          <cell r="I723" t="str">
            <v>IQ637307515</v>
          </cell>
          <cell r="J723" t="str">
            <v>IQ58533643</v>
          </cell>
        </row>
        <row r="724">
          <cell r="B724" t="str">
            <v>Yandeh S.A.</v>
          </cell>
          <cell r="H724" t="str">
            <v>IQ692424318</v>
          </cell>
        </row>
        <row r="725">
          <cell r="B725" t="str">
            <v>Yara Brasil Fertilizantes S.A.</v>
          </cell>
          <cell r="H725" t="str">
            <v>IQ2488479</v>
          </cell>
        </row>
        <row r="726">
          <cell r="B726" t="str">
            <v>Yduqs Participações S.A.</v>
          </cell>
          <cell r="H726" t="str">
            <v>IQ35752172</v>
          </cell>
        </row>
        <row r="727">
          <cell r="B727" t="str">
            <v>General Mills Brasil Alimentos Ltda</v>
          </cell>
          <cell r="H727" t="str">
            <v>IQ5730772</v>
          </cell>
        </row>
        <row r="728">
          <cell r="B728" t="str">
            <v>Yssy Tecnologia S.A.</v>
          </cell>
          <cell r="H728" t="str">
            <v>IQ52176857</v>
          </cell>
        </row>
        <row r="729">
          <cell r="B729" t="str">
            <v>Zamp S.A.</v>
          </cell>
          <cell r="C729" t="str">
            <v>Zamp</v>
          </cell>
          <cell r="D729" t="str">
            <v>Ca' Zampa S.r.l.</v>
          </cell>
          <cell r="E729" t="str">
            <v>Zampell Refractories Inc</v>
          </cell>
          <cell r="F729" t="str">
            <v>Zamp Technologies, Inc.</v>
          </cell>
          <cell r="H729" t="str">
            <v>IQ265848352</v>
          </cell>
          <cell r="I729" t="str">
            <v>IQ1791997468</v>
          </cell>
          <cell r="J729" t="str">
            <v>IQ601425278</v>
          </cell>
          <cell r="K729" t="str">
            <v>IQ4464651</v>
          </cell>
          <cell r="L729" t="str">
            <v>IQ1838612056</v>
          </cell>
        </row>
        <row r="730">
          <cell r="B730" t="str">
            <v>Waitrose Limited</v>
          </cell>
          <cell r="C730" t="str">
            <v>Waitr Holdings Inc.</v>
          </cell>
          <cell r="D730" t="str">
            <v>Waites Electrical Ltd</v>
          </cell>
          <cell r="E730" t="str">
            <v>Waitwhile, Inc.</v>
          </cell>
          <cell r="F730" t="str">
            <v>Waites Mechanical Services Limited</v>
          </cell>
          <cell r="H730" t="str">
            <v>IQ5467346</v>
          </cell>
          <cell r="I730" t="str">
            <v>IQ384488450</v>
          </cell>
          <cell r="J730" t="str">
            <v>IQ633925302</v>
          </cell>
          <cell r="K730" t="str">
            <v>IQ601675598</v>
          </cell>
          <cell r="L730" t="str">
            <v>IQ630486232</v>
          </cell>
        </row>
      </sheetData>
      <sheetData sheetId="1"/>
      <sheetData sheetId="2"/>
    </sheetDataSet>
  </externalBook>
</externalLink>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R818" totalsRowShown="0" headerRowDxfId="15" dataDxfId="14">
  <autoFilter ref="B2:R818" xr:uid="{5DA55D6F-C47A-4E39-838B-543E4097708F}"/>
  <sortState xmlns:xlrd2="http://schemas.microsoft.com/office/spreadsheetml/2017/richdata2" ref="B3:R818">
    <sortCondition ref="D2:D818"/>
  </sortState>
  <tableColumns count="17">
    <tableColumn id="15" xr3:uid="{38D00244-B309-4824-A492-D4957386DD14}" name="company_name">
      <calculatedColumnFormula array="1">_xll.PBD(C3,"Name","","USD","","")</calculatedColumnFormula>
    </tableColumn>
    <tableColumn id="16" xr3:uid="{F351E4BE-8D92-44BD-B979-31BA42E08679}" name="pb_id"/>
    <tableColumn id="18" xr3:uid="{75BEE618-2D10-421F-B46F-649B056BAA46}" name="Legal Name" dataDxfId="13">
      <calculatedColumnFormula array="1">_xll.PBD(C3,"Legal Name","","USD","","")</calculatedColumnFormula>
    </tableColumn>
    <tableColumn id="2" xr3:uid="{0DD06CF2-2094-4A71-9136-F0684DB3956B}" name="CIQ" dataDxfId="12"/>
    <tableColumn id="3" xr3:uid="{08BF54EA-6010-4928-8512-A3C29266F40B}" name="hq_country"/>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pb_description">
      <calculatedColumnFormula array="1">_xll.PBD(C3,"Company Description","","USD","","")</calculatedColumnFormula>
    </tableColumn>
    <tableColumn id="6" xr3:uid="{B0C164CF-55DA-4BD0-9661-45F991469702}" name="brazil_presence"/>
    <tableColumn id="7" xr3:uid="{61C65FF8-0D7C-454A-9375-C32CEADA4559}" name="employee_count" dataDxfId="11" dataCellStyle="Comma"/>
    <tableColumn id="12" xr3:uid="{0B8A541D-7D1A-4E94-8A3A-E75436CC8815}" name="revenue" dataDxfId="10" dataCellStyle="Comma"/>
    <tableColumn id="13" xr3:uid="{06ABB06A-E3FF-4C92-9DF2-7A2012E2D0E9}" name="ebitda" dataDxfId="9" dataCellStyle="Comma"/>
    <tableColumn id="17" xr3:uid="{8C46CA28-0D94-4805-8F06-4C3BF9F60F23}" name="market_cap" dataDxfId="8" dataCellStyle="Comma"/>
    <tableColumn id="8" xr3:uid="{D24C5777-159E-4253-B324-57239A792D94}" name="contact_name" dataDxfId="7"/>
    <tableColumn id="9" xr3:uid="{F85E6C39-EEF1-489E-926E-A757174C30F9}" name="contact_role" dataDxfId="6"/>
    <tableColumn id="10" xr3:uid="{1099FBA4-3295-44A1-9DAE-924F5F3A8185}" name="contact_email" dataDxfId="5"/>
    <tableColumn id="11" xr3:uid="{4A569895-7EEB-48CA-888D-D47CC0327466}" name="contact_linkedi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4" dT="2025-07-07T16:37:24.19" personId="{2A769283-49E3-4BC5-86DE-3834D36E15BA}" id="{A2E469D0-69E9-4F17-92DC-D656906DEFDB}">
    <text>International SOS</text>
  </threadedComment>
  <threadedComment ref="B22" dT="2025-07-07T18:00:15.93" personId="{2A769283-49E3-4BC5-86DE-3834D36E15BA}" id="{AFBC23A0-5A28-456E-A41C-D9A7D716A78E}">
    <text>Start Clean Medical</text>
  </threadedComment>
  <threadedComment ref="B65" dT="2025-07-07T17:59:50.76" personId="{2A769283-49E3-4BC5-86DE-3834D36E15BA}" id="{705D814A-C089-4651-A54F-4BB63510FD62}">
    <text>Start Future</text>
  </threadedComment>
  <threadedComment ref="B598"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60E76-7000-4F89-A544-504EF423ADE1}">
  <dimension ref="A1:I1"/>
  <sheetViews>
    <sheetView workbookViewId="0"/>
  </sheetViews>
  <sheetFormatPr defaultRowHeight="15" x14ac:dyDescent="0.25"/>
  <sheetData>
    <row r="1" spans="1:9" x14ac:dyDescent="0.25">
      <c r="A1">
        <v>9</v>
      </c>
      <c r="B1" t="s">
        <v>4305</v>
      </c>
      <c r="C1" t="s">
        <v>4306</v>
      </c>
      <c r="D1" t="s">
        <v>4307</v>
      </c>
      <c r="E1" t="s">
        <v>4308</v>
      </c>
      <c r="F1" t="s">
        <v>4309</v>
      </c>
      <c r="G1" t="s">
        <v>4310</v>
      </c>
      <c r="H1" t="s">
        <v>4311</v>
      </c>
      <c r="I1" t="s">
        <v>4312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Q60"/>
  <sheetViews>
    <sheetView showGridLines="0" tabSelected="1" topLeftCell="A2" zoomScale="85" zoomScaleNormal="85" workbookViewId="0">
      <selection activeCell="N3" sqref="N3:Q15"/>
    </sheetView>
  </sheetViews>
  <sheetFormatPr defaultColWidth="8.85546875" defaultRowHeight="15" x14ac:dyDescent="0.25"/>
  <cols>
    <col min="1" max="1" width="1.7109375" customWidth="1"/>
    <col min="2" max="2" width="16" customWidth="1"/>
    <col min="3" max="4" width="7.42578125" customWidth="1"/>
    <col min="5" max="5" width="8" customWidth="1"/>
    <col min="6" max="6" width="9.42578125" customWidth="1"/>
    <col min="7" max="7" width="12.42578125" customWidth="1"/>
    <col min="8" max="8" width="16.28515625" customWidth="1"/>
    <col min="9" max="9" width="18" customWidth="1"/>
    <col min="10" max="10" width="20.42578125" customWidth="1"/>
  </cols>
  <sheetData>
    <row r="1" spans="2:17" ht="15" customHeight="1" x14ac:dyDescent="0.25">
      <c r="B1">
        <v>0</v>
      </c>
      <c r="C1">
        <f>B1+1</f>
        <v>1</v>
      </c>
      <c r="E1">
        <f>C1+1</f>
        <v>2</v>
      </c>
      <c r="F1">
        <f t="shared" ref="F1:M1" si="0">E1+1</f>
        <v>3</v>
      </c>
      <c r="G1">
        <f t="shared" si="0"/>
        <v>4</v>
      </c>
      <c r="H1">
        <f t="shared" si="0"/>
        <v>5</v>
      </c>
      <c r="I1">
        <f t="shared" si="0"/>
        <v>6</v>
      </c>
      <c r="J1">
        <f t="shared" si="0"/>
        <v>7</v>
      </c>
      <c r="K1">
        <f t="shared" si="0"/>
        <v>8</v>
      </c>
      <c r="L1">
        <f t="shared" si="0"/>
        <v>9</v>
      </c>
      <c r="M1">
        <f t="shared" si="0"/>
        <v>10</v>
      </c>
    </row>
    <row r="2" spans="2:17" x14ac:dyDescent="0.25">
      <c r="B2" s="25" t="s">
        <v>431</v>
      </c>
      <c r="C2" s="25" t="s">
        <v>1</v>
      </c>
      <c r="D2" s="25" t="s">
        <v>3528</v>
      </c>
      <c r="E2" s="25" t="s">
        <v>438</v>
      </c>
      <c r="F2" s="25" t="s">
        <v>432</v>
      </c>
      <c r="G2" s="25" t="s">
        <v>433</v>
      </c>
      <c r="H2" s="25" t="s">
        <v>210</v>
      </c>
      <c r="I2" s="25" t="s">
        <v>204</v>
      </c>
      <c r="J2" s="25" t="s">
        <v>434</v>
      </c>
      <c r="K2" s="25" t="s">
        <v>435</v>
      </c>
      <c r="L2" s="25" t="s">
        <v>142</v>
      </c>
      <c r="M2" s="25" t="s">
        <v>1915</v>
      </c>
      <c r="N2" s="25" t="s">
        <v>289</v>
      </c>
      <c r="O2" s="25" t="s">
        <v>4303</v>
      </c>
      <c r="P2" s="25" t="s">
        <v>443</v>
      </c>
      <c r="Q2" s="25" t="s">
        <v>4304</v>
      </c>
    </row>
    <row r="3" spans="2:17" x14ac:dyDescent="0.25">
      <c r="B3" s="24" t="s">
        <v>436</v>
      </c>
      <c r="C3" s="24" t="str">
        <f>IF(B3="","",_xlfn.XLOOKUP($B3,Table1[company_name],Table1[pb_id]))</f>
        <v>268320-61</v>
      </c>
      <c r="D3" s="24" t="str">
        <f>IF(C3="","",_xlfn.XLOOKUP($B3,Table1[company_name],Table1[CIQ]))</f>
        <v>IQ625699924</v>
      </c>
      <c r="E3" s="24" t="str" cm="1">
        <f t="array" ref="E3">IF(B3="","",_xlfn.IFNA(_xll.PBD(C3,"Stock Exchange Code","","USD","",""),"Private"))</f>
        <v>NAS</v>
      </c>
      <c r="F3" s="24" t="str" cm="1">
        <f t="array" ref="F3">IF(B3="","",_xlfn.IFNA(_xll.PBD(C3,"Ticker Symbol","","USD","",""),"Private"))</f>
        <v>AFYA</v>
      </c>
      <c r="G3" s="24" t="str">
        <f>IF(B3="","",_xlfn.XLOOKUP($B3,Table1[company_name],Table1[hq_country]))</f>
        <v>Brazil</v>
      </c>
      <c r="H3" s="24" t="str" cm="1">
        <f t="array" ref="H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I3" s="24" t="str">
        <f>IF(B3="","",_xlfn.XLOOKUP(B3,Table1[company_name],Table1[brazil_presence]))</f>
        <v>Yes</v>
      </c>
      <c r="J3" s="24" cm="1">
        <f t="array" aca="1" ref="J3" ca="1">IF(
  INDEX('Company Investment Helpers'!$I$20:$ZZ$20, 1, (ROW()-ROW($J$3))*8+1)="",
  "",
  INDEX('Company Investment Helpers'!$I$20:$ZZ$20, 1, (ROW()-ROW($J$3))*8+1)
)</f>
        <v>28</v>
      </c>
      <c r="K3" s="24" t="str" cm="1">
        <f t="array" aca="1" ref="K3" ca="1">IF(
  INDEX('Company Investment Helpers'!$K$20:$ZZ$20, 1, (ROW()-ROW($J$3))*8+1)="",
  "",
  INDEX('Company Investment Helpers'!$K$20:$ZZ$20, 1, (ROW()-ROW($J$3))*8+1)
)</f>
        <v>Faculdade Masterclass, Unidom Participações, Lean Saúde</v>
      </c>
      <c r="L3" s="24" t="str">
        <f>IF(B3="","",_xlfn.XLOOKUP($B3,Table1[company_name],Table1[website]))</f>
        <v>www.afya.com.br</v>
      </c>
      <c r="M3" s="24" t="str">
        <f>IF(B3="","",_xlfn.XLOOKUP($B3,Table1[company_name],Table1[logo_file]))</f>
        <v>afya</v>
      </c>
      <c r="N3">
        <v>3436.45</v>
      </c>
      <c r="O3">
        <v>1305.154</v>
      </c>
      <c r="P3">
        <v>1377.9031199999999</v>
      </c>
      <c r="Q3" t="s">
        <v>4313</v>
      </c>
    </row>
    <row r="4" spans="2:17" x14ac:dyDescent="0.25">
      <c r="B4" s="24" t="s">
        <v>437</v>
      </c>
      <c r="C4" s="24" t="str">
        <f>IF(B4="","",_xlfn.XLOOKUP($B4,Table1[company_name],Table1[pb_id]))</f>
        <v>54834-67</v>
      </c>
      <c r="D4" s="24" t="str">
        <f>IF(C4="","",_xlfn.XLOOKUP($B4,Table1[company_name],Table1[CIQ]))</f>
        <v>IQ211430</v>
      </c>
      <c r="E4" s="24" t="str" cm="1">
        <f t="array" ref="E4">IF(B4="","",_xlfn.IFNA(_xll.PBD(C4,"Stock Exchange Code","","USD","",""),"Private"))</f>
        <v>Private</v>
      </c>
      <c r="F4" s="24" t="str" cm="1">
        <f t="array" ref="F4">IF(B4="","",_xlfn.IFNA(_xll.PBD(C4,"Ticker Symbol","","USD","",""),"Private"))</f>
        <v>Private</v>
      </c>
      <c r="G4" s="24" t="str">
        <f>IF(B4="","",_xlfn.XLOOKUP($B4,Table1[company_name],Table1[hq_country]))</f>
        <v>Brazil</v>
      </c>
      <c r="H4" s="24" t="str" cm="1">
        <f t="array" ref="H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I4" s="24" t="str">
        <f>IF(B4="","",_xlfn.XLOOKUP(B4,Table1[company_name],Table1[brazil_presence]))</f>
        <v>Yes</v>
      </c>
      <c r="J4" s="24" cm="1">
        <f t="array" aca="1" ref="J4" ca="1">IF(
  INDEX('Company Investment Helpers'!$I$20:$ZZ$20, 1, (ROW()-ROW($J$3))*8+1)="",
  "",
  INDEX('Company Investment Helpers'!$I$20:$ZZ$20, 1, (ROW()-ROW($J$3))*8+1)
)</f>
        <v>6</v>
      </c>
      <c r="K4" s="24" t="str" cm="1">
        <f t="array" aca="1" ref="K4" ca="1">IF(
  INDEX('Company Investment Helpers'!$K$20:$ZZ$20, 1, (ROW()-ROW($J$3))*8+1)="",
  "",
  INDEX('Company Investment Helpers'!$K$20:$ZZ$20, 1, (ROW()-ROW($J$3))*8+1)
)</f>
        <v>Tradimus (Sao Paulo), Síntese, BeeCare</v>
      </c>
      <c r="L4" s="24" t="str">
        <f>IF(B4="","",_xlfn.XLOOKUP($B4,Table1[company_name],Table1[website]))</f>
        <v>www.bionexo.com</v>
      </c>
      <c r="M4" s="24" t="str">
        <f>IF(B4="","",_xlfn.XLOOKUP($B4,Table1[company_name],Table1[logo_file]))</f>
        <v>bionexo</v>
      </c>
      <c r="N4">
        <v>182.976</v>
      </c>
      <c r="O4">
        <v>-6.5590000000000002</v>
      </c>
      <c r="P4" t="s">
        <v>4313</v>
      </c>
      <c r="Q4" t="s">
        <v>4313</v>
      </c>
    </row>
    <row r="5" spans="2:17" x14ac:dyDescent="0.25">
      <c r="B5" s="24" t="s">
        <v>439</v>
      </c>
      <c r="C5" s="24" t="str">
        <f>IF(B5="","",_xlfn.XLOOKUP($B5,Table1[company_name],Table1[pb_id]))</f>
        <v>460312-21</v>
      </c>
      <c r="D5" s="24" t="str">
        <f>IF(C5="","",_xlfn.XLOOKUP($B5,Table1[company_name],Table1[CIQ]))</f>
        <v>IQ1765035294</v>
      </c>
      <c r="E5" s="24" t="str" cm="1">
        <f t="array" ref="E5">IF(B5="","",_xlfn.IFNA(_xll.PBD(C5,"Stock Exchange Code","","USD","",""),"Private"))</f>
        <v>Private</v>
      </c>
      <c r="F5" s="24" t="str" cm="1">
        <f t="array" ref="F5">IF(B5="","",_xlfn.IFNA(_xll.PBD(C5,"Ticker Symbol","","USD","",""),"Private"))</f>
        <v>Private</v>
      </c>
      <c r="G5" s="24" t="str">
        <f>IF(B5="","",_xlfn.XLOOKUP($B5,Table1[company_name],Table1[hq_country]))</f>
        <v>United States</v>
      </c>
      <c r="H5" s="24" t="str" cm="1">
        <f t="array" ref="H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I5" s="24" t="str">
        <f>IF(B5="","",_xlfn.XLOOKUP(B5,Table1[company_name],Table1[brazil_presence]))</f>
        <v>No</v>
      </c>
      <c r="J5" s="24" t="str" cm="1">
        <f t="array" aca="1" ref="J5" ca="1">IF(
  INDEX('Company Investment Helpers'!$I$20:$ZZ$20, 1, (ROW()-ROW($J$3))*8+1)="",
  "",
  INDEX('Company Investment Helpers'!$I$20:$ZZ$20, 1, (ROW()-ROW($J$3))*8+1)
)</f>
        <v>-</v>
      </c>
      <c r="K5" s="24" t="str" cm="1">
        <f t="array" aca="1" ref="K5" ca="1">IF(
  INDEX('Company Investment Helpers'!$K$20:$ZZ$20, 1, (ROW()-ROW($J$3))*8+1)="",
  "",
  INDEX('Company Investment Helpers'!$K$20:$ZZ$20, 1, (ROW()-ROW($J$3))*8+1)
)</f>
        <v/>
      </c>
      <c r="L5" s="24" t="str">
        <f>IF(B5="","",_xlfn.XLOOKUP($B5,Table1[company_name],Table1[website]))</f>
        <v>www.merative.com</v>
      </c>
      <c r="M5" s="24" t="str">
        <f>IF(B5="","",_xlfn.XLOOKUP($B5,Table1[company_name],Table1[logo_file]))</f>
        <v>merative</v>
      </c>
      <c r="N5" t="s">
        <v>4313</v>
      </c>
      <c r="O5" t="s">
        <v>4313</v>
      </c>
      <c r="P5" t="s">
        <v>4313</v>
      </c>
      <c r="Q5" t="s">
        <v>4313</v>
      </c>
    </row>
    <row r="6" spans="2:17" x14ac:dyDescent="0.25">
      <c r="B6" s="24" t="s">
        <v>440</v>
      </c>
      <c r="C6" s="24" t="str">
        <f>IF(B6="","",_xlfn.XLOOKUP($B6,Table1[company_name],Table1[pb_id]))</f>
        <v>41337-91</v>
      </c>
      <c r="D6" s="24" t="str">
        <f>IF(C6="","",_xlfn.XLOOKUP($B6,Table1[company_name],Table1[CIQ]))</f>
        <v>IQ259627</v>
      </c>
      <c r="E6" s="24" t="str" cm="1">
        <f t="array" ref="E6">IF(B6="","",_xlfn.IFNA(_xll.PBD(C6,"Stock Exchange Code","","USD","",""),"Private"))</f>
        <v>Private</v>
      </c>
      <c r="F6" s="24" t="str" cm="1">
        <f t="array" ref="F6">IF(B6="","",_xlfn.IFNA(_xll.PBD(C6,"Ticker Symbol","","USD","",""),"Private"))</f>
        <v>Private</v>
      </c>
      <c r="G6" s="24" t="str">
        <f>IF(B6="","",_xlfn.XLOOKUP($B6,Table1[company_name],Table1[hq_country]))</f>
        <v>United States</v>
      </c>
      <c r="H6" s="24" t="str" cm="1">
        <f t="array" ref="H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I6" s="24" t="str">
        <f>IF(B6="","",_xlfn.XLOOKUP(B6,Table1[company_name],Table1[brazil_presence]))</f>
        <v>Yes</v>
      </c>
      <c r="J6" s="24" cm="1">
        <f t="array" aca="1" ref="J6" ca="1">IF(
  INDEX('Company Investment Helpers'!$I$20:$ZZ$20, 1, (ROW()-ROW($J$3))*8+1)="",
  "",
  INDEX('Company Investment Helpers'!$I$20:$ZZ$20, 1, (ROW()-ROW($J$3))*8+1)
)</f>
        <v>4</v>
      </c>
      <c r="K6" s="24" t="str" cm="1">
        <f t="array" aca="1" ref="K6" ca="1">IF(
  INDEX('Company Investment Helpers'!$K$20:$ZZ$20, 1, (ROW()-ROW($J$3))*8+1)="",
  "",
  INDEX('Company Investment Helpers'!$K$20:$ZZ$20, 1, (ROW()-ROW($J$3))*8+1)
)</f>
        <v>Cerner Enviza, Fibroblast, AbleVets</v>
      </c>
      <c r="L6" s="24" t="str">
        <f>IF(B6="","",_xlfn.XLOOKUP($B6,Table1[company_name],Table1[website]))</f>
        <v>www.cerner.com</v>
      </c>
      <c r="M6" s="24" t="str">
        <f>IF(B6="","",_xlfn.XLOOKUP($B6,Table1[company_name],Table1[logo_file]))</f>
        <v>cerner</v>
      </c>
      <c r="N6">
        <v>5806.8469999999998</v>
      </c>
      <c r="O6">
        <v>1578.5329999999999</v>
      </c>
      <c r="P6" t="s">
        <v>4313</v>
      </c>
      <c r="Q6" t="s">
        <v>4313</v>
      </c>
    </row>
    <row r="7" spans="2:17" x14ac:dyDescent="0.25">
      <c r="B7" s="24" t="s">
        <v>441</v>
      </c>
      <c r="C7" s="24" t="str">
        <f>IF(B7="","",_xlfn.XLOOKUP($B7,Table1[company_name],Table1[pb_id]))</f>
        <v>436403-35</v>
      </c>
      <c r="D7" s="24" t="str">
        <f>IF(C7="","",_xlfn.XLOOKUP($B7,Table1[company_name],Table1[CIQ]))</f>
        <v>IQ655562925</v>
      </c>
      <c r="E7" s="24" t="str" cm="1">
        <f t="array" ref="E7">IF(B7="","",_xlfn.IFNA(_xll.PBD(C7,"Stock Exchange Code","","USD","",""),"Private"))</f>
        <v>Private</v>
      </c>
      <c r="F7" s="24" t="str" cm="1">
        <f t="array" ref="F7">IF(B7="","",_xlfn.IFNA(_xll.PBD(C7,"Ticker Symbol","","USD","",""),"Private"))</f>
        <v>Private</v>
      </c>
      <c r="G7" s="24" t="str">
        <f>IF(B7="","",_xlfn.XLOOKUP($B7,Table1[company_name],Table1[hq_country]))</f>
        <v>Brazil</v>
      </c>
      <c r="H7" s="24" t="str" cm="1">
        <f t="array" ref="H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I7" s="24" t="str">
        <f>IF(B7="","",_xlfn.XLOOKUP(B7,Table1[company_name],Table1[brazil_presence]))</f>
        <v>Yes</v>
      </c>
      <c r="J7" s="24" cm="1">
        <f t="array" aca="1" ref="J7" ca="1">IF(
  INDEX('Company Investment Helpers'!$I$20:$ZZ$20, 1, (ROW()-ROW($J$3))*8+1)="",
  "",
  INDEX('Company Investment Helpers'!$I$20:$ZZ$20, 1, (ROW()-ROW($J$3))*8+1)
)</f>
        <v>4</v>
      </c>
      <c r="K7" s="24" t="str" cm="1">
        <f t="array" aca="1" ref="K7" ca="1">IF(
  INDEX('Company Investment Helpers'!$K$20:$ZZ$20, 1, (ROW()-ROW($J$3))*8+1)="",
  "",
  INDEX('Company Investment Helpers'!$K$20:$ZZ$20, 1, (ROW()-ROW($J$3))*8+1)
)</f>
        <v>Lina Saúde, Zenklub, Psicologia Viva</v>
      </c>
      <c r="L7" s="24" t="str">
        <f>IF(B7="","",_xlfn.XLOOKUP($B7,Table1[company_name],Table1[website]))</f>
        <v>www.conexasaude.com.br</v>
      </c>
      <c r="M7" s="24" t="str">
        <f>IF(B7="","",_xlfn.XLOOKUP($B7,Table1[company_name],Table1[logo_file]))</f>
        <v>conexasaude</v>
      </c>
      <c r="N7" t="s">
        <v>4313</v>
      </c>
      <c r="O7" t="s">
        <v>4313</v>
      </c>
      <c r="P7" t="s">
        <v>4313</v>
      </c>
      <c r="Q7" t="s">
        <v>4313</v>
      </c>
    </row>
    <row r="8" spans="2:17" x14ac:dyDescent="0.25">
      <c r="B8" s="24" t="s">
        <v>442</v>
      </c>
      <c r="C8" s="24" t="str">
        <f>IF(B8="","",_xlfn.XLOOKUP($B8,Table1[company_name],Table1[pb_id]))</f>
        <v>434450-35</v>
      </c>
      <c r="D8" s="24" t="str">
        <f>IF(C8="","",_xlfn.XLOOKUP($B8,Table1[company_name],Table1[CIQ]))</f>
        <v>IQ228674447</v>
      </c>
      <c r="E8" s="24" t="str" cm="1">
        <f t="array" ref="E8">IF(B8="","",_xlfn.IFNA(_xll.PBD(C8,"Stock Exchange Code","","USD","",""),"Private"))</f>
        <v>BVMF</v>
      </c>
      <c r="F8" s="24" t="str" cm="1">
        <f t="array" ref="F8">IF(B8="","",_xlfn.IFNA(_xll.PBD(C8,"Ticker Symbol","","USD","",""),"Private"))</f>
        <v>VVEO3</v>
      </c>
      <c r="G8" s="24" t="str">
        <f>IF(B8="","",_xlfn.XLOOKUP($B8,Table1[company_name],Table1[hq_country]))</f>
        <v>Brazil</v>
      </c>
      <c r="H8" s="24" t="str" cm="1">
        <f t="array" ref="H8">IF(B8="","",_xll.PBD(C8,"Company Description","","USD","",""))</f>
        <v>CM Hospitalar SA is a distributor of hospital materials and medicines in the Brazilian market.</v>
      </c>
      <c r="I8" s="24" t="str">
        <f>IF(B8="","",_xlfn.XLOOKUP(B8,Table1[company_name],Table1[brazil_presence]))</f>
        <v>Yes</v>
      </c>
      <c r="J8" s="24" cm="1">
        <f t="array" aca="1" ref="J8" ca="1">IF(
  INDEX('Company Investment Helpers'!$I$20:$ZZ$20, 1, (ROW()-ROW($J$3))*8+1)="",
  "",
  INDEX('Company Investment Helpers'!$I$20:$ZZ$20, 1, (ROW()-ROW($J$3))*8+1)
)</f>
        <v>19</v>
      </c>
      <c r="K8" s="24" t="str" cm="1">
        <f t="array" aca="1" ref="K8" ca="1">IF(
  INDEX('Company Investment Helpers'!$K$20:$ZZ$20, 1, (ROW()-ROW($J$3))*8+1)="",
  "",
  INDEX('Company Investment Helpers'!$K$20:$ZZ$20, 1, (ROW()-ROW($J$3))*8+1)
)</f>
        <v>Far.me, Nutrifica Comércio de Nutrição Parenteral, Neve Indústria e Comércio de Produtos Cirúrgicos</v>
      </c>
      <c r="L8" s="24" t="str">
        <f>IF(B8="","",_xlfn.XLOOKUP($B8,Table1[company_name],Table1[website]))</f>
        <v>portal.mafrahospitalar.com.br</v>
      </c>
      <c r="M8" s="24" t="str">
        <f>IF(B8="","",_xlfn.XLOOKUP($B8,Table1[company_name],Table1[logo_file]))</f>
        <v>mafrahospitalar</v>
      </c>
      <c r="N8">
        <v>11415.665000000001</v>
      </c>
      <c r="O8">
        <v>-653.221</v>
      </c>
      <c r="P8">
        <v>366.33764000000002</v>
      </c>
      <c r="Q8" t="s">
        <v>4313</v>
      </c>
    </row>
    <row r="9" spans="2:17" x14ac:dyDescent="0.25">
      <c r="B9" s="24" t="s">
        <v>444</v>
      </c>
      <c r="C9" s="24" t="str">
        <f>IF(B9="","",_xlfn.XLOOKUP($B9,Table1[company_name],Table1[pb_id]))</f>
        <v>57840-76</v>
      </c>
      <c r="D9" s="24" t="str">
        <f>IF(C9="","",_xlfn.XLOOKUP($B9,Table1[company_name],Table1[CIQ]))</f>
        <v>IQ25049719</v>
      </c>
      <c r="E9" s="24" t="str" cm="1">
        <f t="array" ref="E9">IF(B9="","",_xlfn.IFNA(_xll.PBD(C9,"Stock Exchange Code","","USD","",""),"Private"))</f>
        <v>Private</v>
      </c>
      <c r="F9" s="24" t="str" cm="1">
        <f t="array" ref="F9">IF(B9="","",_xlfn.IFNA(_xll.PBD(C9,"Ticker Symbol","","USD","",""),"Private"))</f>
        <v>Private</v>
      </c>
      <c r="G9" s="24" t="str">
        <f>IF(B9="","",_xlfn.XLOOKUP($B9,Table1[company_name],Table1[hq_country]))</f>
        <v>Italy</v>
      </c>
      <c r="H9" s="24" t="str" cm="1">
        <f t="array" ref="H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I9" s="24" t="str">
        <f>IF(B9="","",_xlfn.XLOOKUP(B9,Table1[company_name],Table1[brazil_presence]))</f>
        <v>Yes</v>
      </c>
      <c r="J9" s="24" cm="1">
        <f t="array" aca="1" ref="J9" ca="1">IF(
  INDEX('Company Investment Helpers'!$I$20:$ZZ$20, 1, (ROW()-ROW($J$3))*8+1)="",
  "",
  INDEX('Company Investment Helpers'!$I$20:$ZZ$20, 1, (ROW()-ROW($J$3))*8+1)
)</f>
        <v>14</v>
      </c>
      <c r="K9" s="24" t="str" cm="1">
        <f t="array" aca="1" ref="K9" ca="1">IF(
  INDEX('Company Investment Helpers'!$K$20:$ZZ$20, 1, (ROW()-ROW($J$3))*8+1)="",
  "",
  INDEX('Company Investment Helpers'!$K$20:$ZZ$20, 1, (ROW()-ROW($J$3))*8+1)
)</f>
        <v>Mitek, Lutech Group (Healthcare Software Division), ExpertDoc</v>
      </c>
      <c r="L9" s="24" t="str">
        <f>IF(B9="","",_xlfn.XLOOKUP($B9,Table1[company_name],Table1[website]))</f>
        <v>www.dedalus.com</v>
      </c>
      <c r="M9" s="24" t="str">
        <f>IF(B9="","",_xlfn.XLOOKUP($B9,Table1[company_name],Table1[logo_file]))</f>
        <v>dedalus</v>
      </c>
      <c r="N9" t="s">
        <v>4313</v>
      </c>
      <c r="O9" t="s">
        <v>4313</v>
      </c>
      <c r="P9" t="s">
        <v>4313</v>
      </c>
      <c r="Q9" t="s">
        <v>4313</v>
      </c>
    </row>
    <row r="10" spans="2:17" x14ac:dyDescent="0.25">
      <c r="B10" t="s">
        <v>2595</v>
      </c>
      <c r="C10" s="24" t="str">
        <f>IF(B10="","",_xlfn.XLOOKUP($B10,Table1[company_name],Table1[pb_id]))</f>
        <v>157599-82</v>
      </c>
      <c r="D10" s="24" t="str">
        <f>IF(C10="","",_xlfn.XLOOKUP($B10,Table1[company_name],Table1[CIQ]))</f>
        <v>IQ5546846</v>
      </c>
      <c r="E10" s="24" t="str" cm="1">
        <f t="array" ref="E10">IF(B10="","",_xlfn.IFNA(_xll.PBD(C10,"Stock Exchange Code","","USD","",""),"Private"))</f>
        <v>Private</v>
      </c>
      <c r="F10" s="24" t="str" cm="1">
        <f t="array" ref="F10">IF(B10="","",_xlfn.IFNA(_xll.PBD(C10,"Ticker Symbol","","USD","",""),"Private"))</f>
        <v>Private</v>
      </c>
      <c r="G10" s="24" t="str">
        <f>IF(B10="","",_xlfn.XLOOKUP($B10,Table1[company_name],Table1[hq_country]))</f>
        <v>Brazil</v>
      </c>
      <c r="H10" s="24" t="str" cm="1">
        <f t="array" ref="H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I10" s="24" t="str">
        <f>IF(B10="","",_xlfn.XLOOKUP(B10,Table1[company_name],Table1[brazil_presence]))</f>
        <v>Yes</v>
      </c>
      <c r="J10" s="24" cm="1">
        <f t="array" aca="1" ref="J10" ca="1">IF(
  INDEX('Company Investment Helpers'!$I$20:$ZZ$20, 1, (ROW()-ROW($J$3))*8+1)="",
  "",
  INDEX('Company Investment Helpers'!$I$20:$ZZ$20, 1, (ROW()-ROW($J$3))*8+1)
)</f>
        <v>2</v>
      </c>
      <c r="K10" s="24" t="str" cm="1">
        <f t="array" aca="1" ref="K10" ca="1">IF(
  INDEX('Company Investment Helpers'!$K$20:$ZZ$20, 1, (ROW()-ROW($J$3))*8+1)="",
  "",
  INDEX('Company Investment Helpers'!$K$20:$ZZ$20, 1, (ROW()-ROW($J$3))*8+1)
)</f>
        <v>Melcon Indústria Farmacêutica, Nortis Farmacêutica</v>
      </c>
      <c r="L10" s="24" t="str">
        <f>IF(B10="","",_xlfn.XLOOKUP($B10,Table1[company_name],Table1[website]))</f>
        <v>www.ache.com.br</v>
      </c>
      <c r="M10" s="24" t="str">
        <f>IF(B10="","",_xlfn.XLOOKUP($B10,Table1[company_name],Table1[logo_file]))</f>
        <v>ache</v>
      </c>
      <c r="N10">
        <v>5411.1530000000002</v>
      </c>
      <c r="O10">
        <v>1137.7560000000001</v>
      </c>
      <c r="P10" t="s">
        <v>4313</v>
      </c>
      <c r="Q10" t="s">
        <v>4313</v>
      </c>
    </row>
    <row r="11" spans="2:17" x14ac:dyDescent="0.25">
      <c r="B11" t="s">
        <v>2596</v>
      </c>
      <c r="C11" s="24" t="str">
        <f>IF(B11="","",_xlfn.XLOOKUP($B11,Table1[company_name],Table1[pb_id]))</f>
        <v>164942-83</v>
      </c>
      <c r="D11" s="24" t="str">
        <f>IF(C11="","",_xlfn.XLOOKUP($B11,Table1[company_name],Table1[CIQ]))</f>
        <v>IQ4493027</v>
      </c>
      <c r="E11" s="24" t="str" cm="1">
        <f t="array" ref="E11">IF(B11="","",_xlfn.IFNA(_xll.PBD(C11,"Stock Exchange Code","","USD","",""),"Private"))</f>
        <v>BVMF</v>
      </c>
      <c r="F11" s="24" t="str" cm="1">
        <f t="array" ref="F11">IF(B11="","",_xlfn.IFNA(_xll.PBD(C11,"Ticker Symbol","","USD","",""),"Private"))</f>
        <v>ABCB4</v>
      </c>
      <c r="G11" s="24" t="str">
        <f>IF(B11="","",_xlfn.XLOOKUP($B11,Table1[company_name],Table1[hq_country]))</f>
        <v>Brazil</v>
      </c>
      <c r="H11" s="24" t="str" cm="1">
        <f t="array" ref="H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I11" s="24" t="str">
        <f>IF(B11="","",_xlfn.XLOOKUP(B11,Table1[company_name],Table1[brazil_presence]))</f>
        <v>Yes</v>
      </c>
      <c r="J11" s="24" t="str" cm="1">
        <f t="array" aca="1" ref="J11" ca="1">IF(
  INDEX('Company Investment Helpers'!$I$20:$ZZ$20, 1, (ROW()-ROW($J$3))*8+1)="",
  "",
  INDEX('Company Investment Helpers'!$I$20:$ZZ$20, 1, (ROW()-ROW($J$3))*8+1)
)</f>
        <v>-</v>
      </c>
      <c r="K11" s="24" t="str" cm="1">
        <f t="array" aca="1" ref="K11" ca="1">IF(
  INDEX('Company Investment Helpers'!$K$20:$ZZ$20, 1, (ROW()-ROW($J$3))*8+1)="",
  "",
  INDEX('Company Investment Helpers'!$K$20:$ZZ$20, 1, (ROW()-ROW($J$3))*8+1)
)</f>
        <v/>
      </c>
      <c r="L11" s="24" t="str">
        <f>IF(B11="","",_xlfn.XLOOKUP($B11,Table1[company_name],Table1[website]))</f>
        <v>www.abcbrasil.com.br</v>
      </c>
      <c r="M11" s="24" t="str">
        <f>IF(B11="","",_xlfn.XLOOKUP($B11,Table1[company_name],Table1[logo_file]))</f>
        <v>abcbrasil</v>
      </c>
      <c r="N11">
        <v>2779.22</v>
      </c>
      <c r="O11" t="s">
        <v>4314</v>
      </c>
      <c r="P11">
        <v>5059.02603</v>
      </c>
      <c r="Q11" t="s">
        <v>4313</v>
      </c>
    </row>
    <row r="12" spans="2:17" x14ac:dyDescent="0.25">
      <c r="B12" t="s">
        <v>2597</v>
      </c>
      <c r="C12" s="24" t="str">
        <f>IF(B12="","",_xlfn.XLOOKUP($B12,Table1[company_name],Table1[pb_id]))</f>
        <v>471065-32</v>
      </c>
      <c r="D12" s="24" t="str">
        <f>IF(C12="","",_xlfn.XLOOKUP($B12,Table1[company_name],Table1[CIQ]))</f>
        <v>IQ308190477</v>
      </c>
      <c r="E12" s="24" t="str" cm="1">
        <f t="array" ref="E12">IF(B12="","",_xlfn.IFNA(_xll.PBD(C12,"Stock Exchange Code","","USD","",""),"Private"))</f>
        <v>Private</v>
      </c>
      <c r="F12" s="24" t="str" cm="1">
        <f t="array" ref="F12">IF(B12="","",_xlfn.IFNA(_xll.PBD(C12,"Ticker Symbol","","USD","",""),"Private"))</f>
        <v>Private</v>
      </c>
      <c r="G12" s="24" t="str">
        <f>IF(B12="","",_xlfn.XLOOKUP($B12,Table1[company_name],Table1[hq_country]))</f>
        <v>Brazil</v>
      </c>
      <c r="H12" s="24" t="str" cm="1">
        <f t="array" ref="H12">IF(B12="","",_xll.PBD(C12,"Company Description","","USD","",""))</f>
        <v>Retailer and distributor of specialty medicines intended to deliver medications that require special storage and transportation care. The company offers medicines for oncology, endocrinology, neurology, ophthalmology, infertility treatments and urology.</v>
      </c>
      <c r="I12" s="24" t="str">
        <f>IF(B12="","",_xlfn.XLOOKUP(B12,Table1[company_name],Table1[brazil_presence]))</f>
        <v>Yes</v>
      </c>
      <c r="J12" s="24" t="str" cm="1">
        <f t="array" aca="1" ref="J12" ca="1">IF(
  INDEX('Company Investment Helpers'!$I$20:$ZZ$20, 1, (ROW()-ROW($J$3))*8+1)="",
  "",
  INDEX('Company Investment Helpers'!$I$20:$ZZ$20, 1, (ROW()-ROW($J$3))*8+1)
)</f>
        <v>-</v>
      </c>
      <c r="K12" s="24" t="str" cm="1">
        <f t="array" aca="1" ref="K12" ca="1">IF(
  INDEX('Company Investment Helpers'!$K$20:$ZZ$20, 1, (ROW()-ROW($J$3))*8+1)="",
  "",
  INDEX('Company Investment Helpers'!$K$20:$ZZ$20, 1, (ROW()-ROW($J$3))*8+1)
)</f>
        <v/>
      </c>
      <c r="L12" s="24" t="str">
        <f>IF(B12="","",_xlfn.XLOOKUP($B12,Table1[company_name],Table1[website]))</f>
        <v>www.4bio.com.br</v>
      </c>
      <c r="M12" s="24" t="str">
        <f>IF(B12="","",_xlfn.XLOOKUP($B12,Table1[company_name],Table1[logo_file]))</f>
        <v>4bio</v>
      </c>
      <c r="N12">
        <v>998.37199999999996</v>
      </c>
      <c r="O12">
        <v>16.335000000000001</v>
      </c>
      <c r="P12" t="s">
        <v>4313</v>
      </c>
      <c r="Q12" t="s">
        <v>4313</v>
      </c>
    </row>
    <row r="13" spans="2:17" x14ac:dyDescent="0.25">
      <c r="B13" t="s">
        <v>2598</v>
      </c>
      <c r="C13" s="24" t="str">
        <f>IF(B13="","",_xlfn.XLOOKUP($B13,Table1[company_name],Table1[pb_id]))</f>
        <v>25354-54</v>
      </c>
      <c r="D13" s="24" t="str">
        <f>IF(C13="","",_xlfn.XLOOKUP($B13,Table1[company_name],Table1[CIQ]))</f>
        <v>IQ33386</v>
      </c>
      <c r="E13" s="24" t="str" cm="1">
        <f t="array" ref="E13">IF(B13="","",_xlfn.IFNA(_xll.PBD(C13,"Stock Exchange Code","","USD","",""),"Private"))</f>
        <v>NYS</v>
      </c>
      <c r="F13" s="24" t="str" cm="1">
        <f t="array" ref="F13">IF(B13="","",_xlfn.IFNA(_xll.PBD(C13,"Ticker Symbol","","USD","",""),"Private"))</f>
        <v>ADT</v>
      </c>
      <c r="G13" s="24" t="str">
        <f>IF(B13="","",_xlfn.XLOOKUP($B13,Table1[company_name],Table1[hq_country]))</f>
        <v>United States</v>
      </c>
      <c r="H13" s="24" t="str" cm="1">
        <f t="array" ref="H13">IF(B13="","",_xll.PBD(C13,"Company Description","","USD","",""))</f>
        <v>ADT Inc is a provider of security, interactive, and smart home solutions serving consumer and small business customers in the United States (U.S.). The Company conducts business under the ADT brand name. The company segments include Consumer and Small Business (CSB).</v>
      </c>
      <c r="I13" s="24" t="str">
        <f>IF(B13="","",_xlfn.XLOOKUP(B13,Table1[company_name],Table1[brazil_presence]))</f>
        <v>Yes</v>
      </c>
      <c r="J13" s="24" cm="1">
        <f t="array" aca="1" ref="J13" ca="1">IF(
  INDEX('Company Investment Helpers'!$I$20:$ZZ$20, 1, (ROW()-ROW($J$3))*8+1)="",
  "",
  INDEX('Company Investment Helpers'!$I$20:$ZZ$20, 1, (ROW()-ROW($J$3))*8+1)
)</f>
        <v>26</v>
      </c>
      <c r="K13" s="24" t="str" cm="1">
        <f t="array" aca="1" ref="K13" ca="1">IF(
  INDEX('Company Investment Helpers'!$K$20:$ZZ$20, 1, (ROW()-ROW($J$3))*8+1)="",
  "",
  INDEX('Company Investment Helpers'!$K$20:$ZZ$20, 1, (ROW()-ROW($J$3))*8+1)
)</f>
        <v>IOTAS, Key-Rite Security, Sunpro Solar</v>
      </c>
      <c r="L13" s="24" t="str">
        <f>IF(B13="","",_xlfn.XLOOKUP($B13,Table1[company_name],Table1[website]))</f>
        <v>www.adt.com</v>
      </c>
      <c r="M13" s="24" t="str">
        <f>IF(B13="","",_xlfn.XLOOKUP($B13,Table1[company_name],Table1[logo_file]))</f>
        <v>adt</v>
      </c>
      <c r="N13">
        <v>4976.2650000000003</v>
      </c>
      <c r="O13">
        <v>2610.502</v>
      </c>
      <c r="P13">
        <v>6970.5381399999997</v>
      </c>
      <c r="Q13" t="s">
        <v>4313</v>
      </c>
    </row>
    <row r="14" spans="2:17" x14ac:dyDescent="0.25">
      <c r="B14" t="s">
        <v>2599</v>
      </c>
      <c r="C14" s="24" t="str">
        <f>IF(B14="","",_xlfn.XLOOKUP($B14,Table1[company_name],Table1[pb_id]))</f>
        <v>224267-68</v>
      </c>
      <c r="D14" s="24" t="str">
        <f>IF(C14="","",_xlfn.XLOOKUP($B14,Table1[company_name],Table1[CIQ]))</f>
        <v>IQ26841261</v>
      </c>
      <c r="E14" s="24" t="str" cm="1">
        <f t="array" ref="E14">IF(B14="","",_xlfn.IFNA(_xll.PBD(C14,"Stock Exchange Code","","USD","",""),"Private"))</f>
        <v>Private</v>
      </c>
      <c r="F14" s="24" t="str" cm="1">
        <f t="array" ref="F14">IF(B14="","",_xlfn.IFNA(_xll.PBD(C14,"Ticker Symbol","","USD","",""),"Private"))</f>
        <v>Private</v>
      </c>
      <c r="G14" s="24" t="str">
        <f>IF(B14="","",_xlfn.XLOOKUP($B14,Table1[company_name],Table1[hq_country]))</f>
        <v>Brazil</v>
      </c>
      <c r="H14" s="24" t="str" cm="1">
        <f t="array" ref="H14">IF(B14="","",_xll.PBD(C14,"Company Description","","USD","",""))</f>
        <v>Manufacturer and distributor of food products. The company's food products include crackers, cookies, biscuits, and pasta products, enabling customers to enjoy quality food products at affordable prices</v>
      </c>
      <c r="I14" s="24" t="str">
        <f>IF(B14="","",_xlfn.XLOOKUP(B14,Table1[company_name],Table1[brazil_presence]))</f>
        <v>Yes</v>
      </c>
      <c r="J14" s="24" t="str" cm="1">
        <f t="array" aca="1" ref="J14" ca="1">IF(
  INDEX('Company Investment Helpers'!$I$20:$ZZ$20, 1, (ROW()-ROW($J$3))*8+1)="",
  "",
  INDEX('Company Investment Helpers'!$I$20:$ZZ$20, 1, (ROW()-ROW($J$3))*8+1)
)</f>
        <v>-</v>
      </c>
      <c r="K14" s="24" t="str" cm="1">
        <f t="array" aca="1" ref="K14" ca="1">IF(
  INDEX('Company Investment Helpers'!$K$20:$ZZ$20, 1, (ROW()-ROW($J$3))*8+1)="",
  "",
  INDEX('Company Investment Helpers'!$K$20:$ZZ$20, 1, (ROW()-ROW($J$3))*8+1)
)</f>
        <v/>
      </c>
      <c r="L14" s="24" t="str">
        <f>IF(B14="","",_xlfn.XLOOKUP($B14,Table1[company_name],Table1[website]))</f>
        <v>www.adria.com.br</v>
      </c>
      <c r="M14" s="24" t="str">
        <f>IF(B14="","",_xlfn.XLOOKUP($B14,Table1[company_name],Table1[logo_file]))</f>
        <v>adria</v>
      </c>
      <c r="N14" t="s">
        <v>4313</v>
      </c>
      <c r="O14" t="s">
        <v>4313</v>
      </c>
      <c r="P14" t="s">
        <v>4313</v>
      </c>
      <c r="Q14" t="s">
        <v>4313</v>
      </c>
    </row>
    <row r="15" spans="2:17" x14ac:dyDescent="0.25">
      <c r="B15" t="s">
        <v>2600</v>
      </c>
      <c r="C15" s="24" t="str">
        <f>IF(B15="","",_xlfn.XLOOKUP($B15,Table1[company_name],Table1[pb_id]))</f>
        <v>438594-67</v>
      </c>
      <c r="D15" s="24" t="str">
        <f>IF(C15="","",_xlfn.XLOOKUP($B15,Table1[company_name],Table1[CIQ]))</f>
        <v>IQ278943312</v>
      </c>
      <c r="E15" s="24" t="str" cm="1">
        <f t="array" ref="E15">IF(B15="","",_xlfn.IFNA(_xll.PBD(C15,"Stock Exchange Code","","USD","",""),"Private"))</f>
        <v>BVMF</v>
      </c>
      <c r="F15" s="24" t="str" cm="1">
        <f t="array" ref="F15">IF(B15="","",_xlfn.IFNA(_xll.PBD(C15,"Ticker Symbol","","USD","",""),"Private"))</f>
        <v>AERI3</v>
      </c>
      <c r="G15" s="24" t="str">
        <f>IF(B15="","",_xlfn.XLOOKUP($B15,Table1[company_name],Table1[hq_country]))</f>
        <v>Brazil</v>
      </c>
      <c r="H15" s="24" t="str" cm="1">
        <f t="array" ref="H15">IF(B15="","",_xll.PBD(C15,"Company Description","","USD","",""))</f>
        <v>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v>
      </c>
      <c r="I15" s="24" t="str">
        <f>IF(B15="","",_xlfn.XLOOKUP(B15,Table1[company_name],Table1[brazil_presence]))</f>
        <v>Yes</v>
      </c>
      <c r="J15" s="24" t="str" cm="1">
        <f t="array" aca="1" ref="J15" ca="1">IF(
  INDEX('Company Investment Helpers'!$I$20:$ZZ$20, 1, (ROW()-ROW($J$3))*8+1)="",
  "",
  INDEX('Company Investment Helpers'!$I$20:$ZZ$20, 1, (ROW()-ROW($J$3))*8+1)
)</f>
        <v>-</v>
      </c>
      <c r="K15" s="24" t="str" cm="1">
        <f t="array" aca="1" ref="K15" ca="1">IF(
  INDEX('Company Investment Helpers'!$K$20:$ZZ$20, 1, (ROW()-ROW($J$3))*8+1)="",
  "",
  INDEX('Company Investment Helpers'!$K$20:$ZZ$20, 1, (ROW()-ROW($J$3))*8+1)
)</f>
        <v/>
      </c>
      <c r="L15" s="24" t="str">
        <f>IF(B15="","",_xlfn.XLOOKUP($B15,Table1[company_name],Table1[website]))</f>
        <v>www.aerisenergy.com.br</v>
      </c>
      <c r="M15" s="24" t="str">
        <f>IF(B15="","",_xlfn.XLOOKUP($B15,Table1[company_name],Table1[logo_file]))</f>
        <v>aerisenergy</v>
      </c>
      <c r="N15">
        <v>1211.4069999999999</v>
      </c>
      <c r="O15">
        <v>-651.33399999999995</v>
      </c>
      <c r="P15">
        <v>266.31108</v>
      </c>
      <c r="Q15" t="s">
        <v>4313</v>
      </c>
    </row>
    <row r="16" spans="2:17" x14ac:dyDescent="0.25">
      <c r="C16" s="24" t="str">
        <f>IF(B16="","",_xlfn.XLOOKUP($B16,Table1[company_name],Table1[pb_id]))</f>
        <v/>
      </c>
      <c r="D16" s="24" t="str">
        <f>IF(C16="","",_xlfn.XLOOKUP($B16,Table1[company_name],Table1[CIQ]))</f>
        <v/>
      </c>
      <c r="E16" s="24" t="str" cm="1">
        <f t="array" ref="E16">IF(B16="","",_xlfn.IFNA(_xll.PBD(C16,"Stock Exchange Code","","USD","",""),"Private"))</f>
        <v/>
      </c>
      <c r="F16" s="24" t="str" cm="1">
        <f t="array" ref="F16">IF(B16="","",_xlfn.IFNA(_xll.PBD(C16,"Ticker Symbol","","USD","",""),"Private"))</f>
        <v/>
      </c>
      <c r="G16" s="24" t="str">
        <f>IF(B16="","",_xlfn.XLOOKUP($B16,Table1[company_name],Table1[hq_country]))</f>
        <v/>
      </c>
      <c r="H16" s="24" t="str" cm="1">
        <f t="array" ref="H16">IF(B16="","",_xll.PBD(C16,"Company Description","","USD","",""))</f>
        <v/>
      </c>
      <c r="I16" s="24" t="str">
        <f>IF(B16="","",_xlfn.XLOOKUP(B16,Table1[company_name],Table1[brazil_presence]))</f>
        <v/>
      </c>
      <c r="J16" s="24" t="str" cm="1">
        <f t="array" ref="J16">IF(
  INDEX('Company Investment Helpers'!$I$20:$ZZ$20, 1, (ROW()-ROW($J$3))*8+1)="",
  "",
  INDEX('Company Investment Helpers'!$I$20:$ZZ$20, 1, (ROW()-ROW($J$3))*8+1)
)</f>
        <v/>
      </c>
      <c r="K16" s="24" t="str" cm="1">
        <f t="array" aca="1" ref="K16" ca="1">IF(
  INDEX('Company Investment Helpers'!$K$20:$ZZ$20, 1, (ROW()-ROW($J$3))*8+1)="",
  "",
  INDEX('Company Investment Helpers'!$K$20:$ZZ$20, 1, (ROW()-ROW($J$3))*8+1)
)</f>
        <v/>
      </c>
      <c r="L16" s="24" t="str">
        <f>IF(B16="","",_xlfn.XLOOKUP($B16,Table1[company_name],Table1[website]))</f>
        <v/>
      </c>
      <c r="M16" s="24" t="str">
        <f>IF(B16="","",_xlfn.XLOOKUP($B16,Table1[company_name],Table1[logo_file]))</f>
        <v/>
      </c>
      <c r="N16" t="str">
        <f>IF(B16="","",IF(_xll.ciqfunctions.udf.CIQ(D16,"IQ_REV")=0,"N/A",_xll.ciqfunctions.udf.CIQ(D16,"IQ_REV")))</f>
        <v/>
      </c>
      <c r="O16" t="str">
        <f>IF(B16="","",IF(_xll.ciqfunctions.udf.CIQ(D16,"IQ_EBITDA")=0,"N/A",_xll.ciqfunctions.udf.CIQ(D16,"IQ_EBITDA")))</f>
        <v/>
      </c>
      <c r="P16" t="str">
        <f>IF(B16="","",IF(_xll.ciqfunctions.udf.CIQ(D16,"IQ_MARKETCAP")=0,"N/A",_xll.ciqfunctions.udf.CIQ(D16,"IQ_MARKETCAP")))</f>
        <v/>
      </c>
      <c r="Q16" t="str">
        <f>IF(B16="","",IF(_xll.ciqfunctions.udf.CIQ(D16,"IQ_FULL_TIME")=0,"N/A",_xll.ciqfunctions.udf.CIQ(D16,"IQ_FULL_TIME")))</f>
        <v/>
      </c>
    </row>
    <row r="17" spans="3:17" x14ac:dyDescent="0.25">
      <c r="C17" s="24" t="str">
        <f>IF(B17="","",_xlfn.XLOOKUP($B17,Table1[company_name],Table1[pb_id]))</f>
        <v/>
      </c>
      <c r="D17" s="24" t="str">
        <f>IF(C17="","",_xlfn.XLOOKUP($B17,Table1[company_name],Table1[CIQ]))</f>
        <v/>
      </c>
      <c r="E17" s="24" t="str" cm="1">
        <f t="array" ref="E17">IF(B17="","",_xlfn.IFNA(_xll.PBD(C17,"Stock Exchange Code","","USD","",""),"Private"))</f>
        <v/>
      </c>
      <c r="F17" s="24" t="str" cm="1">
        <f t="array" ref="F17">IF(B17="","",_xlfn.IFNA(_xll.PBD(C17,"Ticker Symbol","","USD","",""),"Private"))</f>
        <v/>
      </c>
      <c r="G17" s="24" t="str">
        <f>IF(B17="","",_xlfn.XLOOKUP($B17,Table1[company_name],Table1[hq_country]))</f>
        <v/>
      </c>
      <c r="H17" s="24" t="str" cm="1">
        <f t="array" ref="H17">IF(B17="","",_xll.PBD(C17,"Company Description","","USD","",""))</f>
        <v/>
      </c>
      <c r="I17" s="24" t="str">
        <f>IF(B17="","",_xlfn.XLOOKUP(B17,Table1[company_name],Table1[brazil_presence]))</f>
        <v/>
      </c>
      <c r="J17" s="24" t="str" cm="1">
        <f t="array" ref="J17">IF(
  INDEX('Company Investment Helpers'!$I$20:$ZZ$20, 1, (ROW()-ROW($J$3))*8+1)="",
  "",
  INDEX('Company Investment Helpers'!$I$20:$ZZ$20, 1, (ROW()-ROW($J$3))*8+1)
)</f>
        <v/>
      </c>
      <c r="K17" s="24" t="str" cm="1">
        <f t="array" aca="1" ref="K17" ca="1">IF(
  INDEX('Company Investment Helpers'!$K$20:$ZZ$20, 1, (ROW()-ROW($J$3))*8+1)="",
  "",
  INDEX('Company Investment Helpers'!$K$20:$ZZ$20, 1, (ROW()-ROW($J$3))*8+1)
)</f>
        <v/>
      </c>
      <c r="L17" s="24" t="str">
        <f>IF(B17="","",_xlfn.XLOOKUP($B17,Table1[company_name],Table1[website]))</f>
        <v/>
      </c>
      <c r="M17" s="24" t="str">
        <f>IF(B17="","",_xlfn.XLOOKUP($B17,Table1[company_name],Table1[logo_file]))</f>
        <v/>
      </c>
      <c r="N17" t="str">
        <f>IF(B17="","",IF(_xll.ciqfunctions.udf.CIQ(D17,"IQ_REV")=0,"N/A",_xll.ciqfunctions.udf.CIQ(D17,"IQ_REV")))</f>
        <v/>
      </c>
      <c r="O17" t="str">
        <f>IF(B17="","",IF(_xll.ciqfunctions.udf.CIQ(D17,"IQ_EBITDA")=0,"N/A",_xll.ciqfunctions.udf.CIQ(D17,"IQ_EBITDA")))</f>
        <v/>
      </c>
      <c r="P17" t="str">
        <f>IF(B17="","",IF(_xll.ciqfunctions.udf.CIQ(D17,"IQ_MARKETCAP")=0,"N/A",_xll.ciqfunctions.udf.CIQ(D17,"IQ_MARKETCAP")))</f>
        <v/>
      </c>
      <c r="Q17" t="str">
        <f>IF(B17="","",IF(_xll.ciqfunctions.udf.CIQ(D17,"IQ_FULL_TIME")=0,"N/A",_xll.ciqfunctions.udf.CIQ(D17,"IQ_FULL_TIME")))</f>
        <v/>
      </c>
    </row>
    <row r="18" spans="3:17" x14ac:dyDescent="0.25">
      <c r="C18" s="24" t="str">
        <f>IF(B18="","",_xlfn.XLOOKUP($B18,Table1[company_name],Table1[pb_id]))</f>
        <v/>
      </c>
      <c r="D18" s="24" t="str">
        <f>IF(C18="","",_xlfn.XLOOKUP($B18,Table1[company_name],Table1[CIQ]))</f>
        <v/>
      </c>
      <c r="E18" s="24" t="str" cm="1">
        <f t="array" ref="E18">IF(B18="","",_xlfn.IFNA(_xll.PBD(C18,"Stock Exchange Code","","USD","",""),"Private"))</f>
        <v/>
      </c>
      <c r="F18" s="24" t="str" cm="1">
        <f t="array" ref="F18">IF(B18="","",_xlfn.IFNA(_xll.PBD(C18,"Ticker Symbol","","USD","",""),"Private"))</f>
        <v/>
      </c>
      <c r="G18" s="24" t="str">
        <f>IF(B18="","",_xlfn.XLOOKUP($B18,Table1[company_name],Table1[hq_country]))</f>
        <v/>
      </c>
      <c r="H18" s="24" t="str" cm="1">
        <f t="array" ref="H18">IF(B18="","",_xll.PBD(C18,"Company Description","","USD","",""))</f>
        <v/>
      </c>
      <c r="I18" s="24" t="str">
        <f>IF(B18="","",_xlfn.XLOOKUP(B18,Table1[company_name],Table1[brazil_presence]))</f>
        <v/>
      </c>
      <c r="J18" s="24" t="str" cm="1">
        <f t="array" ref="J18">IF(
  INDEX('Company Investment Helpers'!$I$20:$ZZ$20, 1, (ROW()-ROW($J$3))*8+1)="",
  "",
  INDEX('Company Investment Helpers'!$I$20:$ZZ$20, 1, (ROW()-ROW($J$3))*8+1)
)</f>
        <v/>
      </c>
      <c r="K18" s="24" t="str" cm="1">
        <f t="array" aca="1" ref="K18" ca="1">IF(
  INDEX('Company Investment Helpers'!$K$20:$ZZ$20, 1, (ROW()-ROW($J$3))*8+1)="",
  "",
  INDEX('Company Investment Helpers'!$K$20:$ZZ$20, 1, (ROW()-ROW($J$3))*8+1)
)</f>
        <v/>
      </c>
      <c r="L18" s="24" t="str">
        <f>IF(B18="","",_xlfn.XLOOKUP($B18,Table1[company_name],Table1[website]))</f>
        <v/>
      </c>
      <c r="M18" s="24" t="str">
        <f>IF(B18="","",_xlfn.XLOOKUP($B18,Table1[company_name],Table1[logo_file]))</f>
        <v/>
      </c>
      <c r="N18" t="str">
        <f>IF(B18="","",IF(_xll.ciqfunctions.udf.CIQ(D18,"IQ_REV")=0,"N/A",_xll.ciqfunctions.udf.CIQ(D18,"IQ_REV")))</f>
        <v/>
      </c>
      <c r="O18" t="str">
        <f>IF(B18="","",IF(_xll.ciqfunctions.udf.CIQ(D18,"IQ_EBITDA")=0,"N/A",_xll.ciqfunctions.udf.CIQ(D18,"IQ_EBITDA")))</f>
        <v/>
      </c>
      <c r="P18" t="str">
        <f>IF(B18="","",IF(_xll.ciqfunctions.udf.CIQ(D18,"IQ_MARKETCAP")=0,"N/A",_xll.ciqfunctions.udf.CIQ(D18,"IQ_MARKETCAP")))</f>
        <v/>
      </c>
      <c r="Q18" t="str">
        <f>IF(B18="","",IF(_xll.ciqfunctions.udf.CIQ(D18,"IQ_FULL_TIME")=0,"N/A",_xll.ciqfunctions.udf.CIQ(D18,"IQ_FULL_TIME")))</f>
        <v/>
      </c>
    </row>
    <row r="19" spans="3:17" x14ac:dyDescent="0.25">
      <c r="C19" s="24" t="str">
        <f>IF(B19="","",_xlfn.XLOOKUP($B19,Table1[company_name],Table1[pb_id]))</f>
        <v/>
      </c>
      <c r="D19" s="24" t="str">
        <f>IF(C19="","",_xlfn.XLOOKUP($B19,Table1[company_name],Table1[CIQ]))</f>
        <v/>
      </c>
      <c r="E19" s="24" t="str" cm="1">
        <f t="array" ref="E19">IF(B19="","",_xlfn.IFNA(_xll.PBD(C19,"Stock Exchange Code","","USD","",""),"Private"))</f>
        <v/>
      </c>
      <c r="F19" s="24" t="str" cm="1">
        <f t="array" ref="F19">IF(B19="","",_xlfn.IFNA(_xll.PBD(C19,"Ticker Symbol","","USD","",""),"Private"))</f>
        <v/>
      </c>
      <c r="G19" s="24" t="str">
        <f>IF(B19="","",_xlfn.XLOOKUP($B19,Table1[company_name],Table1[hq_country]))</f>
        <v/>
      </c>
      <c r="H19" s="24" t="str" cm="1">
        <f t="array" ref="H19">IF(B19="","",_xll.PBD(C19,"Company Description","","USD","",""))</f>
        <v/>
      </c>
      <c r="I19" s="24" t="str">
        <f>IF(B19="","",_xlfn.XLOOKUP(B19,Table1[company_name],Table1[brazil_presence]))</f>
        <v/>
      </c>
      <c r="J19" s="24" t="str" cm="1">
        <f t="array" ref="J19">IF(
  INDEX('Company Investment Helpers'!$I$20:$ZZ$20, 1, (ROW()-ROW($J$3))*8+1)="",
  "",
  INDEX('Company Investment Helpers'!$I$20:$ZZ$20, 1, (ROW()-ROW($J$3))*8+1)
)</f>
        <v/>
      </c>
      <c r="K19" s="24" t="str" cm="1">
        <f t="array" aca="1" ref="K19" ca="1">IF(
  INDEX('Company Investment Helpers'!$K$20:$ZZ$20, 1, (ROW()-ROW($J$3))*8+1)="",
  "",
  INDEX('Company Investment Helpers'!$K$20:$ZZ$20, 1, (ROW()-ROW($J$3))*8+1)
)</f>
        <v/>
      </c>
      <c r="L19" s="24" t="str">
        <f>IF(B19="","",_xlfn.XLOOKUP($B19,Table1[company_name],Table1[website]))</f>
        <v/>
      </c>
      <c r="M19" s="24" t="str">
        <f>IF(B19="","",_xlfn.XLOOKUP($B19,Table1[company_name],Table1[logo_file]))</f>
        <v/>
      </c>
      <c r="N19" t="str">
        <f>IF(B19="","",IF(_xll.ciqfunctions.udf.CIQ(D19,"IQ_REV")=0,"N/A",_xll.ciqfunctions.udf.CIQ(D19,"IQ_REV")))</f>
        <v/>
      </c>
      <c r="O19" t="str">
        <f>IF(B19="","",IF(_xll.ciqfunctions.udf.CIQ(D19,"IQ_EBITDA")=0,"N/A",_xll.ciqfunctions.udf.CIQ(D19,"IQ_EBITDA")))</f>
        <v/>
      </c>
      <c r="P19" t="str">
        <f>IF(B19="","",IF(_xll.ciqfunctions.udf.CIQ(D19,"IQ_MARKETCAP")=0,"N/A",_xll.ciqfunctions.udf.CIQ(D19,"IQ_MARKETCAP")))</f>
        <v/>
      </c>
      <c r="Q19" t="str">
        <f>IF(B19="","",IF(_xll.ciqfunctions.udf.CIQ(D19,"IQ_FULL_TIME")=0,"N/A",_xll.ciqfunctions.udf.CIQ(D19,"IQ_FULL_TIME")))</f>
        <v/>
      </c>
    </row>
    <row r="20" spans="3:17" x14ac:dyDescent="0.25">
      <c r="C20" s="24" t="str">
        <f>IF(B20="","",_xlfn.XLOOKUP($B20,Table1[company_name],Table1[pb_id]))</f>
        <v/>
      </c>
      <c r="D20" s="24" t="str">
        <f>IF(C20="","",_xlfn.XLOOKUP($B20,Table1[company_name],Table1[CIQ]))</f>
        <v/>
      </c>
      <c r="E20" s="24" t="str" cm="1">
        <f t="array" ref="E20">IF(B20="","",_xlfn.IFNA(_xll.PBD(C20,"Stock Exchange Code","","USD","",""),"Private"))</f>
        <v/>
      </c>
      <c r="F20" s="24" t="str" cm="1">
        <f t="array" ref="F20">IF(B20="","",_xlfn.IFNA(_xll.PBD(C20,"Ticker Symbol","","USD","",""),"Private"))</f>
        <v/>
      </c>
      <c r="G20" s="24" t="str">
        <f>IF(B20="","",_xlfn.XLOOKUP($B20,Table1[company_name],Table1[hq_country]))</f>
        <v/>
      </c>
      <c r="H20" s="24" t="str" cm="1">
        <f t="array" ref="H20">IF(B20="","",_xll.PBD(C20,"Company Description","","USD","",""))</f>
        <v/>
      </c>
      <c r="I20" s="24" t="str">
        <f>IF(B20="","",_xlfn.XLOOKUP(B20,Table1[company_name],Table1[brazil_presence]))</f>
        <v/>
      </c>
      <c r="J20" s="24" t="str" cm="1">
        <f t="array" ref="J20">IF(
  INDEX('Company Investment Helpers'!$I$20:$ZZ$20, 1, (ROW()-ROW($J$3))*8+1)="",
  "",
  INDEX('Company Investment Helpers'!$I$20:$ZZ$20, 1, (ROW()-ROW($J$3))*8+1)
)</f>
        <v/>
      </c>
      <c r="K20" s="24" t="str" cm="1">
        <f t="array" aca="1" ref="K20" ca="1">IF(
  INDEX('Company Investment Helpers'!$K$20:$ZZ$20, 1, (ROW()-ROW($J$3))*8+1)="",
  "",
  INDEX('Company Investment Helpers'!$K$20:$ZZ$20, 1, (ROW()-ROW($J$3))*8+1)
)</f>
        <v/>
      </c>
      <c r="L20" s="24" t="str">
        <f>IF(B20="","",_xlfn.XLOOKUP($B20,Table1[company_name],Table1[website]))</f>
        <v/>
      </c>
      <c r="M20" s="24" t="str">
        <f>IF(B20="","",_xlfn.XLOOKUP($B20,Table1[company_name],Table1[logo_file]))</f>
        <v/>
      </c>
      <c r="N20" t="str">
        <f>IF(B20="","",IF(_xll.ciqfunctions.udf.CIQ(D20,"IQ_REV")=0,"N/A",_xll.ciqfunctions.udf.CIQ(D20,"IQ_REV")))</f>
        <v/>
      </c>
      <c r="O20" t="str">
        <f>IF(B20="","",IF(_xll.ciqfunctions.udf.CIQ(D20,"IQ_EBITDA")=0,"N/A",_xll.ciqfunctions.udf.CIQ(D20,"IQ_EBITDA")))</f>
        <v/>
      </c>
      <c r="P20" t="str">
        <f>IF(B20="","",IF(_xll.ciqfunctions.udf.CIQ(D20,"IQ_MARKETCAP")=0,"N/A",_xll.ciqfunctions.udf.CIQ(D20,"IQ_MARKETCAP")))</f>
        <v/>
      </c>
      <c r="Q20" t="str">
        <f>IF(B20="","",IF(_xll.ciqfunctions.udf.CIQ(D20,"IQ_FULL_TIME")=0,"N/A",_xll.ciqfunctions.udf.CIQ(D20,"IQ_FULL_TIME")))</f>
        <v/>
      </c>
    </row>
    <row r="21" spans="3:17" x14ac:dyDescent="0.25">
      <c r="C21" s="24" t="str">
        <f>IF(B21="","",_xlfn.XLOOKUP($B21,Table1[company_name],Table1[pb_id]))</f>
        <v/>
      </c>
      <c r="D21" s="24" t="str">
        <f>IF(C21="","",_xlfn.XLOOKUP($B21,Table1[company_name],Table1[CIQ]))</f>
        <v/>
      </c>
      <c r="E21" s="24" t="str" cm="1">
        <f t="array" ref="E21">IF(B21="","",_xlfn.IFNA(_xll.PBD(C21,"Stock Exchange Code","","USD","",""),"Private"))</f>
        <v/>
      </c>
      <c r="F21" s="24" t="str" cm="1">
        <f t="array" ref="F21">IF(B21="","",_xlfn.IFNA(_xll.PBD(C21,"Ticker Symbol","","USD","",""),"Private"))</f>
        <v/>
      </c>
      <c r="G21" s="24" t="str">
        <f>IF(B21="","",_xlfn.XLOOKUP($B21,Table1[company_name],Table1[hq_country]))</f>
        <v/>
      </c>
      <c r="H21" s="24" t="str" cm="1">
        <f t="array" ref="H21">IF(B21="","",_xll.PBD(C21,"Company Description","","USD","",""))</f>
        <v/>
      </c>
      <c r="I21" s="24" t="str">
        <f>IF(B21="","",_xlfn.XLOOKUP(B21,Table1[company_name],Table1[brazil_presence]))</f>
        <v/>
      </c>
      <c r="J21" s="24" t="str" cm="1">
        <f t="array" ref="J21">IF(
  INDEX('Company Investment Helpers'!$I$20:$ZZ$20, 1, (ROW()-ROW($J$3))*8+1)="",
  "",
  INDEX('Company Investment Helpers'!$I$20:$ZZ$20, 1, (ROW()-ROW($J$3))*8+1)
)</f>
        <v/>
      </c>
      <c r="K21" s="24" t="str" cm="1">
        <f t="array" aca="1" ref="K21" ca="1">IF(
  INDEX('Company Investment Helpers'!$K$20:$ZZ$20, 1, (ROW()-ROW($J$3))*8+1)="",
  "",
  INDEX('Company Investment Helpers'!$K$20:$ZZ$20, 1, (ROW()-ROW($J$3))*8+1)
)</f>
        <v/>
      </c>
      <c r="L21" s="24" t="str">
        <f>IF(B21="","",_xlfn.XLOOKUP($B21,Table1[company_name],Table1[website]))</f>
        <v/>
      </c>
      <c r="M21" s="24" t="str">
        <f>IF(B21="","",_xlfn.XLOOKUP($B21,Table1[company_name],Table1[logo_file]))</f>
        <v/>
      </c>
      <c r="N21" t="str">
        <f>IF(B21="","",IF(_xll.ciqfunctions.udf.CIQ(D21,"IQ_REV")=0,"N/A",_xll.ciqfunctions.udf.CIQ(D21,"IQ_REV")))</f>
        <v/>
      </c>
      <c r="O21" t="str">
        <f>IF(B21="","",IF(_xll.ciqfunctions.udf.CIQ(D21,"IQ_EBITDA")=0,"N/A",_xll.ciqfunctions.udf.CIQ(D21,"IQ_EBITDA")))</f>
        <v/>
      </c>
      <c r="P21" t="str">
        <f>IF(B21="","",IF(_xll.ciqfunctions.udf.CIQ(D21,"IQ_MARKETCAP")=0,"N/A",_xll.ciqfunctions.udf.CIQ(D21,"IQ_MARKETCAP")))</f>
        <v/>
      </c>
      <c r="Q21" t="str">
        <f>IF(B21="","",IF(_xll.ciqfunctions.udf.CIQ(D21,"IQ_FULL_TIME")=0,"N/A",_xll.ciqfunctions.udf.CIQ(D21,"IQ_FULL_TIME")))</f>
        <v/>
      </c>
    </row>
    <row r="22" spans="3:17" x14ac:dyDescent="0.25">
      <c r="C22" s="24" t="str">
        <f>IF(B22="","",_xlfn.XLOOKUP($B22,Table1[company_name],Table1[pb_id]))</f>
        <v/>
      </c>
      <c r="D22" s="24" t="str">
        <f>IF(C22="","",_xlfn.XLOOKUP($B22,Table1[company_name],Table1[CIQ]))</f>
        <v/>
      </c>
      <c r="E22" s="24" t="str" cm="1">
        <f t="array" ref="E22">IF(B22="","",_xlfn.IFNA(_xll.PBD(C22,"Stock Exchange Code","","USD","",""),"Private"))</f>
        <v/>
      </c>
      <c r="F22" s="24" t="str" cm="1">
        <f t="array" ref="F22">IF(B22="","",_xlfn.IFNA(_xll.PBD(C22,"Ticker Symbol","","USD","",""),"Private"))</f>
        <v/>
      </c>
      <c r="G22" s="24" t="str">
        <f>IF(B22="","",_xlfn.XLOOKUP($B22,Table1[company_name],Table1[hq_country]))</f>
        <v/>
      </c>
      <c r="H22" s="24" t="str" cm="1">
        <f t="array" ref="H22">IF(B22="","",_xll.PBD(C22,"Company Description","","USD","",""))</f>
        <v/>
      </c>
      <c r="I22" s="24" t="str">
        <f>IF(B22="","",_xlfn.XLOOKUP(B22,Table1[company_name],Table1[brazil_presence]))</f>
        <v/>
      </c>
      <c r="J22" s="24" t="str" cm="1">
        <f t="array" ref="J22">IF(
  INDEX('Company Investment Helpers'!$I$20:$ZZ$20, 1, (ROW()-ROW($J$3))*8+1)="",
  "",
  INDEX('Company Investment Helpers'!$I$20:$ZZ$20, 1, (ROW()-ROW($J$3))*8+1)
)</f>
        <v/>
      </c>
      <c r="K22" s="24" t="str" cm="1">
        <f t="array" aca="1" ref="K22" ca="1">IF(
  INDEX('Company Investment Helpers'!$K$20:$ZZ$20, 1, (ROW()-ROW($J$3))*8+1)="",
  "",
  INDEX('Company Investment Helpers'!$K$20:$ZZ$20, 1, (ROW()-ROW($J$3))*8+1)
)</f>
        <v/>
      </c>
      <c r="L22" s="24" t="str">
        <f>IF(B22="","",_xlfn.XLOOKUP($B22,Table1[company_name],Table1[website]))</f>
        <v/>
      </c>
      <c r="M22" s="24" t="str">
        <f>IF(B22="","",_xlfn.XLOOKUP($B22,Table1[company_name],Table1[logo_file]))</f>
        <v/>
      </c>
      <c r="N22" t="str">
        <f>IF(B22="","",IF(_xll.ciqfunctions.udf.CIQ(D22,"IQ_REV")=0,"N/A",_xll.ciqfunctions.udf.CIQ(D22,"IQ_REV")))</f>
        <v/>
      </c>
      <c r="O22" t="str">
        <f>IF(B22="","",IF(_xll.ciqfunctions.udf.CIQ(D22,"IQ_EBITDA")=0,"N/A",_xll.ciqfunctions.udf.CIQ(D22,"IQ_EBITDA")))</f>
        <v/>
      </c>
      <c r="P22" t="str">
        <f>IF(B22="","",IF(_xll.ciqfunctions.udf.CIQ(D22,"IQ_MARKETCAP")=0,"N/A",_xll.ciqfunctions.udf.CIQ(D22,"IQ_MARKETCAP")))</f>
        <v/>
      </c>
      <c r="Q22" t="str">
        <f>IF(B22="","",IF(_xll.ciqfunctions.udf.CIQ(D22,"IQ_FULL_TIME")=0,"N/A",_xll.ciqfunctions.udf.CIQ(D22,"IQ_FULL_TIME")))</f>
        <v/>
      </c>
    </row>
    <row r="23" spans="3:17" x14ac:dyDescent="0.25">
      <c r="C23" s="24" t="str">
        <f>IF(B23="","",_xlfn.XLOOKUP($B23,Table1[company_name],Table1[pb_id]))</f>
        <v/>
      </c>
      <c r="D23" s="24" t="str">
        <f>IF(C23="","",_xlfn.XLOOKUP($B23,Table1[company_name],Table1[CIQ]))</f>
        <v/>
      </c>
      <c r="E23" s="24" t="str" cm="1">
        <f t="array" ref="E23">IF(B23="","",_xlfn.IFNA(_xll.PBD(C23,"Stock Exchange Code","","USD","",""),"Private"))</f>
        <v/>
      </c>
      <c r="F23" s="24" t="str" cm="1">
        <f t="array" ref="F23">IF(B23="","",_xlfn.IFNA(_xll.PBD(C23,"Ticker Symbol","","USD","",""),"Private"))</f>
        <v/>
      </c>
      <c r="G23" s="24" t="str">
        <f>IF(B23="","",_xlfn.XLOOKUP($B23,Table1[company_name],Table1[hq_country]))</f>
        <v/>
      </c>
      <c r="H23" s="24" t="str" cm="1">
        <f t="array" ref="H23">IF(B23="","",_xll.PBD(C23,"Company Description","","USD","",""))</f>
        <v/>
      </c>
      <c r="I23" s="24" t="str">
        <f>IF(B23="","",_xlfn.XLOOKUP(B23,Table1[company_name],Table1[brazil_presence]))</f>
        <v/>
      </c>
      <c r="J23" s="24" t="str" cm="1">
        <f t="array" ref="J23">IF(
  INDEX('Company Investment Helpers'!$I$20:$ZZ$20, 1, (ROW()-ROW($J$3))*8+1)="",
  "",
  INDEX('Company Investment Helpers'!$I$20:$ZZ$20, 1, (ROW()-ROW($J$3))*8+1)
)</f>
        <v/>
      </c>
      <c r="K23" s="24" t="str" cm="1">
        <f t="array" aca="1" ref="K23" ca="1">IF(
  INDEX('Company Investment Helpers'!$K$20:$ZZ$20, 1, (ROW()-ROW($J$3))*8+1)="",
  "",
  INDEX('Company Investment Helpers'!$K$20:$ZZ$20, 1, (ROW()-ROW($J$3))*8+1)
)</f>
        <v/>
      </c>
      <c r="L23" s="24" t="str">
        <f>IF(B23="","",_xlfn.XLOOKUP($B23,Table1[company_name],Table1[website]))</f>
        <v/>
      </c>
      <c r="M23" s="24" t="str">
        <f>IF(B23="","",_xlfn.XLOOKUP($B23,Table1[company_name],Table1[logo_file]))</f>
        <v/>
      </c>
      <c r="N23" t="str">
        <f>IF(B23="","",IF(_xll.ciqfunctions.udf.CIQ(D23,"IQ_REV")=0,"N/A",_xll.ciqfunctions.udf.CIQ(D23,"IQ_REV")))</f>
        <v/>
      </c>
      <c r="O23" t="str">
        <f>IF(B23="","",IF(_xll.ciqfunctions.udf.CIQ(D23,"IQ_EBITDA")=0,"N/A",_xll.ciqfunctions.udf.CIQ(D23,"IQ_EBITDA")))</f>
        <v/>
      </c>
      <c r="P23" t="str">
        <f>IF(B23="","",IF(_xll.ciqfunctions.udf.CIQ(D23,"IQ_MARKETCAP")=0,"N/A",_xll.ciqfunctions.udf.CIQ(D23,"IQ_MARKETCAP")))</f>
        <v/>
      </c>
      <c r="Q23" t="str">
        <f>IF(B23="","",IF(_xll.ciqfunctions.udf.CIQ(D23,"IQ_FULL_TIME")=0,"N/A",_xll.ciqfunctions.udf.CIQ(D23,"IQ_FULL_TIME")))</f>
        <v/>
      </c>
    </row>
    <row r="24" spans="3:17" x14ac:dyDescent="0.25">
      <c r="C24" s="24" t="str">
        <f>IF(B24="","",_xlfn.XLOOKUP($B24,Table1[company_name],Table1[pb_id]))</f>
        <v/>
      </c>
      <c r="D24" s="24" t="str">
        <f>IF(C24="","",_xlfn.XLOOKUP($B24,Table1[company_name],Table1[CIQ]))</f>
        <v/>
      </c>
      <c r="E24" s="24" t="str" cm="1">
        <f t="array" ref="E24">IF(B24="","",_xlfn.IFNA(_xll.PBD(C24,"Stock Exchange Code","","USD","",""),"Private"))</f>
        <v/>
      </c>
      <c r="F24" s="24" t="str" cm="1">
        <f t="array" ref="F24">IF(B24="","",_xlfn.IFNA(_xll.PBD(C24,"Ticker Symbol","","USD","",""),"Private"))</f>
        <v/>
      </c>
      <c r="G24" s="24" t="str">
        <f>IF(B24="","",_xlfn.XLOOKUP($B24,Table1[company_name],Table1[hq_country]))</f>
        <v/>
      </c>
      <c r="H24" s="24" t="str" cm="1">
        <f t="array" ref="H24">IF(B24="","",_xll.PBD(C24,"Company Description","","USD","",""))</f>
        <v/>
      </c>
      <c r="I24" s="24" t="str">
        <f>IF(B24="","",_xlfn.XLOOKUP(B24,Table1[company_name],Table1[brazil_presence]))</f>
        <v/>
      </c>
      <c r="J24" s="24" t="str" cm="1">
        <f t="array" ref="J24">IF(
  INDEX('Company Investment Helpers'!$I$20:$ZZ$20, 1, (ROW()-ROW($J$3))*8+1)="",
  "",
  INDEX('Company Investment Helpers'!$I$20:$ZZ$20, 1, (ROW()-ROW($J$3))*8+1)
)</f>
        <v/>
      </c>
      <c r="K24" s="24" t="str" cm="1">
        <f t="array" aca="1" ref="K24" ca="1">IF(
  INDEX('Company Investment Helpers'!$K$20:$ZZ$20, 1, (ROW()-ROW($J$3))*8+1)="",
  "",
  INDEX('Company Investment Helpers'!$K$20:$ZZ$20, 1, (ROW()-ROW($J$3))*8+1)
)</f>
        <v/>
      </c>
      <c r="L24" s="24" t="str">
        <f>IF(B24="","",_xlfn.XLOOKUP($B24,Table1[company_name],Table1[website]))</f>
        <v/>
      </c>
      <c r="M24" s="24" t="str">
        <f>IF(B24="","",_xlfn.XLOOKUP($B24,Table1[company_name],Table1[logo_file]))</f>
        <v/>
      </c>
      <c r="N24" t="str">
        <f>IF(B24="","",IF(_xll.ciqfunctions.udf.CIQ(D24,"IQ_REV")=0,"N/A",_xll.ciqfunctions.udf.CIQ(D24,"IQ_REV")))</f>
        <v/>
      </c>
      <c r="O24" t="str">
        <f>IF(B24="","",IF(_xll.ciqfunctions.udf.CIQ(D24,"IQ_EBITDA")=0,"N/A",_xll.ciqfunctions.udf.CIQ(D24,"IQ_EBITDA")))</f>
        <v/>
      </c>
      <c r="P24" t="str">
        <f>IF(B24="","",IF(_xll.ciqfunctions.udf.CIQ(D24,"IQ_MARKETCAP")=0,"N/A",_xll.ciqfunctions.udf.CIQ(D24,"IQ_MARKETCAP")))</f>
        <v/>
      </c>
      <c r="Q24" t="str">
        <f>IF(B24="","",IF(_xll.ciqfunctions.udf.CIQ(D24,"IQ_FULL_TIME")=0,"N/A",_xll.ciqfunctions.udf.CIQ(D24,"IQ_FULL_TIME")))</f>
        <v/>
      </c>
    </row>
    <row r="25" spans="3:17" x14ac:dyDescent="0.25">
      <c r="C25" s="24" t="str">
        <f>IF(B25="","",_xlfn.XLOOKUP($B25,Table1[company_name],Table1[pb_id]))</f>
        <v/>
      </c>
      <c r="D25" s="24" t="str">
        <f>IF(C25="","",_xlfn.XLOOKUP($B25,Table1[company_name],Table1[CIQ]))</f>
        <v/>
      </c>
      <c r="E25" s="24" t="str" cm="1">
        <f t="array" ref="E25">IF(B25="","",_xlfn.IFNA(_xll.PBD(C25,"Stock Exchange Code","","USD","",""),"Private"))</f>
        <v/>
      </c>
      <c r="F25" s="24" t="str" cm="1">
        <f t="array" ref="F25">IF(B25="","",_xlfn.IFNA(_xll.PBD(C25,"Ticker Symbol","","USD","",""),"Private"))</f>
        <v/>
      </c>
      <c r="G25" s="24" t="str">
        <f>IF(B25="","",_xlfn.XLOOKUP($B25,Table1[company_name],Table1[hq_country]))</f>
        <v/>
      </c>
      <c r="H25" s="24" t="str" cm="1">
        <f t="array" ref="H25">IF(B25="","",_xll.PBD(C25,"Company Description","","USD","",""))</f>
        <v/>
      </c>
      <c r="I25" s="24" t="str">
        <f>IF(B25="","",_xlfn.XLOOKUP(B25,Table1[company_name],Table1[brazil_presence]))</f>
        <v/>
      </c>
      <c r="J25" s="24" t="str" cm="1">
        <f t="array" ref="J25">IF(
  INDEX('Company Investment Helpers'!$I$20:$ZZ$20, 1, (ROW()-ROW($J$3))*8+1)="",
  "",
  INDEX('Company Investment Helpers'!$I$20:$ZZ$20, 1, (ROW()-ROW($J$3))*8+1)
)</f>
        <v/>
      </c>
      <c r="K25" s="24" t="str" cm="1">
        <f t="array" aca="1" ref="K25" ca="1">IF(
  INDEX('Company Investment Helpers'!$K$20:$ZZ$20, 1, (ROW()-ROW($J$3))*8+1)="",
  "",
  INDEX('Company Investment Helpers'!$K$20:$ZZ$20, 1, (ROW()-ROW($J$3))*8+1)
)</f>
        <v/>
      </c>
      <c r="L25" s="24" t="str">
        <f>IF(B25="","",_xlfn.XLOOKUP($B25,Table1[company_name],Table1[website]))</f>
        <v/>
      </c>
      <c r="M25" s="24" t="str">
        <f>IF(B25="","",_xlfn.XLOOKUP($B25,Table1[company_name],Table1[logo_file]))</f>
        <v/>
      </c>
      <c r="N25" t="str">
        <f>IF(B25="","",IF(_xll.ciqfunctions.udf.CIQ(D25,"IQ_REV")=0,"N/A",_xll.ciqfunctions.udf.CIQ(D25,"IQ_REV")))</f>
        <v/>
      </c>
      <c r="O25" t="str">
        <f>IF(B25="","",IF(_xll.ciqfunctions.udf.CIQ(D25,"IQ_EBITDA")=0,"N/A",_xll.ciqfunctions.udf.CIQ(D25,"IQ_EBITDA")))</f>
        <v/>
      </c>
      <c r="P25" t="str">
        <f>IF(B25="","",IF(_xll.ciqfunctions.udf.CIQ(D25,"IQ_MARKETCAP")=0,"N/A",_xll.ciqfunctions.udf.CIQ(D25,"IQ_MARKETCAP")))</f>
        <v/>
      </c>
      <c r="Q25" t="str">
        <f>IF(B25="","",IF(_xll.ciqfunctions.udf.CIQ(D25,"IQ_FULL_TIME")=0,"N/A",_xll.ciqfunctions.udf.CIQ(D25,"IQ_FULL_TIME")))</f>
        <v/>
      </c>
    </row>
    <row r="26" spans="3:17" x14ac:dyDescent="0.25">
      <c r="C26" s="24" t="str">
        <f>IF(B26="","",_xlfn.XLOOKUP($B26,Table1[company_name],Table1[pb_id]))</f>
        <v/>
      </c>
      <c r="D26" s="24" t="str">
        <f>IF(C26="","",_xlfn.XLOOKUP($B26,Table1[company_name],Table1[CIQ]))</f>
        <v/>
      </c>
      <c r="E26" s="24" t="str" cm="1">
        <f t="array" ref="E26">IF(B26="","",_xlfn.IFNA(_xll.PBD(C26,"Stock Exchange Code","","USD","",""),"Private"))</f>
        <v/>
      </c>
      <c r="F26" s="24" t="str" cm="1">
        <f t="array" ref="F26">IF(B26="","",_xlfn.IFNA(_xll.PBD(C26,"Ticker Symbol","","USD","",""),"Private"))</f>
        <v/>
      </c>
      <c r="G26" s="24" t="str">
        <f>IF(B26="","",_xlfn.XLOOKUP($B26,Table1[company_name],Table1[hq_country]))</f>
        <v/>
      </c>
      <c r="H26" s="24" t="str" cm="1">
        <f t="array" ref="H26">IF(B26="","",_xll.PBD(C26,"Company Description","","USD","",""))</f>
        <v/>
      </c>
      <c r="I26" s="24" t="str">
        <f>IF(B26="","",_xlfn.XLOOKUP(B26,Table1[company_name],Table1[brazil_presence]))</f>
        <v/>
      </c>
      <c r="J26" s="24" t="str" cm="1">
        <f t="array" ref="J26">IF(
  INDEX('Company Investment Helpers'!$I$20:$ZZ$20, 1, (ROW()-ROW($J$3))*8+1)="",
  "",
  INDEX('Company Investment Helpers'!$I$20:$ZZ$20, 1, (ROW()-ROW($J$3))*8+1)
)</f>
        <v/>
      </c>
      <c r="K26" s="24" t="str" cm="1">
        <f t="array" aca="1" ref="K26" ca="1">IF(
  INDEX('Company Investment Helpers'!$K$20:$ZZ$20, 1, (ROW()-ROW($J$3))*8+1)="",
  "",
  INDEX('Company Investment Helpers'!$K$20:$ZZ$20, 1, (ROW()-ROW($J$3))*8+1)
)</f>
        <v/>
      </c>
      <c r="L26" s="24" t="str">
        <f>IF(B26="","",_xlfn.XLOOKUP($B26,Table1[company_name],Table1[website]))</f>
        <v/>
      </c>
      <c r="M26" s="24" t="str">
        <f>IF(B26="","",_xlfn.XLOOKUP($B26,Table1[company_name],Table1[logo_file]))</f>
        <v/>
      </c>
      <c r="N26" t="str">
        <f>IF(B26="","",IF(_xll.ciqfunctions.udf.CIQ(D26,"IQ_REV")=0,"N/A",_xll.ciqfunctions.udf.CIQ(D26,"IQ_REV")))</f>
        <v/>
      </c>
      <c r="O26" t="str">
        <f>IF(B26="","",IF(_xll.ciqfunctions.udf.CIQ(D26,"IQ_EBITDA")=0,"N/A",_xll.ciqfunctions.udf.CIQ(D26,"IQ_EBITDA")))</f>
        <v/>
      </c>
      <c r="P26" t="str">
        <f>IF(B26="","",IF(_xll.ciqfunctions.udf.CIQ(D26,"IQ_MARKETCAP")=0,"N/A",_xll.ciqfunctions.udf.CIQ(D26,"IQ_MARKETCAP")))</f>
        <v/>
      </c>
      <c r="Q26" t="str">
        <f>IF(B26="","",IF(_xll.ciqfunctions.udf.CIQ(D26,"IQ_FULL_TIME")=0,"N/A",_xll.ciqfunctions.udf.CIQ(D26,"IQ_FULL_TIME")))</f>
        <v/>
      </c>
    </row>
    <row r="27" spans="3:17" x14ac:dyDescent="0.25">
      <c r="C27" s="24" t="str">
        <f>IF(B27="","",_xlfn.XLOOKUP($B27,Table1[company_name],Table1[pb_id]))</f>
        <v/>
      </c>
      <c r="D27" s="24" t="str">
        <f>IF(C27="","",_xlfn.XLOOKUP($B27,Table1[company_name],Table1[CIQ]))</f>
        <v/>
      </c>
      <c r="E27" s="24" t="str" cm="1">
        <f t="array" ref="E27">IF(B27="","",_xlfn.IFNA(_xll.PBD(C27,"Stock Exchange Code","","USD","",""),"Private"))</f>
        <v/>
      </c>
      <c r="F27" s="24" t="str" cm="1">
        <f t="array" ref="F27">IF(B27="","",_xlfn.IFNA(_xll.PBD(C27,"Ticker Symbol","","USD","",""),"Private"))</f>
        <v/>
      </c>
      <c r="G27" s="24" t="str">
        <f>IF(B27="","",_xlfn.XLOOKUP($B27,Table1[company_name],Table1[hq_country]))</f>
        <v/>
      </c>
      <c r="H27" s="24" t="str" cm="1">
        <f t="array" ref="H27">IF(B27="","",_xll.PBD(C27,"Company Description","","USD","",""))</f>
        <v/>
      </c>
      <c r="I27" s="24" t="str">
        <f>IF(B27="","",_xlfn.XLOOKUP(B27,Table1[company_name],Table1[brazil_presence]))</f>
        <v/>
      </c>
      <c r="J27" s="24" t="str" cm="1">
        <f t="array" ref="J27">IF(
  INDEX('Company Investment Helpers'!$I$20:$ZZ$20, 1, (ROW()-ROW($J$3))*8+1)="",
  "",
  INDEX('Company Investment Helpers'!$I$20:$ZZ$20, 1, (ROW()-ROW($J$3))*8+1)
)</f>
        <v/>
      </c>
      <c r="K27" s="24" t="str" cm="1">
        <f t="array" aca="1" ref="K27" ca="1">IF(
  INDEX('Company Investment Helpers'!$K$20:$ZZ$20, 1, (ROW()-ROW($J$3))*8+1)="",
  "",
  INDEX('Company Investment Helpers'!$K$20:$ZZ$20, 1, (ROW()-ROW($J$3))*8+1)
)</f>
        <v/>
      </c>
      <c r="L27" s="24" t="str">
        <f>IF(B27="","",_xlfn.XLOOKUP($B27,Table1[company_name],Table1[website]))</f>
        <v/>
      </c>
      <c r="M27" s="24" t="str">
        <f>IF(B27="","",_xlfn.XLOOKUP($B27,Table1[company_name],Table1[logo_file]))</f>
        <v/>
      </c>
      <c r="N27" t="str">
        <f>IF(B27="","",IF(_xll.ciqfunctions.udf.CIQ(D27,"IQ_REV")=0,"N/A",_xll.ciqfunctions.udf.CIQ(D27,"IQ_REV")))</f>
        <v/>
      </c>
      <c r="O27" t="str">
        <f>IF(B27="","",IF(_xll.ciqfunctions.udf.CIQ(D27,"IQ_EBITDA")=0,"N/A",_xll.ciqfunctions.udf.CIQ(D27,"IQ_EBITDA")))</f>
        <v/>
      </c>
      <c r="P27" t="str">
        <f>IF(B27="","",IF(_xll.ciqfunctions.udf.CIQ(D27,"IQ_MARKETCAP")=0,"N/A",_xll.ciqfunctions.udf.CIQ(D27,"IQ_MARKETCAP")))</f>
        <v/>
      </c>
      <c r="Q27" t="str">
        <f>IF(B27="","",IF(_xll.ciqfunctions.udf.CIQ(D27,"IQ_FULL_TIME")=0,"N/A",_xll.ciqfunctions.udf.CIQ(D27,"IQ_FULL_TIME")))</f>
        <v/>
      </c>
    </row>
    <row r="28" spans="3:17" x14ac:dyDescent="0.25">
      <c r="C28" s="24" t="str">
        <f>IF(B28="","",_xlfn.XLOOKUP($B28,Table1[company_name],Table1[pb_id]))</f>
        <v/>
      </c>
      <c r="D28" s="24" t="str">
        <f>IF(C28="","",_xlfn.XLOOKUP($B28,Table1[company_name],Table1[CIQ]))</f>
        <v/>
      </c>
      <c r="E28" s="24" t="str" cm="1">
        <f t="array" ref="E28">IF(B28="","",_xlfn.IFNA(_xll.PBD(C28,"Stock Exchange Code","","USD","",""),"Private"))</f>
        <v/>
      </c>
      <c r="F28" s="24" t="str" cm="1">
        <f t="array" ref="F28">IF(B28="","",_xlfn.IFNA(_xll.PBD(C28,"Ticker Symbol","","USD","",""),"Private"))</f>
        <v/>
      </c>
      <c r="G28" s="24" t="str">
        <f>IF(B28="","",_xlfn.XLOOKUP($B28,Table1[company_name],Table1[hq_country]))</f>
        <v/>
      </c>
      <c r="H28" s="24" t="str" cm="1">
        <f t="array" ref="H28">IF(B28="","",_xll.PBD(C28,"Company Description","","USD","",""))</f>
        <v/>
      </c>
      <c r="I28" s="24" t="str">
        <f>IF(B28="","",_xlfn.XLOOKUP(B28,Table1[company_name],Table1[brazil_presence]))</f>
        <v/>
      </c>
      <c r="J28" s="24" t="str" cm="1">
        <f t="array" ref="J28">IF(
  INDEX('Company Investment Helpers'!$I$20:$ZZ$20, 1, (ROW()-ROW($J$3))*8+1)="",
  "",
  INDEX('Company Investment Helpers'!$I$20:$ZZ$20, 1, (ROW()-ROW($J$3))*8+1)
)</f>
        <v/>
      </c>
      <c r="K28" s="24" t="str" cm="1">
        <f t="array" aca="1" ref="K28" ca="1">IF(
  INDEX('Company Investment Helpers'!$K$20:$ZZ$20, 1, (ROW()-ROW($J$3))*8+1)="",
  "",
  INDEX('Company Investment Helpers'!$K$20:$ZZ$20, 1, (ROW()-ROW($J$3))*8+1)
)</f>
        <v/>
      </c>
      <c r="L28" s="24" t="str">
        <f>IF(B28="","",_xlfn.XLOOKUP($B28,Table1[company_name],Table1[website]))</f>
        <v/>
      </c>
      <c r="M28" s="24" t="str">
        <f>IF(B28="","",_xlfn.XLOOKUP($B28,Table1[company_name],Table1[logo_file]))</f>
        <v/>
      </c>
      <c r="N28" t="str">
        <f>IF(B28="","",IF(_xll.ciqfunctions.udf.CIQ(D28,"IQ_REV")=0,"N/A",_xll.ciqfunctions.udf.CIQ(D28,"IQ_REV")))</f>
        <v/>
      </c>
      <c r="O28" t="str">
        <f>IF(B28="","",IF(_xll.ciqfunctions.udf.CIQ(D28,"IQ_EBITDA")=0,"N/A",_xll.ciqfunctions.udf.CIQ(D28,"IQ_EBITDA")))</f>
        <v/>
      </c>
      <c r="P28" t="str">
        <f>IF(B28="","",IF(_xll.ciqfunctions.udf.CIQ(D28,"IQ_MARKETCAP")=0,"N/A",_xll.ciqfunctions.udf.CIQ(D28,"IQ_MARKETCAP")))</f>
        <v/>
      </c>
      <c r="Q28" t="str">
        <f>IF(B28="","",IF(_xll.ciqfunctions.udf.CIQ(D28,"IQ_FULL_TIME")=0,"N/A",_xll.ciqfunctions.udf.CIQ(D28,"IQ_FULL_TIME")))</f>
        <v/>
      </c>
    </row>
    <row r="29" spans="3:17" x14ac:dyDescent="0.25">
      <c r="C29" s="24" t="str">
        <f>IF(B29="","",_xlfn.XLOOKUP($B29,Table1[company_name],Table1[pb_id]))</f>
        <v/>
      </c>
      <c r="D29" s="24" t="str">
        <f>IF(C29="","",_xlfn.XLOOKUP($B29,Table1[company_name],Table1[CIQ]))</f>
        <v/>
      </c>
      <c r="E29" s="24" t="str" cm="1">
        <f t="array" ref="E29">IF(B29="","",_xlfn.IFNA(_xll.PBD(C29,"Stock Exchange Code","","USD","",""),"Private"))</f>
        <v/>
      </c>
      <c r="F29" s="24" t="str" cm="1">
        <f t="array" ref="F29">IF(B29="","",_xlfn.IFNA(_xll.PBD(C29,"Ticker Symbol","","USD","",""),"Private"))</f>
        <v/>
      </c>
      <c r="G29" s="24" t="str">
        <f>IF(B29="","",_xlfn.XLOOKUP($B29,Table1[company_name],Table1[hq_country]))</f>
        <v/>
      </c>
      <c r="H29" s="24" t="str" cm="1">
        <f t="array" ref="H29">IF(B29="","",_xll.PBD(C29,"Company Description","","USD","",""))</f>
        <v/>
      </c>
      <c r="I29" s="24" t="str">
        <f>IF(B29="","",_xlfn.XLOOKUP(B29,Table1[company_name],Table1[brazil_presence]))</f>
        <v/>
      </c>
      <c r="J29" s="24" t="str" cm="1">
        <f t="array" ref="J29">IF(
  INDEX('Company Investment Helpers'!$I$20:$ZZ$20, 1, (ROW()-ROW($J$3))*8+1)="",
  "",
  INDEX('Company Investment Helpers'!$I$20:$ZZ$20, 1, (ROW()-ROW($J$3))*8+1)
)</f>
        <v/>
      </c>
      <c r="K29" s="24" t="str" cm="1">
        <f t="array" aca="1" ref="K29" ca="1">IF(
  INDEX('Company Investment Helpers'!$K$20:$ZZ$20, 1, (ROW()-ROW($J$3))*8+1)="",
  "",
  INDEX('Company Investment Helpers'!$K$20:$ZZ$20, 1, (ROW()-ROW($J$3))*8+1)
)</f>
        <v/>
      </c>
      <c r="L29" s="24" t="str">
        <f>IF(B29="","",_xlfn.XLOOKUP($B29,Table1[company_name],Table1[website]))</f>
        <v/>
      </c>
      <c r="M29" s="24" t="str">
        <f>IF(B29="","",_xlfn.XLOOKUP($B29,Table1[company_name],Table1[logo_file]))</f>
        <v/>
      </c>
      <c r="N29" t="str">
        <f>IF(B29="","",IF(_xll.ciqfunctions.udf.CIQ(D29,"IQ_REV")=0,"N/A",_xll.ciqfunctions.udf.CIQ(D29,"IQ_REV")))</f>
        <v/>
      </c>
      <c r="O29" t="str">
        <f>IF(B29="","",IF(_xll.ciqfunctions.udf.CIQ(D29,"IQ_EBITDA")=0,"N/A",_xll.ciqfunctions.udf.CIQ(D29,"IQ_EBITDA")))</f>
        <v/>
      </c>
      <c r="P29" t="str">
        <f>IF(B29="","",IF(_xll.ciqfunctions.udf.CIQ(D29,"IQ_MARKETCAP")=0,"N/A",_xll.ciqfunctions.udf.CIQ(D29,"IQ_MARKETCAP")))</f>
        <v/>
      </c>
      <c r="Q29" t="str">
        <f>IF(B29="","",IF(_xll.ciqfunctions.udf.CIQ(D29,"IQ_FULL_TIME")=0,"N/A",_xll.ciqfunctions.udf.CIQ(D29,"IQ_FULL_TIME")))</f>
        <v/>
      </c>
    </row>
    <row r="30" spans="3:17" x14ac:dyDescent="0.25">
      <c r="C30" s="24" t="str">
        <f>IF(B30="","",_xlfn.XLOOKUP($B30,Table1[company_name],Table1[pb_id]))</f>
        <v/>
      </c>
      <c r="D30" s="24" t="str">
        <f>IF(C30="","",_xlfn.XLOOKUP($B30,Table1[company_name],Table1[CIQ]))</f>
        <v/>
      </c>
      <c r="E30" s="24" t="str" cm="1">
        <f t="array" ref="E30">IF(B30="","",_xlfn.IFNA(_xll.PBD(C30,"Stock Exchange Code","","USD","",""),"Private"))</f>
        <v/>
      </c>
      <c r="F30" s="24" t="str" cm="1">
        <f t="array" ref="F30">IF(B30="","",_xlfn.IFNA(_xll.PBD(C30,"Ticker Symbol","","USD","",""),"Private"))</f>
        <v/>
      </c>
      <c r="G30" s="24" t="str">
        <f>IF(B30="","",_xlfn.XLOOKUP($B30,Table1[company_name],Table1[hq_country]))</f>
        <v/>
      </c>
      <c r="H30" s="24" t="str" cm="1">
        <f t="array" ref="H30">IF(B30="","",_xll.PBD(C30,"Company Description","","USD","",""))</f>
        <v/>
      </c>
      <c r="I30" s="24" t="str">
        <f>IF(B30="","",_xlfn.XLOOKUP(B30,Table1[company_name],Table1[brazil_presence]))</f>
        <v/>
      </c>
      <c r="J30" s="24" t="str" cm="1">
        <f t="array" ref="J30">IF(
  INDEX('Company Investment Helpers'!$I$20:$ZZ$20, 1, (ROW()-ROW($J$3))*8+1)="",
  "",
  INDEX('Company Investment Helpers'!$I$20:$ZZ$20, 1, (ROW()-ROW($J$3))*8+1)
)</f>
        <v/>
      </c>
      <c r="K30" s="24" t="str" cm="1">
        <f t="array" aca="1" ref="K30" ca="1">IF(
  INDEX('Company Investment Helpers'!$K$20:$ZZ$20, 1, (ROW()-ROW($J$3))*8+1)="",
  "",
  INDEX('Company Investment Helpers'!$K$20:$ZZ$20, 1, (ROW()-ROW($J$3))*8+1)
)</f>
        <v/>
      </c>
      <c r="L30" s="24" t="str">
        <f>IF(B30="","",_xlfn.XLOOKUP($B30,Table1[company_name],Table1[website]))</f>
        <v/>
      </c>
      <c r="M30" s="24" t="str">
        <f>IF(B30="","",_xlfn.XLOOKUP($B30,Table1[company_name],Table1[logo_file]))</f>
        <v/>
      </c>
      <c r="N30" t="str">
        <f>IF(B30="","",IF(_xll.ciqfunctions.udf.CIQ(D30,"IQ_REV")=0,"N/A",_xll.ciqfunctions.udf.CIQ(D30,"IQ_REV")))</f>
        <v/>
      </c>
      <c r="O30" t="str">
        <f>IF(B30="","",IF(_xll.ciqfunctions.udf.CIQ(D30,"IQ_EBITDA")=0,"N/A",_xll.ciqfunctions.udf.CIQ(D30,"IQ_EBITDA")))</f>
        <v/>
      </c>
      <c r="P30" t="str">
        <f>IF(B30="","",IF(_xll.ciqfunctions.udf.CIQ(D30,"IQ_MARKETCAP")=0,"N/A",_xll.ciqfunctions.udf.CIQ(D30,"IQ_MARKETCAP")))</f>
        <v/>
      </c>
      <c r="Q30" t="str">
        <f>IF(B30="","",IF(_xll.ciqfunctions.udf.CIQ(D30,"IQ_FULL_TIME")=0,"N/A",_xll.ciqfunctions.udf.CIQ(D30,"IQ_FULL_TIME")))</f>
        <v/>
      </c>
    </row>
    <row r="31" spans="3:17" x14ac:dyDescent="0.25">
      <c r="C31" s="24" t="str">
        <f>IF(B31="","",_xlfn.XLOOKUP($B31,Table1[company_name],Table1[pb_id]))</f>
        <v/>
      </c>
      <c r="D31" s="24" t="str">
        <f>IF(C31="","",_xlfn.XLOOKUP($B31,Table1[company_name],Table1[CIQ]))</f>
        <v/>
      </c>
      <c r="E31" s="24" t="str" cm="1">
        <f t="array" ref="E31">IF(B31="","",_xlfn.IFNA(_xll.PBD(C31,"Stock Exchange Code","","USD","",""),"Private"))</f>
        <v/>
      </c>
      <c r="F31" s="24" t="str" cm="1">
        <f t="array" ref="F31">IF(B31="","",_xlfn.IFNA(_xll.PBD(C31,"Ticker Symbol","","USD","",""),"Private"))</f>
        <v/>
      </c>
      <c r="G31" s="24" t="str">
        <f>IF(B31="","",_xlfn.XLOOKUP($B31,Table1[company_name],Table1[hq_country]))</f>
        <v/>
      </c>
      <c r="H31" s="24" t="str" cm="1">
        <f t="array" ref="H31">IF(B31="","",_xll.PBD(C31,"Company Description","","USD","",""))</f>
        <v/>
      </c>
      <c r="I31" s="24" t="str">
        <f>IF(B31="","",_xlfn.XLOOKUP(B31,Table1[company_name],Table1[brazil_presence]))</f>
        <v/>
      </c>
      <c r="J31" s="24" t="str" cm="1">
        <f t="array" ref="J31">IF(
  INDEX('Company Investment Helpers'!$I$20:$ZZ$20, 1, (ROW()-ROW($J$3))*8+1)="",
  "",
  INDEX('Company Investment Helpers'!$I$20:$ZZ$20, 1, (ROW()-ROW($J$3))*8+1)
)</f>
        <v/>
      </c>
      <c r="K31" s="24" t="str" cm="1">
        <f t="array" aca="1" ref="K31" ca="1">IF(
  INDEX('Company Investment Helpers'!$K$20:$ZZ$20, 1, (ROW()-ROW($J$3))*8+1)="",
  "",
  INDEX('Company Investment Helpers'!$K$20:$ZZ$20, 1, (ROW()-ROW($J$3))*8+1)
)</f>
        <v/>
      </c>
      <c r="L31" s="24" t="str">
        <f>IF(B31="","",_xlfn.XLOOKUP($B31,Table1[company_name],Table1[website]))</f>
        <v/>
      </c>
      <c r="M31" s="24" t="str">
        <f>IF(B31="","",_xlfn.XLOOKUP($B31,Table1[company_name],Table1[logo_file]))</f>
        <v/>
      </c>
      <c r="N31" t="str">
        <f>IF(B31="","",IF(_xll.ciqfunctions.udf.CIQ(D31,"IQ_REV")=0,"N/A",_xll.ciqfunctions.udf.CIQ(D31,"IQ_REV")))</f>
        <v/>
      </c>
      <c r="O31" t="str">
        <f>IF(B31="","",IF(_xll.ciqfunctions.udf.CIQ(D31,"IQ_EBITDA")=0,"N/A",_xll.ciqfunctions.udf.CIQ(D31,"IQ_EBITDA")))</f>
        <v/>
      </c>
      <c r="P31" t="str">
        <f>IF(B31="","",IF(_xll.ciqfunctions.udf.CIQ(D31,"IQ_MARKETCAP")=0,"N/A",_xll.ciqfunctions.udf.CIQ(D31,"IQ_MARKETCAP")))</f>
        <v/>
      </c>
      <c r="Q31" t="str">
        <f>IF(B31="","",IF(_xll.ciqfunctions.udf.CIQ(D31,"IQ_FULL_TIME")=0,"N/A",_xll.ciqfunctions.udf.CIQ(D31,"IQ_FULL_TIME")))</f>
        <v/>
      </c>
    </row>
    <row r="32" spans="3:17" x14ac:dyDescent="0.25">
      <c r="C32" s="24" t="str">
        <f>IF(B32="","",_xlfn.XLOOKUP($B32,Table1[company_name],Table1[pb_id]))</f>
        <v/>
      </c>
      <c r="D32" s="24" t="str">
        <f>IF(C32="","",_xlfn.XLOOKUP($B32,Table1[company_name],Table1[CIQ]))</f>
        <v/>
      </c>
      <c r="E32" s="24" t="str" cm="1">
        <f t="array" ref="E32">IF(B32="","",_xlfn.IFNA(_xll.PBD(C32,"Stock Exchange Code","","USD","",""),"Private"))</f>
        <v/>
      </c>
      <c r="F32" s="24" t="str" cm="1">
        <f t="array" ref="F32">IF(B32="","",_xlfn.IFNA(_xll.PBD(C32,"Ticker Symbol","","USD","",""),"Private"))</f>
        <v/>
      </c>
      <c r="G32" s="24" t="str">
        <f>IF(B32="","",_xlfn.XLOOKUP($B32,Table1[company_name],Table1[hq_country]))</f>
        <v/>
      </c>
      <c r="H32" s="24" t="str" cm="1">
        <f t="array" ref="H32">IF(B32="","",_xll.PBD(C32,"Company Description","","USD","",""))</f>
        <v/>
      </c>
      <c r="I32" s="24" t="str">
        <f>IF(B32="","",_xlfn.XLOOKUP(B32,Table1[company_name],Table1[brazil_presence]))</f>
        <v/>
      </c>
      <c r="J32" s="24" t="str" cm="1">
        <f t="array" ref="J32">IF(
  INDEX('Company Investment Helpers'!$I$20:$ZZ$20, 1, (ROW()-ROW($J$3))*8+1)="",
  "",
  INDEX('Company Investment Helpers'!$I$20:$ZZ$20, 1, (ROW()-ROW($J$3))*8+1)
)</f>
        <v/>
      </c>
      <c r="K32" s="24" t="str" cm="1">
        <f t="array" aca="1" ref="K32" ca="1">IF(
  INDEX('Company Investment Helpers'!$K$20:$ZZ$20, 1, (ROW()-ROW($J$3))*8+1)="",
  "",
  INDEX('Company Investment Helpers'!$K$20:$ZZ$20, 1, (ROW()-ROW($J$3))*8+1)
)</f>
        <v/>
      </c>
      <c r="L32" s="24" t="str">
        <f>IF(B32="","",_xlfn.XLOOKUP($B32,Table1[company_name],Table1[website]))</f>
        <v/>
      </c>
      <c r="M32" s="24" t="str">
        <f>IF(B32="","",_xlfn.XLOOKUP($B32,Table1[company_name],Table1[logo_file]))</f>
        <v/>
      </c>
      <c r="N32" t="str">
        <f>IF(B32="","",IF(_xll.ciqfunctions.udf.CIQ(D32,"IQ_REV")=0,"N/A",_xll.ciqfunctions.udf.CIQ(D32,"IQ_REV")))</f>
        <v/>
      </c>
      <c r="O32" t="str">
        <f>IF(B32="","",IF(_xll.ciqfunctions.udf.CIQ(D32,"IQ_EBITDA")=0,"N/A",_xll.ciqfunctions.udf.CIQ(D32,"IQ_EBITDA")))</f>
        <v/>
      </c>
      <c r="P32" t="str">
        <f>IF(B32="","",IF(_xll.ciqfunctions.udf.CIQ(D32,"IQ_MARKETCAP")=0,"N/A",_xll.ciqfunctions.udf.CIQ(D32,"IQ_MARKETCAP")))</f>
        <v/>
      </c>
      <c r="Q32" t="str">
        <f>IF(B32="","",IF(_xll.ciqfunctions.udf.CIQ(D32,"IQ_FULL_TIME")=0,"N/A",_xll.ciqfunctions.udf.CIQ(D32,"IQ_FULL_TIME")))</f>
        <v/>
      </c>
    </row>
    <row r="33" spans="3:17" x14ac:dyDescent="0.25">
      <c r="C33" s="24" t="str">
        <f>IF(B33="","",_xlfn.XLOOKUP($B33,Table1[company_name],Table1[pb_id]))</f>
        <v/>
      </c>
      <c r="D33" s="24" t="str">
        <f>IF(C33="","",_xlfn.XLOOKUP($B33,Table1[company_name],Table1[CIQ]))</f>
        <v/>
      </c>
      <c r="E33" s="24" t="str" cm="1">
        <f t="array" ref="E33">IF(B33="","",_xlfn.IFNA(_xll.PBD(C33,"Stock Exchange Code","","USD","",""),"Private"))</f>
        <v/>
      </c>
      <c r="F33" s="24" t="str" cm="1">
        <f t="array" ref="F33">IF(B33="","",_xlfn.IFNA(_xll.PBD(C33,"Ticker Symbol","","USD","",""),"Private"))</f>
        <v/>
      </c>
      <c r="G33" s="24" t="str">
        <f>IF(B33="","",_xlfn.XLOOKUP($B33,Table1[company_name],Table1[hq_country]))</f>
        <v/>
      </c>
      <c r="H33" s="24" t="str" cm="1">
        <f t="array" ref="H33">IF(B33="","",_xll.PBD(C33,"Company Description","","USD","",""))</f>
        <v/>
      </c>
      <c r="I33" s="24" t="str">
        <f>IF(B33="","",_xlfn.XLOOKUP(B33,Table1[company_name],Table1[brazil_presence]))</f>
        <v/>
      </c>
      <c r="J33" s="24" t="str" cm="1">
        <f t="array" ref="J33">IF(
  INDEX('Company Investment Helpers'!$I$20:$ZZ$20, 1, (ROW()-ROW($J$3))*8+1)="",
  "",
  INDEX('Company Investment Helpers'!$I$20:$ZZ$20, 1, (ROW()-ROW($J$3))*8+1)
)</f>
        <v/>
      </c>
      <c r="K33" s="24" t="str" cm="1">
        <f t="array" aca="1" ref="K33" ca="1">IF(
  INDEX('Company Investment Helpers'!$K$20:$ZZ$20, 1, (ROW()-ROW($J$3))*8+1)="",
  "",
  INDEX('Company Investment Helpers'!$K$20:$ZZ$20, 1, (ROW()-ROW($J$3))*8+1)
)</f>
        <v/>
      </c>
      <c r="L33" s="24" t="str">
        <f>IF(B33="","",_xlfn.XLOOKUP($B33,Table1[company_name],Table1[website]))</f>
        <v/>
      </c>
      <c r="M33" s="24" t="str">
        <f>IF(B33="","",_xlfn.XLOOKUP($B33,Table1[company_name],Table1[logo_file]))</f>
        <v/>
      </c>
      <c r="N33" t="str">
        <f>IF(B33="","",IF(_xll.ciqfunctions.udf.CIQ(D33,"IQ_REV")=0,"N/A",_xll.ciqfunctions.udf.CIQ(D33,"IQ_REV")))</f>
        <v/>
      </c>
      <c r="O33" t="str">
        <f>IF(B33="","",IF(_xll.ciqfunctions.udf.CIQ(D33,"IQ_EBITDA")=0,"N/A",_xll.ciqfunctions.udf.CIQ(D33,"IQ_EBITDA")))</f>
        <v/>
      </c>
      <c r="P33" t="str">
        <f>IF(B33="","",IF(_xll.ciqfunctions.udf.CIQ(D33,"IQ_MARKETCAP")=0,"N/A",_xll.ciqfunctions.udf.CIQ(D33,"IQ_MARKETCAP")))</f>
        <v/>
      </c>
      <c r="Q33" t="str">
        <f>IF(B33="","",IF(_xll.ciqfunctions.udf.CIQ(D33,"IQ_FULL_TIME")=0,"N/A",_xll.ciqfunctions.udf.CIQ(D33,"IQ_FULL_TIME")))</f>
        <v/>
      </c>
    </row>
    <row r="34" spans="3:17" x14ac:dyDescent="0.25">
      <c r="C34" s="24" t="str">
        <f>IF(B34="","",_xlfn.XLOOKUP($B34,Table1[company_name],Table1[pb_id]))</f>
        <v/>
      </c>
      <c r="D34" s="24" t="str">
        <f>IF(C34="","",_xlfn.XLOOKUP($B34,Table1[company_name],Table1[CIQ]))</f>
        <v/>
      </c>
      <c r="E34" s="24" t="str" cm="1">
        <f t="array" ref="E34">IF(B34="","",_xlfn.IFNA(_xll.PBD(C34,"Stock Exchange Code","","USD","",""),"Private"))</f>
        <v/>
      </c>
      <c r="F34" s="24" t="str" cm="1">
        <f t="array" ref="F34">IF(B34="","",_xlfn.IFNA(_xll.PBD(C34,"Ticker Symbol","","USD","",""),"Private"))</f>
        <v/>
      </c>
      <c r="G34" s="24" t="str">
        <f>IF(B34="","",_xlfn.XLOOKUP($B34,Table1[company_name],Table1[hq_country]))</f>
        <v/>
      </c>
      <c r="H34" s="24" t="str" cm="1">
        <f t="array" ref="H34">IF(B34="","",_xll.PBD(C34,"Company Description","","USD","",""))</f>
        <v/>
      </c>
      <c r="I34" s="24" t="str">
        <f>IF(B34="","",_xlfn.XLOOKUP(B34,Table1[company_name],Table1[brazil_presence]))</f>
        <v/>
      </c>
      <c r="J34" s="24" t="str" cm="1">
        <f t="array" ref="J34">IF(
  INDEX('Company Investment Helpers'!$I$20:$ZZ$20, 1, (ROW()-ROW($J$3))*8+1)="",
  "",
  INDEX('Company Investment Helpers'!$I$20:$ZZ$20, 1, (ROW()-ROW($J$3))*8+1)
)</f>
        <v/>
      </c>
      <c r="K34" s="24" t="str" cm="1">
        <f t="array" aca="1" ref="K34" ca="1">IF(
  INDEX('Company Investment Helpers'!$K$20:$ZZ$20, 1, (ROW()-ROW($J$3))*8+1)="",
  "",
  INDEX('Company Investment Helpers'!$K$20:$ZZ$20, 1, (ROW()-ROW($J$3))*8+1)
)</f>
        <v/>
      </c>
      <c r="L34" s="24" t="str">
        <f>IF(B34="","",_xlfn.XLOOKUP($B34,Table1[company_name],Table1[website]))</f>
        <v/>
      </c>
      <c r="M34" s="24" t="str">
        <f>IF(B34="","",_xlfn.XLOOKUP($B34,Table1[company_name],Table1[logo_file]))</f>
        <v/>
      </c>
      <c r="N34" t="str">
        <f>IF(B34="","",IF(_xll.ciqfunctions.udf.CIQ(D34,"IQ_REV")=0,"N/A",_xll.ciqfunctions.udf.CIQ(D34,"IQ_REV")))</f>
        <v/>
      </c>
      <c r="O34" t="str">
        <f>IF(B34="","",IF(_xll.ciqfunctions.udf.CIQ(D34,"IQ_EBITDA")=0,"N/A",_xll.ciqfunctions.udf.CIQ(D34,"IQ_EBITDA")))</f>
        <v/>
      </c>
      <c r="P34" t="str">
        <f>IF(B34="","",IF(_xll.ciqfunctions.udf.CIQ(D34,"IQ_MARKETCAP")=0,"N/A",_xll.ciqfunctions.udf.CIQ(D34,"IQ_MARKETCAP")))</f>
        <v/>
      </c>
      <c r="Q34" t="str">
        <f>IF(B34="","",IF(_xll.ciqfunctions.udf.CIQ(D34,"IQ_FULL_TIME")=0,"N/A",_xll.ciqfunctions.udf.CIQ(D34,"IQ_FULL_TIME")))</f>
        <v/>
      </c>
    </row>
    <row r="35" spans="3:17" x14ac:dyDescent="0.25">
      <c r="C35" s="24" t="str">
        <f>IF(B35="","",_xlfn.XLOOKUP($B35,Table1[company_name],Table1[pb_id]))</f>
        <v/>
      </c>
      <c r="D35" s="24" t="str">
        <f>IF(C35="","",_xlfn.XLOOKUP($B35,Table1[company_name],Table1[CIQ]))</f>
        <v/>
      </c>
      <c r="E35" s="24" t="str" cm="1">
        <f t="array" ref="E35">IF(B35="","",_xlfn.IFNA(_xll.PBD(C35,"Stock Exchange Code","","USD","",""),"Private"))</f>
        <v/>
      </c>
      <c r="F35" s="24" t="str" cm="1">
        <f t="array" ref="F35">IF(B35="","",_xlfn.IFNA(_xll.PBD(C35,"Ticker Symbol","","USD","",""),"Private"))</f>
        <v/>
      </c>
      <c r="G35" s="24" t="str">
        <f>IF(B35="","",_xlfn.XLOOKUP($B35,Table1[company_name],Table1[hq_country]))</f>
        <v/>
      </c>
      <c r="H35" s="24" t="str" cm="1">
        <f t="array" ref="H35">IF(B35="","",_xll.PBD(C35,"Company Description","","USD","",""))</f>
        <v/>
      </c>
      <c r="I35" s="24" t="str">
        <f>IF(B35="","",_xlfn.XLOOKUP(B35,Table1[company_name],Table1[brazil_presence]))</f>
        <v/>
      </c>
      <c r="J35" s="24" t="str" cm="1">
        <f t="array" ref="J35">IF(
  INDEX('Company Investment Helpers'!$I$20:$ZZ$20, 1, (ROW()-ROW($J$3))*8+1)="",
  "",
  INDEX('Company Investment Helpers'!$I$20:$ZZ$20, 1, (ROW()-ROW($J$3))*8+1)
)</f>
        <v/>
      </c>
      <c r="K35" s="24" t="str" cm="1">
        <f t="array" aca="1" ref="K35" ca="1">IF(
  INDEX('Company Investment Helpers'!$K$20:$ZZ$20, 1, (ROW()-ROW($J$3))*8+1)="",
  "",
  INDEX('Company Investment Helpers'!$K$20:$ZZ$20, 1, (ROW()-ROW($J$3))*8+1)
)</f>
        <v/>
      </c>
      <c r="L35" s="24" t="str">
        <f>IF(B35="","",_xlfn.XLOOKUP($B35,Table1[company_name],Table1[website]))</f>
        <v/>
      </c>
      <c r="M35" s="24" t="str">
        <f>IF(B35="","",_xlfn.XLOOKUP($B35,Table1[company_name],Table1[logo_file]))</f>
        <v/>
      </c>
      <c r="N35" t="str">
        <f>IF(B35="","",IF(_xll.ciqfunctions.udf.CIQ(D35,"IQ_REV")=0,"N/A",_xll.ciqfunctions.udf.CIQ(D35,"IQ_REV")))</f>
        <v/>
      </c>
      <c r="O35" t="str">
        <f>IF(B35="","",IF(_xll.ciqfunctions.udf.CIQ(D35,"IQ_EBITDA")=0,"N/A",_xll.ciqfunctions.udf.CIQ(D35,"IQ_EBITDA")))</f>
        <v/>
      </c>
      <c r="P35" t="str">
        <f>IF(B35="","",IF(_xll.ciqfunctions.udf.CIQ(D35,"IQ_MARKETCAP")=0,"N/A",_xll.ciqfunctions.udf.CIQ(D35,"IQ_MARKETCAP")))</f>
        <v/>
      </c>
      <c r="Q35" t="str">
        <f>IF(B35="","",IF(_xll.ciqfunctions.udf.CIQ(D35,"IQ_FULL_TIME")=0,"N/A",_xll.ciqfunctions.udf.CIQ(D35,"IQ_FULL_TIME")))</f>
        <v/>
      </c>
    </row>
    <row r="36" spans="3:17" x14ac:dyDescent="0.25">
      <c r="C36" s="24" t="str">
        <f>IF(B36="","",_xlfn.XLOOKUP($B36,Table1[company_name],Table1[pb_id]))</f>
        <v/>
      </c>
      <c r="D36" s="24" t="str">
        <f>IF(C36="","",_xlfn.XLOOKUP($B36,Table1[company_name],Table1[CIQ]))</f>
        <v/>
      </c>
      <c r="E36" s="24" t="str" cm="1">
        <f t="array" ref="E36">IF(B36="","",_xlfn.IFNA(_xll.PBD(C36,"Stock Exchange Code","","USD","",""),"Private"))</f>
        <v/>
      </c>
      <c r="F36" s="24" t="str" cm="1">
        <f t="array" ref="F36">IF(B36="","",_xlfn.IFNA(_xll.PBD(C36,"Ticker Symbol","","USD","",""),"Private"))</f>
        <v/>
      </c>
      <c r="G36" s="24" t="str">
        <f>IF(B36="","",_xlfn.XLOOKUP($B36,Table1[company_name],Table1[hq_country]))</f>
        <v/>
      </c>
      <c r="H36" s="24" t="str" cm="1">
        <f t="array" ref="H36">IF(B36="","",_xll.PBD(C36,"Company Description","","USD","",""))</f>
        <v/>
      </c>
      <c r="I36" s="24" t="str">
        <f>IF(B36="","",_xlfn.XLOOKUP(B36,Table1[company_name],Table1[brazil_presence]))</f>
        <v/>
      </c>
      <c r="J36" s="24" t="str" cm="1">
        <f t="array" ref="J36">IF(
  INDEX('Company Investment Helpers'!$I$20:$ZZ$20, 1, (ROW()-ROW($J$3))*8+1)="",
  "",
  INDEX('Company Investment Helpers'!$I$20:$ZZ$20, 1, (ROW()-ROW($J$3))*8+1)
)</f>
        <v/>
      </c>
      <c r="K36" s="24" t="str" cm="1">
        <f t="array" aca="1" ref="K36" ca="1">IF(
  INDEX('Company Investment Helpers'!$K$20:$ZZ$20, 1, (ROW()-ROW($J$3))*8+1)="",
  "",
  INDEX('Company Investment Helpers'!$K$20:$ZZ$20, 1, (ROW()-ROW($J$3))*8+1)
)</f>
        <v/>
      </c>
      <c r="L36" s="24" t="str">
        <f>IF(B36="","",_xlfn.XLOOKUP($B36,Table1[company_name],Table1[website]))</f>
        <v/>
      </c>
      <c r="M36" s="24" t="str">
        <f>IF(B36="","",_xlfn.XLOOKUP($B36,Table1[company_name],Table1[logo_file]))</f>
        <v/>
      </c>
      <c r="N36" t="str">
        <f>IF(B36="","",IF(_xll.ciqfunctions.udf.CIQ(D36,"IQ_REV")=0,"N/A",_xll.ciqfunctions.udf.CIQ(D36,"IQ_REV")))</f>
        <v/>
      </c>
      <c r="O36" t="str">
        <f>IF(B36="","",IF(_xll.ciqfunctions.udf.CIQ(D36,"IQ_EBITDA")=0,"N/A",_xll.ciqfunctions.udf.CIQ(D36,"IQ_EBITDA")))</f>
        <v/>
      </c>
      <c r="P36" t="str">
        <f>IF(B36="","",IF(_xll.ciqfunctions.udf.CIQ(D36,"IQ_MARKETCAP")=0,"N/A",_xll.ciqfunctions.udf.CIQ(D36,"IQ_MARKETCAP")))</f>
        <v/>
      </c>
      <c r="Q36" t="str">
        <f>IF(B36="","",IF(_xll.ciqfunctions.udf.CIQ(D36,"IQ_FULL_TIME")=0,"N/A",_xll.ciqfunctions.udf.CIQ(D36,"IQ_FULL_TIME")))</f>
        <v/>
      </c>
    </row>
    <row r="37" spans="3:17" x14ac:dyDescent="0.25">
      <c r="C37" s="24" t="str">
        <f>IF(B37="","",_xlfn.XLOOKUP($B37,Table1[company_name],Table1[pb_id]))</f>
        <v/>
      </c>
      <c r="D37" s="24" t="str">
        <f>IF(C37="","",_xlfn.XLOOKUP($B37,Table1[company_name],Table1[CIQ]))</f>
        <v/>
      </c>
      <c r="E37" s="24" t="str" cm="1">
        <f t="array" ref="E37">IF(B37="","",_xlfn.IFNA(_xll.PBD(C37,"Stock Exchange Code","","USD","",""),"Private"))</f>
        <v/>
      </c>
      <c r="F37" s="24" t="str" cm="1">
        <f t="array" ref="F37">IF(B37="","",_xlfn.IFNA(_xll.PBD(C37,"Ticker Symbol","","USD","",""),"Private"))</f>
        <v/>
      </c>
      <c r="G37" s="24" t="str">
        <f>IF(B37="","",_xlfn.XLOOKUP($B37,Table1[company_name],Table1[hq_country]))</f>
        <v/>
      </c>
      <c r="H37" s="24" t="str" cm="1">
        <f t="array" ref="H37">IF(B37="","",_xll.PBD(C37,"Company Description","","USD","",""))</f>
        <v/>
      </c>
      <c r="I37" s="24" t="str">
        <f>IF(B37="","",_xlfn.XLOOKUP(B37,Table1[company_name],Table1[brazil_presence]))</f>
        <v/>
      </c>
      <c r="J37" s="24" t="str" cm="1">
        <f t="array" ref="J37">IF(
  INDEX('Company Investment Helpers'!$I$20:$ZZ$20, 1, (ROW()-ROW($J$3))*8+1)="",
  "",
  INDEX('Company Investment Helpers'!$I$20:$ZZ$20, 1, (ROW()-ROW($J$3))*8+1)
)</f>
        <v/>
      </c>
      <c r="K37" s="24" t="str" cm="1">
        <f t="array" aca="1" ref="K37" ca="1">IF(
  INDEX('Company Investment Helpers'!$K$20:$ZZ$20, 1, (ROW()-ROW($J$3))*8+1)="",
  "",
  INDEX('Company Investment Helpers'!$K$20:$ZZ$20, 1, (ROW()-ROW($J$3))*8+1)
)</f>
        <v/>
      </c>
      <c r="L37" s="24" t="str">
        <f>IF(B37="","",_xlfn.XLOOKUP($B37,Table1[company_name],Table1[website]))</f>
        <v/>
      </c>
      <c r="M37" s="24" t="str">
        <f>IF(B37="","",_xlfn.XLOOKUP($B37,Table1[company_name],Table1[logo_file]))</f>
        <v/>
      </c>
      <c r="N37" t="str">
        <f>IF(B37="","",IF(_xll.ciqfunctions.udf.CIQ(D37,"IQ_REV")=0,"N/A",_xll.ciqfunctions.udf.CIQ(D37,"IQ_REV")))</f>
        <v/>
      </c>
      <c r="O37" t="str">
        <f>IF(B37="","",IF(_xll.ciqfunctions.udf.CIQ(D37,"IQ_EBITDA")=0,"N/A",_xll.ciqfunctions.udf.CIQ(D37,"IQ_EBITDA")))</f>
        <v/>
      </c>
      <c r="P37" t="str">
        <f>IF(B37="","",IF(_xll.ciqfunctions.udf.CIQ(D37,"IQ_MARKETCAP")=0,"N/A",_xll.ciqfunctions.udf.CIQ(D37,"IQ_MARKETCAP")))</f>
        <v/>
      </c>
      <c r="Q37" t="str">
        <f>IF(B37="","",IF(_xll.ciqfunctions.udf.CIQ(D37,"IQ_FULL_TIME")=0,"N/A",_xll.ciqfunctions.udf.CIQ(D37,"IQ_FULL_TIME")))</f>
        <v/>
      </c>
    </row>
    <row r="38" spans="3:17" x14ac:dyDescent="0.25">
      <c r="C38" s="24" t="str">
        <f>IF(B38="","",_xlfn.XLOOKUP($B38,Table1[company_name],Table1[pb_id]))</f>
        <v/>
      </c>
      <c r="D38" s="24" t="str">
        <f>IF(C38="","",_xlfn.XLOOKUP($B38,Table1[company_name],Table1[CIQ]))</f>
        <v/>
      </c>
      <c r="E38" s="24" t="str" cm="1">
        <f t="array" ref="E38">IF(B38="","",_xlfn.IFNA(_xll.PBD(C38,"Stock Exchange Code","","USD","",""),"Private"))</f>
        <v/>
      </c>
      <c r="F38" s="24" t="str" cm="1">
        <f t="array" ref="F38">IF(B38="","",_xlfn.IFNA(_xll.PBD(C38,"Ticker Symbol","","USD","",""),"Private"))</f>
        <v/>
      </c>
      <c r="G38" s="24" t="str">
        <f>IF(B38="","",_xlfn.XLOOKUP($B38,Table1[company_name],Table1[hq_country]))</f>
        <v/>
      </c>
      <c r="H38" s="24" t="str" cm="1">
        <f t="array" ref="H38">IF(B38="","",_xll.PBD(C38,"Company Description","","USD","",""))</f>
        <v/>
      </c>
      <c r="I38" s="24" t="str">
        <f>IF(B38="","",_xlfn.XLOOKUP(B38,Table1[company_name],Table1[brazil_presence]))</f>
        <v/>
      </c>
      <c r="J38" s="24" t="str" cm="1">
        <f t="array" ref="J38">IF(
  INDEX('Company Investment Helpers'!$I$20:$ZZ$20, 1, (ROW()-ROW($J$3))*8+1)="",
  "",
  INDEX('Company Investment Helpers'!$I$20:$ZZ$20, 1, (ROW()-ROW($J$3))*8+1)
)</f>
        <v/>
      </c>
      <c r="K38" s="24" t="str" cm="1">
        <f t="array" aca="1" ref="K38" ca="1">IF(
  INDEX('Company Investment Helpers'!$K$20:$ZZ$20, 1, (ROW()-ROW($J$3))*8+1)="",
  "",
  INDEX('Company Investment Helpers'!$K$20:$ZZ$20, 1, (ROW()-ROW($J$3))*8+1)
)</f>
        <v/>
      </c>
      <c r="L38" s="24" t="str">
        <f>IF(B38="","",_xlfn.XLOOKUP($B38,Table1[company_name],Table1[website]))</f>
        <v/>
      </c>
      <c r="M38" s="24" t="str">
        <f>IF(B38="","",_xlfn.XLOOKUP($B38,Table1[company_name],Table1[logo_file]))</f>
        <v/>
      </c>
      <c r="N38" t="str">
        <f>IF(B38="","",IF(_xll.ciqfunctions.udf.CIQ(D38,"IQ_REV")=0,"N/A",_xll.ciqfunctions.udf.CIQ(D38,"IQ_REV")))</f>
        <v/>
      </c>
      <c r="O38" t="str">
        <f>IF(B38="","",IF(_xll.ciqfunctions.udf.CIQ(D38,"IQ_EBITDA")=0,"N/A",_xll.ciqfunctions.udf.CIQ(D38,"IQ_EBITDA")))</f>
        <v/>
      </c>
      <c r="P38" t="str">
        <f>IF(B38="","",IF(_xll.ciqfunctions.udf.CIQ(D38,"IQ_MARKETCAP")=0,"N/A",_xll.ciqfunctions.udf.CIQ(D38,"IQ_MARKETCAP")))</f>
        <v/>
      </c>
      <c r="Q38" t="str">
        <f>IF(B38="","",IF(_xll.ciqfunctions.udf.CIQ(D38,"IQ_FULL_TIME")=0,"N/A",_xll.ciqfunctions.udf.CIQ(D38,"IQ_FULL_TIME")))</f>
        <v/>
      </c>
    </row>
    <row r="39" spans="3:17" x14ac:dyDescent="0.25">
      <c r="C39" s="24" t="str">
        <f>IF(B39="","",_xlfn.XLOOKUP($B39,Table1[company_name],Table1[pb_id]))</f>
        <v/>
      </c>
      <c r="D39" s="24" t="str">
        <f>IF(C39="","",_xlfn.XLOOKUP($B39,Table1[company_name],Table1[CIQ]))</f>
        <v/>
      </c>
      <c r="E39" s="24" t="str" cm="1">
        <f t="array" ref="E39">IF(B39="","",_xlfn.IFNA(_xll.PBD(C39,"Stock Exchange Code","","USD","",""),"Private"))</f>
        <v/>
      </c>
      <c r="F39" s="24" t="str" cm="1">
        <f t="array" ref="F39">IF(B39="","",_xlfn.IFNA(_xll.PBD(C39,"Ticker Symbol","","USD","",""),"Private"))</f>
        <v/>
      </c>
      <c r="G39" s="24" t="str">
        <f>IF(B39="","",_xlfn.XLOOKUP($B39,Table1[company_name],Table1[hq_country]))</f>
        <v/>
      </c>
      <c r="H39" s="24" t="str" cm="1">
        <f t="array" ref="H39">IF(B39="","",_xll.PBD(C39,"Company Description","","USD","",""))</f>
        <v/>
      </c>
      <c r="I39" s="24" t="str">
        <f>IF(B39="","",_xlfn.XLOOKUP(B39,Table1[company_name],Table1[brazil_presence]))</f>
        <v/>
      </c>
      <c r="J39" s="24" t="str" cm="1">
        <f t="array" ref="J39">IF(
  INDEX('Company Investment Helpers'!$I$20:$ZZ$20, 1, (ROW()-ROW($J$3))*8+1)="",
  "",
  INDEX('Company Investment Helpers'!$I$20:$ZZ$20, 1, (ROW()-ROW($J$3))*8+1)
)</f>
        <v/>
      </c>
      <c r="K39" s="24" t="str" cm="1">
        <f t="array" aca="1" ref="K39" ca="1">IF(
  INDEX('Company Investment Helpers'!$K$20:$ZZ$20, 1, (ROW()-ROW($J$3))*8+1)="",
  "",
  INDEX('Company Investment Helpers'!$K$20:$ZZ$20, 1, (ROW()-ROW($J$3))*8+1)
)</f>
        <v/>
      </c>
      <c r="L39" s="24" t="str">
        <f>IF(B39="","",_xlfn.XLOOKUP($B39,Table1[company_name],Table1[website]))</f>
        <v/>
      </c>
      <c r="M39" s="24" t="str">
        <f>IF(B39="","",_xlfn.XLOOKUP($B39,Table1[company_name],Table1[logo_file]))</f>
        <v/>
      </c>
      <c r="N39" t="str">
        <f>IF(B39="","",IF(_xll.ciqfunctions.udf.CIQ(D39,"IQ_REV")=0,"N/A",_xll.ciqfunctions.udf.CIQ(D39,"IQ_REV")))</f>
        <v/>
      </c>
      <c r="O39" t="str">
        <f>IF(B39="","",IF(_xll.ciqfunctions.udf.CIQ(D39,"IQ_EBITDA")=0,"N/A",_xll.ciqfunctions.udf.CIQ(D39,"IQ_EBITDA")))</f>
        <v/>
      </c>
      <c r="P39" t="str">
        <f>IF(B39="","",IF(_xll.ciqfunctions.udf.CIQ(D39,"IQ_MARKETCAP")=0,"N/A",_xll.ciqfunctions.udf.CIQ(D39,"IQ_MARKETCAP")))</f>
        <v/>
      </c>
      <c r="Q39" t="str">
        <f>IF(B39="","",IF(_xll.ciqfunctions.udf.CIQ(D39,"IQ_FULL_TIME")=0,"N/A",_xll.ciqfunctions.udf.CIQ(D39,"IQ_FULL_TIME")))</f>
        <v/>
      </c>
    </row>
    <row r="40" spans="3:17" x14ac:dyDescent="0.25">
      <c r="C40" s="24" t="str">
        <f>IF(B40="","",_xlfn.XLOOKUP($B40,Table1[company_name],Table1[pb_id]))</f>
        <v/>
      </c>
      <c r="D40" s="24" t="str">
        <f>IF(C40="","",_xlfn.XLOOKUP($B40,Table1[company_name],Table1[CIQ]))</f>
        <v/>
      </c>
      <c r="E40" s="24" t="str" cm="1">
        <f t="array" ref="E40">IF(B40="","",_xlfn.IFNA(_xll.PBD(C40,"Stock Exchange Code","","USD","",""),"Private"))</f>
        <v/>
      </c>
      <c r="F40" s="24" t="str" cm="1">
        <f t="array" ref="F40">IF(B40="","",_xlfn.IFNA(_xll.PBD(C40,"Ticker Symbol","","USD","",""),"Private"))</f>
        <v/>
      </c>
      <c r="G40" s="24" t="str">
        <f>IF(B40="","",_xlfn.XLOOKUP($B40,Table1[company_name],Table1[hq_country]))</f>
        <v/>
      </c>
      <c r="H40" s="24" t="str" cm="1">
        <f t="array" ref="H40">IF(B40="","",_xll.PBD(C40,"Company Description","","USD","",""))</f>
        <v/>
      </c>
      <c r="I40" s="24" t="str">
        <f>IF(B40="","",_xlfn.XLOOKUP(B40,Table1[company_name],Table1[brazil_presence]))</f>
        <v/>
      </c>
      <c r="J40" s="24" t="str" cm="1">
        <f t="array" ref="J40">IF(
  INDEX('Company Investment Helpers'!$I$20:$ZZ$20, 1, (ROW()-ROW($J$3))*8+1)="",
  "",
  INDEX('Company Investment Helpers'!$I$20:$ZZ$20, 1, (ROW()-ROW($J$3))*8+1)
)</f>
        <v/>
      </c>
      <c r="K40" s="24" t="str" cm="1">
        <f t="array" aca="1" ref="K40" ca="1">IF(
  INDEX('Company Investment Helpers'!$K$20:$ZZ$20, 1, (ROW()-ROW($J$3))*8+1)="",
  "",
  INDEX('Company Investment Helpers'!$K$20:$ZZ$20, 1, (ROW()-ROW($J$3))*8+1)
)</f>
        <v/>
      </c>
      <c r="L40" s="24" t="str">
        <f>IF(B40="","",_xlfn.XLOOKUP($B40,Table1[company_name],Table1[website]))</f>
        <v/>
      </c>
      <c r="M40" s="24" t="str">
        <f>IF(B40="","",_xlfn.XLOOKUP($B40,Table1[company_name],Table1[logo_file]))</f>
        <v/>
      </c>
      <c r="N40" t="str">
        <f>IF(B40="","",IF(_xll.ciqfunctions.udf.CIQ(D40,"IQ_REV")=0,"N/A",_xll.ciqfunctions.udf.CIQ(D40,"IQ_REV")))</f>
        <v/>
      </c>
      <c r="O40" t="str">
        <f>IF(B40="","",IF(_xll.ciqfunctions.udf.CIQ(D40,"IQ_EBITDA")=0,"N/A",_xll.ciqfunctions.udf.CIQ(D40,"IQ_EBITDA")))</f>
        <v/>
      </c>
      <c r="P40" t="str">
        <f>IF(B40="","",IF(_xll.ciqfunctions.udf.CIQ(D40,"IQ_MARKETCAP")=0,"N/A",_xll.ciqfunctions.udf.CIQ(D40,"IQ_MARKETCAP")))</f>
        <v/>
      </c>
      <c r="Q40" t="str">
        <f>IF(B40="","",IF(_xll.ciqfunctions.udf.CIQ(D40,"IQ_FULL_TIME")=0,"N/A",_xll.ciqfunctions.udf.CIQ(D40,"IQ_FULL_TIME")))</f>
        <v/>
      </c>
    </row>
    <row r="41" spans="3:17" x14ac:dyDescent="0.25">
      <c r="C41" s="24" t="str">
        <f>IF(B41="","",_xlfn.XLOOKUP($B41,Table1[company_name],Table1[pb_id]))</f>
        <v/>
      </c>
      <c r="D41" s="24" t="str">
        <f>IF(C41="","",_xlfn.XLOOKUP($B41,Table1[company_name],Table1[CIQ]))</f>
        <v/>
      </c>
      <c r="E41" s="24" t="str" cm="1">
        <f t="array" ref="E41">IF(B41="","",_xlfn.IFNA(_xll.PBD(C41,"Stock Exchange Code","","USD","",""),"Private"))</f>
        <v/>
      </c>
      <c r="F41" s="24" t="str" cm="1">
        <f t="array" ref="F41">IF(B41="","",_xlfn.IFNA(_xll.PBD(C41,"Ticker Symbol","","USD","",""),"Private"))</f>
        <v/>
      </c>
      <c r="G41" s="24" t="str">
        <f>IF(B41="","",_xlfn.XLOOKUP($B41,Table1[company_name],Table1[hq_country]))</f>
        <v/>
      </c>
      <c r="H41" s="24" t="str" cm="1">
        <f t="array" ref="H41">IF(B41="","",_xll.PBD(C41,"Company Description","","USD","",""))</f>
        <v/>
      </c>
      <c r="I41" s="24" t="str">
        <f>IF(B41="","",_xlfn.XLOOKUP(B41,Table1[company_name],Table1[brazil_presence]))</f>
        <v/>
      </c>
      <c r="J41" s="24" t="str" cm="1">
        <f t="array" ref="J41">IF(
  INDEX('Company Investment Helpers'!$I$20:$ZZ$20, 1, (ROW()-ROW($J$3))*8+1)="",
  "",
  INDEX('Company Investment Helpers'!$I$20:$ZZ$20, 1, (ROW()-ROW($J$3))*8+1)
)</f>
        <v/>
      </c>
      <c r="K41" s="24" t="str" cm="1">
        <f t="array" aca="1" ref="K41" ca="1">IF(
  INDEX('Company Investment Helpers'!$K$20:$ZZ$20, 1, (ROW()-ROW($J$3))*8+1)="",
  "",
  INDEX('Company Investment Helpers'!$K$20:$ZZ$20, 1, (ROW()-ROW($J$3))*8+1)
)</f>
        <v/>
      </c>
      <c r="L41" s="24" t="str">
        <f>IF(B41="","",_xlfn.XLOOKUP($B41,Table1[company_name],Table1[website]))</f>
        <v/>
      </c>
      <c r="M41" s="24" t="str">
        <f>IF(B41="","",_xlfn.XLOOKUP($B41,Table1[company_name],Table1[logo_file]))</f>
        <v/>
      </c>
      <c r="N41" t="str">
        <f>IF(B41="","",IF(_xll.ciqfunctions.udf.CIQ(D41,"IQ_REV")=0,"N/A",_xll.ciqfunctions.udf.CIQ(D41,"IQ_REV")))</f>
        <v/>
      </c>
      <c r="O41" t="str">
        <f>IF(B41="","",IF(_xll.ciqfunctions.udf.CIQ(D41,"IQ_EBITDA")=0,"N/A",_xll.ciqfunctions.udf.CIQ(D41,"IQ_EBITDA")))</f>
        <v/>
      </c>
      <c r="P41" t="str">
        <f>IF(B41="","",IF(_xll.ciqfunctions.udf.CIQ(D41,"IQ_MARKETCAP")=0,"N/A",_xll.ciqfunctions.udf.CIQ(D41,"IQ_MARKETCAP")))</f>
        <v/>
      </c>
      <c r="Q41" t="str">
        <f>IF(B41="","",IF(_xll.ciqfunctions.udf.CIQ(D41,"IQ_FULL_TIME")=0,"N/A",_xll.ciqfunctions.udf.CIQ(D41,"IQ_FULL_TIME")))</f>
        <v/>
      </c>
    </row>
    <row r="42" spans="3:17" x14ac:dyDescent="0.25">
      <c r="C42" s="24" t="str">
        <f>IF(B42="","",_xlfn.XLOOKUP($B42,Table1[company_name],Table1[pb_id]))</f>
        <v/>
      </c>
      <c r="D42" s="24" t="str">
        <f>IF(C42="","",_xlfn.XLOOKUP($B42,Table1[company_name],Table1[CIQ]))</f>
        <v/>
      </c>
      <c r="E42" s="24" t="str" cm="1">
        <f t="array" ref="E42">IF(B42="","",_xlfn.IFNA(_xll.PBD(C42,"Stock Exchange Code","","USD","",""),"Private"))</f>
        <v/>
      </c>
      <c r="F42" s="24" t="str" cm="1">
        <f t="array" ref="F42">IF(B42="","",_xlfn.IFNA(_xll.PBD(C42,"Ticker Symbol","","USD","",""),"Private"))</f>
        <v/>
      </c>
      <c r="G42" s="24" t="str">
        <f>IF(B42="","",_xlfn.XLOOKUP($B42,Table1[company_name],Table1[hq_country]))</f>
        <v/>
      </c>
      <c r="H42" s="24" t="str" cm="1">
        <f t="array" ref="H42">IF(B42="","",_xll.PBD(C42,"Company Description","","USD","",""))</f>
        <v/>
      </c>
      <c r="I42" s="24" t="str">
        <f>IF(B42="","",_xlfn.XLOOKUP(B42,Table1[company_name],Table1[brazil_presence]))</f>
        <v/>
      </c>
      <c r="J42" s="24" t="str" cm="1">
        <f t="array" ref="J42">IF(
  INDEX('Company Investment Helpers'!$I$20:$ZZ$20, 1, (ROW()-ROW($J$3))*8+1)="",
  "",
  INDEX('Company Investment Helpers'!$I$20:$ZZ$20, 1, (ROW()-ROW($J$3))*8+1)
)</f>
        <v/>
      </c>
      <c r="K42" s="24" t="str" cm="1">
        <f t="array" aca="1" ref="K42" ca="1">IF(
  INDEX('Company Investment Helpers'!$K$20:$ZZ$20, 1, (ROW()-ROW($J$3))*8+1)="",
  "",
  INDEX('Company Investment Helpers'!$K$20:$ZZ$20, 1, (ROW()-ROW($J$3))*8+1)
)</f>
        <v/>
      </c>
      <c r="L42" s="24" t="str">
        <f>IF(B42="","",_xlfn.XLOOKUP($B42,Table1[company_name],Table1[website]))</f>
        <v/>
      </c>
      <c r="M42" s="24" t="str">
        <f>IF(B42="","",_xlfn.XLOOKUP($B42,Table1[company_name],Table1[logo_file]))</f>
        <v/>
      </c>
      <c r="N42" t="str">
        <f>IF(B42="","",IF(_xll.ciqfunctions.udf.CIQ(D42,"IQ_REV")=0,"N/A",_xll.ciqfunctions.udf.CIQ(D42,"IQ_REV")))</f>
        <v/>
      </c>
      <c r="O42" t="str">
        <f>IF(B42="","",IF(_xll.ciqfunctions.udf.CIQ(D42,"IQ_EBITDA")=0,"N/A",_xll.ciqfunctions.udf.CIQ(D42,"IQ_EBITDA")))</f>
        <v/>
      </c>
      <c r="P42" t="str">
        <f>IF(B42="","",IF(_xll.ciqfunctions.udf.CIQ(D42,"IQ_MARKETCAP")=0,"N/A",_xll.ciqfunctions.udf.CIQ(D42,"IQ_MARKETCAP")))</f>
        <v/>
      </c>
      <c r="Q42" t="str">
        <f>IF(B42="","",IF(_xll.ciqfunctions.udf.CIQ(D42,"IQ_FULL_TIME")=0,"N/A",_xll.ciqfunctions.udf.CIQ(D42,"IQ_FULL_TIME")))</f>
        <v/>
      </c>
    </row>
    <row r="43" spans="3:17" x14ac:dyDescent="0.25">
      <c r="C43" s="24" t="str">
        <f>IF(B43="","",_xlfn.XLOOKUP($B43,Table1[company_name],Table1[pb_id]))</f>
        <v/>
      </c>
      <c r="D43" s="24" t="str">
        <f>IF(C43="","",_xlfn.XLOOKUP($B43,Table1[company_name],Table1[CIQ]))</f>
        <v/>
      </c>
      <c r="E43" s="24" t="str" cm="1">
        <f t="array" ref="E43">IF(B43="","",_xlfn.IFNA(_xll.PBD(C43,"Stock Exchange Code","","USD","",""),"Private"))</f>
        <v/>
      </c>
      <c r="F43" s="24" t="str" cm="1">
        <f t="array" ref="F43">IF(B43="","",_xlfn.IFNA(_xll.PBD(C43,"Ticker Symbol","","USD","",""),"Private"))</f>
        <v/>
      </c>
      <c r="G43" s="24" t="str">
        <f>IF(B43="","",_xlfn.XLOOKUP($B43,Table1[company_name],Table1[hq_country]))</f>
        <v/>
      </c>
      <c r="H43" s="24" t="str" cm="1">
        <f t="array" ref="H43">IF(B43="","",_xll.PBD(C43,"Company Description","","USD","",""))</f>
        <v/>
      </c>
      <c r="I43" s="24" t="str">
        <f>IF(B43="","",_xlfn.XLOOKUP(B43,Table1[company_name],Table1[brazil_presence]))</f>
        <v/>
      </c>
      <c r="J43" s="24" t="str" cm="1">
        <f t="array" ref="J43">IF(
  INDEX('Company Investment Helpers'!$I$20:$ZZ$20, 1, (ROW()-ROW($J$3))*8+1)="",
  "",
  INDEX('Company Investment Helpers'!$I$20:$ZZ$20, 1, (ROW()-ROW($J$3))*8+1)
)</f>
        <v/>
      </c>
      <c r="K43" s="24" t="str" cm="1">
        <f t="array" aca="1" ref="K43" ca="1">IF(
  INDEX('Company Investment Helpers'!$K$20:$ZZ$20, 1, (ROW()-ROW($J$3))*8+1)="",
  "",
  INDEX('Company Investment Helpers'!$K$20:$ZZ$20, 1, (ROW()-ROW($J$3))*8+1)
)</f>
        <v/>
      </c>
      <c r="L43" s="24" t="str">
        <f>IF(B43="","",_xlfn.XLOOKUP($B43,Table1[company_name],Table1[website]))</f>
        <v/>
      </c>
      <c r="M43" s="24" t="str">
        <f>IF(B43="","",_xlfn.XLOOKUP($B43,Table1[company_name],Table1[logo_file]))</f>
        <v/>
      </c>
      <c r="N43" t="str">
        <f>IF(B43="","",IF(_xll.ciqfunctions.udf.CIQ(D43,"IQ_REV")=0,"N/A",_xll.ciqfunctions.udf.CIQ(D43,"IQ_REV")))</f>
        <v/>
      </c>
      <c r="O43" t="str">
        <f>IF(B43="","",IF(_xll.ciqfunctions.udf.CIQ(D43,"IQ_EBITDA")=0,"N/A",_xll.ciqfunctions.udf.CIQ(D43,"IQ_EBITDA")))</f>
        <v/>
      </c>
      <c r="P43" t="str">
        <f>IF(B43="","",IF(_xll.ciqfunctions.udf.CIQ(D43,"IQ_MARKETCAP")=0,"N/A",_xll.ciqfunctions.udf.CIQ(D43,"IQ_MARKETCAP")))</f>
        <v/>
      </c>
      <c r="Q43" t="str">
        <f>IF(B43="","",IF(_xll.ciqfunctions.udf.CIQ(D43,"IQ_FULL_TIME")=0,"N/A",_xll.ciqfunctions.udf.CIQ(D43,"IQ_FULL_TIME")))</f>
        <v/>
      </c>
    </row>
    <row r="44" spans="3:17" x14ac:dyDescent="0.25">
      <c r="C44" s="24" t="str">
        <f>IF(B44="","",_xlfn.XLOOKUP($B44,Table1[company_name],Table1[pb_id]))</f>
        <v/>
      </c>
      <c r="D44" s="24" t="str">
        <f>IF(C44="","",_xlfn.XLOOKUP($B44,Table1[company_name],Table1[CIQ]))</f>
        <v/>
      </c>
      <c r="E44" s="24" t="str" cm="1">
        <f t="array" ref="E44">IF(B44="","",_xlfn.IFNA(_xll.PBD(C44,"Stock Exchange Code","","USD","",""),"Private"))</f>
        <v/>
      </c>
      <c r="F44" s="24" t="str" cm="1">
        <f t="array" ref="F44">IF(B44="","",_xlfn.IFNA(_xll.PBD(C44,"Ticker Symbol","","USD","",""),"Private"))</f>
        <v/>
      </c>
      <c r="G44" s="24" t="str">
        <f>IF(B44="","",_xlfn.XLOOKUP($B44,Table1[company_name],Table1[hq_country]))</f>
        <v/>
      </c>
      <c r="H44" s="24" t="str" cm="1">
        <f t="array" ref="H44">IF(B44="","",_xll.PBD(C44,"Company Description","","USD","",""))</f>
        <v/>
      </c>
      <c r="I44" s="24" t="str">
        <f>IF(B44="","",_xlfn.XLOOKUP(B44,Table1[company_name],Table1[brazil_presence]))</f>
        <v/>
      </c>
      <c r="J44" s="24" t="str" cm="1">
        <f t="array" ref="J44">IF(
  INDEX('Company Investment Helpers'!$I$20:$ZZ$20, 1, (ROW()-ROW($J$3))*8+1)="",
  "",
  INDEX('Company Investment Helpers'!$I$20:$ZZ$20, 1, (ROW()-ROW($J$3))*8+1)
)</f>
        <v/>
      </c>
      <c r="K44" s="24" t="str" cm="1">
        <f t="array" aca="1" ref="K44" ca="1">IF(
  INDEX('Company Investment Helpers'!$K$20:$ZZ$20, 1, (ROW()-ROW($J$3))*8+1)="",
  "",
  INDEX('Company Investment Helpers'!$K$20:$ZZ$20, 1, (ROW()-ROW($J$3))*8+1)
)</f>
        <v/>
      </c>
      <c r="L44" s="24" t="str">
        <f>IF(B44="","",_xlfn.XLOOKUP($B44,Table1[company_name],Table1[website]))</f>
        <v/>
      </c>
      <c r="M44" s="24" t="str">
        <f>IF(B44="","",_xlfn.XLOOKUP($B44,Table1[company_name],Table1[logo_file]))</f>
        <v/>
      </c>
      <c r="N44" t="str">
        <f>IF(B44="","",IF(_xll.ciqfunctions.udf.CIQ(D44,"IQ_REV")=0,"N/A",_xll.ciqfunctions.udf.CIQ(D44,"IQ_REV")))</f>
        <v/>
      </c>
      <c r="O44" t="str">
        <f>IF(B44="","",IF(_xll.ciqfunctions.udf.CIQ(D44,"IQ_EBITDA")=0,"N/A",_xll.ciqfunctions.udf.CIQ(D44,"IQ_EBITDA")))</f>
        <v/>
      </c>
      <c r="P44" t="str">
        <f>IF(B44="","",IF(_xll.ciqfunctions.udf.CIQ(D44,"IQ_MARKETCAP")=0,"N/A",_xll.ciqfunctions.udf.CIQ(D44,"IQ_MARKETCAP")))</f>
        <v/>
      </c>
      <c r="Q44" t="str">
        <f>IF(B44="","",IF(_xll.ciqfunctions.udf.CIQ(D44,"IQ_FULL_TIME")=0,"N/A",_xll.ciqfunctions.udf.CIQ(D44,"IQ_FULL_TIME")))</f>
        <v/>
      </c>
    </row>
    <row r="45" spans="3:17" x14ac:dyDescent="0.25">
      <c r="C45" s="24" t="str">
        <f>IF(B45="","",_xlfn.XLOOKUP($B45,Table1[company_name],Table1[pb_id]))</f>
        <v/>
      </c>
      <c r="D45" s="24" t="str">
        <f>IF(C45="","",_xlfn.XLOOKUP($B45,Table1[company_name],Table1[CIQ]))</f>
        <v/>
      </c>
      <c r="E45" s="24" t="str" cm="1">
        <f t="array" ref="E45">IF(B45="","",_xlfn.IFNA(_xll.PBD(C45,"Stock Exchange Code","","USD","",""),"Private"))</f>
        <v/>
      </c>
      <c r="F45" s="24" t="str" cm="1">
        <f t="array" ref="F45">IF(B45="","",_xlfn.IFNA(_xll.PBD(C45,"Ticker Symbol","","USD","",""),"Private"))</f>
        <v/>
      </c>
      <c r="G45" s="24" t="str">
        <f>IF(B45="","",_xlfn.XLOOKUP($B45,Table1[company_name],Table1[hq_country]))</f>
        <v/>
      </c>
      <c r="H45" s="24" t="str" cm="1">
        <f t="array" ref="H45">IF(B45="","",_xll.PBD(C45,"Company Description","","USD","",""))</f>
        <v/>
      </c>
      <c r="I45" s="24" t="str">
        <f>IF(B45="","",_xlfn.XLOOKUP(B45,Table1[company_name],Table1[brazil_presence]))</f>
        <v/>
      </c>
      <c r="J45" s="24" t="str" cm="1">
        <f t="array" ref="J45">IF(
  INDEX('Company Investment Helpers'!$I$20:$ZZ$20, 1, (ROW()-ROW($J$3))*8+1)="",
  "",
  INDEX('Company Investment Helpers'!$I$20:$ZZ$20, 1, (ROW()-ROW($J$3))*8+1)
)</f>
        <v/>
      </c>
      <c r="K45" s="24" t="str" cm="1">
        <f t="array" aca="1" ref="K45" ca="1">IF(
  INDEX('Company Investment Helpers'!$K$20:$ZZ$20, 1, (ROW()-ROW($J$3))*8+1)="",
  "",
  INDEX('Company Investment Helpers'!$K$20:$ZZ$20, 1, (ROW()-ROW($J$3))*8+1)
)</f>
        <v/>
      </c>
      <c r="L45" s="24" t="str">
        <f>IF(B45="","",_xlfn.XLOOKUP($B45,Table1[company_name],Table1[website]))</f>
        <v/>
      </c>
      <c r="M45" s="24" t="str">
        <f>IF(B45="","",_xlfn.XLOOKUP($B45,Table1[company_name],Table1[logo_file]))</f>
        <v/>
      </c>
      <c r="N45" t="str">
        <f>IF(B45="","",IF(_xll.ciqfunctions.udf.CIQ(D45,"IQ_REV")=0,"N/A",_xll.ciqfunctions.udf.CIQ(D45,"IQ_REV")))</f>
        <v/>
      </c>
      <c r="O45" t="str">
        <f>IF(B45="","",IF(_xll.ciqfunctions.udf.CIQ(D45,"IQ_EBITDA")=0,"N/A",_xll.ciqfunctions.udf.CIQ(D45,"IQ_EBITDA")))</f>
        <v/>
      </c>
      <c r="P45" t="str">
        <f>IF(B45="","",IF(_xll.ciqfunctions.udf.CIQ(D45,"IQ_MARKETCAP")=0,"N/A",_xll.ciqfunctions.udf.CIQ(D45,"IQ_MARKETCAP")))</f>
        <v/>
      </c>
      <c r="Q45" t="str">
        <f>IF(B45="","",IF(_xll.ciqfunctions.udf.CIQ(D45,"IQ_FULL_TIME")=0,"N/A",_xll.ciqfunctions.udf.CIQ(D45,"IQ_FULL_TIME")))</f>
        <v/>
      </c>
    </row>
    <row r="46" spans="3:17" x14ac:dyDescent="0.25">
      <c r="C46" s="24" t="str">
        <f>IF(B46="","",_xlfn.XLOOKUP($B46,Table1[company_name],Table1[pb_id]))</f>
        <v/>
      </c>
      <c r="D46" s="24" t="str">
        <f>IF(C46="","",_xlfn.XLOOKUP($B46,Table1[company_name],Table1[CIQ]))</f>
        <v/>
      </c>
      <c r="E46" s="24" t="str" cm="1">
        <f t="array" ref="E46">IF(B46="","",_xlfn.IFNA(_xll.PBD(C46,"Stock Exchange Code","","USD","",""),"Private"))</f>
        <v/>
      </c>
      <c r="F46" s="24" t="str" cm="1">
        <f t="array" ref="F46">IF(B46="","",_xlfn.IFNA(_xll.PBD(C46,"Ticker Symbol","","USD","",""),"Private"))</f>
        <v/>
      </c>
      <c r="G46" s="24" t="str">
        <f>IF(B46="","",_xlfn.XLOOKUP($B46,Table1[company_name],Table1[hq_country]))</f>
        <v/>
      </c>
      <c r="H46" s="24" t="str" cm="1">
        <f t="array" ref="H46">IF(B46="","",_xll.PBD(C46,"Company Description","","USD","",""))</f>
        <v/>
      </c>
      <c r="I46" s="24" t="str">
        <f>IF(B46="","",_xlfn.XLOOKUP(B46,Table1[company_name],Table1[brazil_presence]))</f>
        <v/>
      </c>
      <c r="J46" s="24" t="str" cm="1">
        <f t="array" ref="J46">IF(
  INDEX('Company Investment Helpers'!$I$20:$ZZ$20, 1, (ROW()-ROW($J$3))*8+1)="",
  "",
  INDEX('Company Investment Helpers'!$I$20:$ZZ$20, 1, (ROW()-ROW($J$3))*8+1)
)</f>
        <v/>
      </c>
      <c r="K46" s="24" t="str" cm="1">
        <f t="array" ref="K46">IF(
  INDEX('Company Investment Helpers'!$K$20:$ZZ$20, 1, (ROW()-ROW($J$3))*8+1)="",
  "",
  INDEX('Company Investment Helpers'!$K$20:$ZZ$20, 1, (ROW()-ROW($J$3))*8+1)
)</f>
        <v/>
      </c>
      <c r="L46" s="24" t="str">
        <f>IF(B46="","",_xlfn.XLOOKUP($B46,Table1[company_name],Table1[website]))</f>
        <v/>
      </c>
      <c r="M46" s="24" t="str">
        <f>IF(B46="","",_xlfn.XLOOKUP($B46,Table1[company_name],Table1[logo_file]))</f>
        <v/>
      </c>
      <c r="N46" t="str">
        <f>IF(B46="","",IF(_xll.ciqfunctions.udf.CIQ(D46,"IQ_REV")=0,"N/A",_xll.ciqfunctions.udf.CIQ(D46,"IQ_REV")))</f>
        <v/>
      </c>
      <c r="O46" t="str">
        <f>IF(B46="","",IF(_xll.ciqfunctions.udf.CIQ(D46,"IQ_EBITDA")=0,"N/A",_xll.ciqfunctions.udf.CIQ(D46,"IQ_EBITDA")))</f>
        <v/>
      </c>
      <c r="P46" t="str">
        <f>IF(B46="","",IF(_xll.ciqfunctions.udf.CIQ(D46,"IQ_MARKETCAP")=0,"N/A",_xll.ciqfunctions.udf.CIQ(D46,"IQ_MARKETCAP")))</f>
        <v/>
      </c>
      <c r="Q46" t="str">
        <f>IF(B46="","",IF(_xll.ciqfunctions.udf.CIQ(D46,"IQ_FULL_TIME")=0,"N/A",_xll.ciqfunctions.udf.CIQ(D46,"IQ_FULL_TIME")))</f>
        <v/>
      </c>
    </row>
    <row r="47" spans="3:17" x14ac:dyDescent="0.25">
      <c r="C47" s="24" t="str">
        <f>IF(B47="","",_xlfn.XLOOKUP($B47,Table1[company_name],Table1[pb_id]))</f>
        <v/>
      </c>
      <c r="D47" s="24" t="str">
        <f>IF(C47="","",_xlfn.XLOOKUP($B47,Table1[company_name],Table1[CIQ]))</f>
        <v/>
      </c>
      <c r="E47" s="24" t="str" cm="1">
        <f t="array" ref="E47">IF(B47="","",_xlfn.IFNA(_xll.PBD(C47,"Stock Exchange Code","","USD","",""),"Private"))</f>
        <v/>
      </c>
      <c r="F47" s="24" t="str" cm="1">
        <f t="array" ref="F47">IF(B47="","",_xlfn.IFNA(_xll.PBD(C47,"Ticker Symbol","","USD","",""),"Private"))</f>
        <v/>
      </c>
      <c r="G47" s="24" t="str">
        <f>IF(B47="","",_xlfn.XLOOKUP($B47,Table1[company_name],Table1[hq_country]))</f>
        <v/>
      </c>
      <c r="H47" s="24" t="str" cm="1">
        <f t="array" ref="H47">IF(B47="","",_xll.PBD(C47,"Company Description","","USD","",""))</f>
        <v/>
      </c>
      <c r="I47" s="24" t="str">
        <f>IF(B47="","",_xlfn.XLOOKUP(B47,Table1[company_name],Table1[brazil_presence]))</f>
        <v/>
      </c>
      <c r="J47" s="24" t="str" cm="1">
        <f t="array" ref="J47">IF(
  INDEX('Company Investment Helpers'!$I$20:$ZZ$20, 1, (ROW()-ROW($J$3))*8+1)="",
  "",
  INDEX('Company Investment Helpers'!$I$20:$ZZ$20, 1, (ROW()-ROW($J$3))*8+1)
)</f>
        <v/>
      </c>
      <c r="K47" s="24" t="str" cm="1">
        <f t="array" ref="K47">IF(
  INDEX('Company Investment Helpers'!$K$20:$ZZ$20, 1, (ROW()-ROW($J$3))*8+1)="",
  "",
  INDEX('Company Investment Helpers'!$K$20:$ZZ$20, 1, (ROW()-ROW($J$3))*8+1)
)</f>
        <v/>
      </c>
      <c r="L47" s="24" t="str">
        <f>IF(B47="","",_xlfn.XLOOKUP($B47,Table1[company_name],Table1[website]))</f>
        <v/>
      </c>
      <c r="M47" s="24" t="str">
        <f>IF(B47="","",_xlfn.XLOOKUP($B47,Table1[company_name],Table1[logo_file]))</f>
        <v/>
      </c>
      <c r="N47" t="str">
        <f>IF(B47="","",IF(_xll.ciqfunctions.udf.CIQ(D47,"IQ_REV")=0,"N/A",_xll.ciqfunctions.udf.CIQ(D47,"IQ_REV")))</f>
        <v/>
      </c>
      <c r="O47" t="str">
        <f>IF(B47="","",IF(_xll.ciqfunctions.udf.CIQ(D47,"IQ_EBITDA")=0,"N/A",_xll.ciqfunctions.udf.CIQ(D47,"IQ_EBITDA")))</f>
        <v/>
      </c>
      <c r="P47" t="str">
        <f>IF(B47="","",IF(_xll.ciqfunctions.udf.CIQ(D47,"IQ_MARKETCAP")=0,"N/A",_xll.ciqfunctions.udf.CIQ(D47,"IQ_MARKETCAP")))</f>
        <v/>
      </c>
      <c r="Q47" t="str">
        <f>IF(B47="","",IF(_xll.ciqfunctions.udf.CIQ(D47,"IQ_FULL_TIME")=0,"N/A",_xll.ciqfunctions.udf.CIQ(D47,"IQ_FULL_TIME")))</f>
        <v/>
      </c>
    </row>
    <row r="48" spans="3:17" x14ac:dyDescent="0.25">
      <c r="C48" s="24" t="str">
        <f>IF(B48="","",_xlfn.XLOOKUP($B48,Table1[company_name],Table1[pb_id]))</f>
        <v/>
      </c>
      <c r="D48" s="24" t="str">
        <f>IF(C48="","",_xlfn.XLOOKUP($B48,Table1[company_name],Table1[CIQ]))</f>
        <v/>
      </c>
      <c r="E48" s="24" t="str" cm="1">
        <f t="array" ref="E48">IF(B48="","",_xlfn.IFNA(_xll.PBD(C48,"Stock Exchange Code","","USD","",""),"Private"))</f>
        <v/>
      </c>
      <c r="F48" s="24" t="str" cm="1">
        <f t="array" ref="F48">IF(B48="","",_xlfn.IFNA(_xll.PBD(C48,"Ticker Symbol","","USD","",""),"Private"))</f>
        <v/>
      </c>
      <c r="G48" s="24" t="str">
        <f>IF(B48="","",_xlfn.XLOOKUP($B48,Table1[company_name],Table1[hq_country]))</f>
        <v/>
      </c>
      <c r="H48" s="24" t="str" cm="1">
        <f t="array" ref="H48">IF(B48="","",_xll.PBD(C48,"Company Description","","USD","",""))</f>
        <v/>
      </c>
      <c r="I48" s="24" t="str">
        <f>IF(B48="","",_xlfn.XLOOKUP(B48,Table1[company_name],Table1[brazil_presence]))</f>
        <v/>
      </c>
      <c r="J48" s="24" t="str" cm="1">
        <f t="array" ref="J48">IF(
  INDEX('Company Investment Helpers'!$I$20:$ZZ$20, 1, (ROW()-ROW($J$3))*8+1)="",
  "",
  INDEX('Company Investment Helpers'!$I$20:$ZZ$20, 1, (ROW()-ROW($J$3))*8+1)
)</f>
        <v/>
      </c>
      <c r="K48" s="24" t="str" cm="1">
        <f t="array" ref="K48">IF(
  INDEX('Company Investment Helpers'!$K$20:$ZZ$20, 1, (ROW()-ROW($J$3))*8+1)="",
  "",
  INDEX('Company Investment Helpers'!$K$20:$ZZ$20, 1, (ROW()-ROW($J$3))*8+1)
)</f>
        <v/>
      </c>
      <c r="L48" s="24" t="str">
        <f>IF(B48="","",_xlfn.XLOOKUP($B48,Table1[company_name],Table1[website]))</f>
        <v/>
      </c>
      <c r="M48" s="24" t="str">
        <f>IF(B48="","",_xlfn.XLOOKUP($B48,Table1[company_name],Table1[logo_file]))</f>
        <v/>
      </c>
      <c r="N48" t="str">
        <f>IF(B48="","",IF(_xll.ciqfunctions.udf.CIQ(D48,"IQ_REV")=0,"N/A",_xll.ciqfunctions.udf.CIQ(D48,"IQ_REV")))</f>
        <v/>
      </c>
      <c r="O48" t="str">
        <f>IF(B48="","",IF(_xll.ciqfunctions.udf.CIQ(D48,"IQ_EBITDA")=0,"N/A",_xll.ciqfunctions.udf.CIQ(D48,"IQ_EBITDA")))</f>
        <v/>
      </c>
      <c r="P48" t="str">
        <f>IF(B48="","",IF(_xll.ciqfunctions.udf.CIQ(D48,"IQ_MARKETCAP")=0,"N/A",_xll.ciqfunctions.udf.CIQ(D48,"IQ_MARKETCAP")))</f>
        <v/>
      </c>
      <c r="Q48" t="str">
        <f>IF(B48="","",IF(_xll.ciqfunctions.udf.CIQ(D48,"IQ_FULL_TIME")=0,"N/A",_xll.ciqfunctions.udf.CIQ(D48,"IQ_FULL_TIME")))</f>
        <v/>
      </c>
    </row>
    <row r="49" spans="3:17" x14ac:dyDescent="0.25">
      <c r="C49" s="24" t="str">
        <f>IF(B49="","",_xlfn.XLOOKUP($B49,Table1[company_name],Table1[pb_id]))</f>
        <v/>
      </c>
      <c r="D49" s="24" t="str">
        <f>IF(C49="","",_xlfn.XLOOKUP($B49,Table1[company_name],Table1[CIQ]))</f>
        <v/>
      </c>
      <c r="E49" s="24" t="str" cm="1">
        <f t="array" ref="E49">IF(B49="","",_xlfn.IFNA(_xll.PBD(C49,"Stock Exchange Code","","USD","",""),"Private"))</f>
        <v/>
      </c>
      <c r="F49" s="24" t="str" cm="1">
        <f t="array" ref="F49">IF(B49="","",_xlfn.IFNA(_xll.PBD(C49,"Ticker Symbol","","USD","",""),"Private"))</f>
        <v/>
      </c>
      <c r="G49" s="24" t="str">
        <f>IF(B49="","",_xlfn.XLOOKUP($B49,Table1[company_name],Table1[hq_country]))</f>
        <v/>
      </c>
      <c r="H49" s="24" t="str" cm="1">
        <f t="array" ref="H49">IF(B49="","",_xll.PBD(C49,"Company Description","","USD","",""))</f>
        <v/>
      </c>
      <c r="I49" s="24" t="str">
        <f>IF(B49="","",_xlfn.XLOOKUP(B49,Table1[company_name],Table1[brazil_presence]))</f>
        <v/>
      </c>
      <c r="J49" s="24" t="str" cm="1">
        <f t="array" ref="J49">IF(
  INDEX('Company Investment Helpers'!$I$20:$ZZ$20, 1, (ROW()-ROW($J$3))*8+1)="",
  "",
  INDEX('Company Investment Helpers'!$I$20:$ZZ$20, 1, (ROW()-ROW($J$3))*8+1)
)</f>
        <v/>
      </c>
      <c r="K49" s="24" t="str" cm="1">
        <f t="array" ref="K49">IF(
  INDEX('Company Investment Helpers'!$K$20:$ZZ$20, 1, (ROW()-ROW($J$3))*8+1)="",
  "",
  INDEX('Company Investment Helpers'!$K$20:$ZZ$20, 1, (ROW()-ROW($J$3))*8+1)
)</f>
        <v/>
      </c>
      <c r="L49" s="24" t="str">
        <f>IF(B49="","",_xlfn.XLOOKUP($B49,Table1[company_name],Table1[website]))</f>
        <v/>
      </c>
      <c r="M49" s="24" t="str">
        <f>IF(B49="","",_xlfn.XLOOKUP($B49,Table1[company_name],Table1[logo_file]))</f>
        <v/>
      </c>
      <c r="N49" t="str">
        <f>IF(B49="","",IF(_xll.ciqfunctions.udf.CIQ(D49,"IQ_REV")=0,"N/A",_xll.ciqfunctions.udf.CIQ(D49,"IQ_REV")))</f>
        <v/>
      </c>
      <c r="O49" t="str">
        <f>IF(B49="","",IF(_xll.ciqfunctions.udf.CIQ(D49,"IQ_EBITDA")=0,"N/A",_xll.ciqfunctions.udf.CIQ(D49,"IQ_EBITDA")))</f>
        <v/>
      </c>
      <c r="P49" t="str">
        <f>IF(B49="","",IF(_xll.ciqfunctions.udf.CIQ(D49,"IQ_MARKETCAP")=0,"N/A",_xll.ciqfunctions.udf.CIQ(D49,"IQ_MARKETCAP")))</f>
        <v/>
      </c>
      <c r="Q49" t="str">
        <f>IF(B49="","",IF(_xll.ciqfunctions.udf.CIQ(D49,"IQ_FULL_TIME")=0,"N/A",_xll.ciqfunctions.udf.CIQ(D49,"IQ_FULL_TIME")))</f>
        <v/>
      </c>
    </row>
    <row r="50" spans="3:17" x14ac:dyDescent="0.25">
      <c r="C50" s="24" t="str">
        <f>IF(B50="","",_xlfn.XLOOKUP($B50,Table1[company_name],Table1[pb_id]))</f>
        <v/>
      </c>
      <c r="D50" s="24" t="str">
        <f>IF(C50="","",_xlfn.XLOOKUP($B50,Table1[company_name],Table1[CIQ]))</f>
        <v/>
      </c>
      <c r="E50" s="24" t="str" cm="1">
        <f t="array" ref="E50">IF(B50="","",_xlfn.IFNA(_xll.PBD(C50,"Stock Exchange Code","","USD","",""),"Private"))</f>
        <v/>
      </c>
      <c r="F50" s="24" t="str" cm="1">
        <f t="array" ref="F50">IF(B50="","",_xlfn.IFNA(_xll.PBD(C50,"Ticker Symbol","","USD","",""),"Private"))</f>
        <v/>
      </c>
      <c r="G50" s="24" t="str">
        <f>IF(B50="","",_xlfn.XLOOKUP($B50,Table1[company_name],Table1[hq_country]))</f>
        <v/>
      </c>
      <c r="H50" s="24" t="str" cm="1">
        <f t="array" ref="H50">IF(B50="","",_xll.PBD(C50,"Company Description","","USD","",""))</f>
        <v/>
      </c>
      <c r="I50" s="24" t="str">
        <f>IF(B50="","",_xlfn.XLOOKUP(B50,Table1[company_name],Table1[brazil_presence]))</f>
        <v/>
      </c>
      <c r="J50" s="24" t="str" cm="1">
        <f t="array" ref="J50">IF(
  INDEX('Company Investment Helpers'!$I$20:$ZZ$20, 1, (ROW()-ROW($J$3))*8+1)="",
  "",
  INDEX('Company Investment Helpers'!$I$20:$ZZ$20, 1, (ROW()-ROW($J$3))*8+1)
)</f>
        <v/>
      </c>
      <c r="K50" s="24" t="str" cm="1">
        <f t="array" ref="K50">IF(
  INDEX('Company Investment Helpers'!$K$20:$ZZ$20, 1, (ROW()-ROW($J$3))*8+1)="",
  "",
  INDEX('Company Investment Helpers'!$K$20:$ZZ$20, 1, (ROW()-ROW($J$3))*8+1)
)</f>
        <v/>
      </c>
      <c r="L50" s="24" t="str">
        <f>IF(B50="","",_xlfn.XLOOKUP($B50,Table1[company_name],Table1[website]))</f>
        <v/>
      </c>
      <c r="M50" s="24" t="str">
        <f>IF(B50="","",_xlfn.XLOOKUP($B50,Table1[company_name],Table1[logo_file]))</f>
        <v/>
      </c>
      <c r="N50" t="str">
        <f>IF(B50="","",IF(_xll.ciqfunctions.udf.CIQ(D50,"IQ_REV")=0,"N/A",_xll.ciqfunctions.udf.CIQ(D50,"IQ_REV")))</f>
        <v/>
      </c>
      <c r="O50" t="str">
        <f>IF(B50="","",IF(_xll.ciqfunctions.udf.CIQ(D50,"IQ_EBITDA")=0,"N/A",_xll.ciqfunctions.udf.CIQ(D50,"IQ_EBITDA")))</f>
        <v/>
      </c>
      <c r="P50" t="str">
        <f>IF(B50="","",IF(_xll.ciqfunctions.udf.CIQ(D50,"IQ_MARKETCAP")=0,"N/A",_xll.ciqfunctions.udf.CIQ(D50,"IQ_MARKETCAP")))</f>
        <v/>
      </c>
      <c r="Q50" t="str">
        <f>IF(B50="","",IF(_xll.ciqfunctions.udf.CIQ(D50,"IQ_FULL_TIME")=0,"N/A",_xll.ciqfunctions.udf.CIQ(D50,"IQ_FULL_TIME")))</f>
        <v/>
      </c>
    </row>
    <row r="51" spans="3:17" x14ac:dyDescent="0.25">
      <c r="C51" s="24" t="str">
        <f>IF(B51="","",_xlfn.XLOOKUP($B51,Table1[company_name],Table1[pb_id]))</f>
        <v/>
      </c>
      <c r="D51" s="24" t="str">
        <f>IF(C51="","",_xlfn.XLOOKUP($B51,Table1[company_name],Table1[CIQ]))</f>
        <v/>
      </c>
      <c r="E51" s="24" t="str" cm="1">
        <f t="array" ref="E51">IF(B51="","",_xlfn.IFNA(_xll.PBD(C51,"Stock Exchange Code","","USD","",""),"Private"))</f>
        <v/>
      </c>
      <c r="F51" s="24" t="str" cm="1">
        <f t="array" ref="F51">IF(B51="","",_xlfn.IFNA(_xll.PBD(C51,"Ticker Symbol","","USD","",""),"Private"))</f>
        <v/>
      </c>
      <c r="G51" s="24" t="str">
        <f>IF(B51="","",_xlfn.XLOOKUP($B51,Table1[company_name],Table1[hq_country]))</f>
        <v/>
      </c>
      <c r="H51" s="24" t="str" cm="1">
        <f t="array" ref="H51">IF(B51="","",_xll.PBD(C51,"Company Description","","USD","",""))</f>
        <v/>
      </c>
      <c r="I51" s="24" t="str">
        <f>IF(B51="","",_xlfn.XLOOKUP(B51,Table1[company_name],Table1[brazil_presence]))</f>
        <v/>
      </c>
      <c r="J51" s="24" t="str" cm="1">
        <f t="array" ref="J51">IF(
  INDEX('Company Investment Helpers'!$I$20:$ZZ$20, 1, (ROW()-ROW($J$3))*8+1)="",
  "",
  INDEX('Company Investment Helpers'!$I$20:$ZZ$20, 1, (ROW()-ROW($J$3))*8+1)
)</f>
        <v/>
      </c>
      <c r="K51" s="24" t="str" cm="1">
        <f t="array" ref="K51">IF(
  INDEX('Company Investment Helpers'!$K$20:$ZZ$20, 1, (ROW()-ROW($J$3))*8+1)="",
  "",
  INDEX('Company Investment Helpers'!$K$20:$ZZ$20, 1, (ROW()-ROW($J$3))*8+1)
)</f>
        <v/>
      </c>
      <c r="L51" s="24" t="str">
        <f>IF(B51="","",_xlfn.XLOOKUP($B51,Table1[company_name],Table1[website]))</f>
        <v/>
      </c>
      <c r="M51" s="24" t="str">
        <f>IF(B51="","",_xlfn.XLOOKUP($B51,Table1[company_name],Table1[logo_file]))</f>
        <v/>
      </c>
      <c r="N51" t="str">
        <f>IF(B51="","",IF(_xll.ciqfunctions.udf.CIQ(D51,"IQ_REV")=0,"N/A",_xll.ciqfunctions.udf.CIQ(D51,"IQ_REV")))</f>
        <v/>
      </c>
      <c r="O51" t="str">
        <f>IF(B51="","",IF(_xll.ciqfunctions.udf.CIQ(D51,"IQ_EBITDA")=0,"N/A",_xll.ciqfunctions.udf.CIQ(D51,"IQ_EBITDA")))</f>
        <v/>
      </c>
      <c r="P51" t="str">
        <f>IF(B51="","",IF(_xll.ciqfunctions.udf.CIQ(D51,"IQ_MARKETCAP")=0,"N/A",_xll.ciqfunctions.udf.CIQ(D51,"IQ_MARKETCAP")))</f>
        <v/>
      </c>
      <c r="Q51" t="str">
        <f>IF(B51="","",IF(_xll.ciqfunctions.udf.CIQ(D51,"IQ_FULL_TIME")=0,"N/A",_xll.ciqfunctions.udf.CIQ(D51,"IQ_FULL_TIME")))</f>
        <v/>
      </c>
    </row>
    <row r="52" spans="3:17" x14ac:dyDescent="0.25">
      <c r="C52" s="24" t="str">
        <f>IF(B52="","",_xlfn.XLOOKUP($B52,Table1[company_name],Table1[pb_id]))</f>
        <v/>
      </c>
      <c r="D52" s="24" t="str">
        <f>IF(C52="","",_xlfn.XLOOKUP($B52,Table1[company_name],Table1[CIQ]))</f>
        <v/>
      </c>
      <c r="E52" s="24" t="str" cm="1">
        <f t="array" ref="E52">IF(B52="","",_xlfn.IFNA(_xll.PBD(C52,"Stock Exchange Code","","USD","",""),"Private"))</f>
        <v/>
      </c>
      <c r="F52" s="24" t="str" cm="1">
        <f t="array" ref="F52">IF(B52="","",_xlfn.IFNA(_xll.PBD(C52,"Ticker Symbol","","USD","",""),"Private"))</f>
        <v/>
      </c>
      <c r="G52" s="24" t="str">
        <f>IF(B52="","",_xlfn.XLOOKUP($B52,Table1[company_name],Table1[hq_country]))</f>
        <v/>
      </c>
      <c r="H52" s="24" t="str" cm="1">
        <f t="array" ref="H52">IF(B52="","",_xll.PBD(C52,"Company Description","","USD","",""))</f>
        <v/>
      </c>
      <c r="I52" s="24" t="str">
        <f>IF(B52="","",_xlfn.XLOOKUP(B52,Table1[company_name],Table1[brazil_presence]))</f>
        <v/>
      </c>
      <c r="J52" s="24" t="str" cm="1">
        <f t="array" ref="J52">IF(
  INDEX('Company Investment Helpers'!$I$20:$ZZ$20, 1, (ROW()-ROW($J$3))*8+1)="",
  "",
  INDEX('Company Investment Helpers'!$I$20:$ZZ$20, 1, (ROW()-ROW($J$3))*8+1)
)</f>
        <v/>
      </c>
      <c r="K52" s="24" t="str" cm="1">
        <f t="array" ref="K52">IF(
  INDEX('Company Investment Helpers'!$K$20:$ZZ$20, 1, (ROW()-ROW($J$3))*8+1)="",
  "",
  INDEX('Company Investment Helpers'!$K$20:$ZZ$20, 1, (ROW()-ROW($J$3))*8+1)
)</f>
        <v/>
      </c>
      <c r="L52" s="24" t="str">
        <f>IF(B52="","",_xlfn.XLOOKUP($B52,Table1[company_name],Table1[website]))</f>
        <v/>
      </c>
      <c r="M52" s="24" t="str">
        <f>IF(B52="","",_xlfn.XLOOKUP($B52,Table1[company_name],Table1[logo_file]))</f>
        <v/>
      </c>
      <c r="N52" t="str">
        <f>IF(B52="","",IF(_xll.ciqfunctions.udf.CIQ(D52,"IQ_REV")=0,"N/A",_xll.ciqfunctions.udf.CIQ(D52,"IQ_REV")))</f>
        <v/>
      </c>
      <c r="O52" t="str">
        <f>IF(B52="","",IF(_xll.ciqfunctions.udf.CIQ(D52,"IQ_EBITDA")=0,"N/A",_xll.ciqfunctions.udf.CIQ(D52,"IQ_EBITDA")))</f>
        <v/>
      </c>
      <c r="P52" t="str">
        <f>IF(B52="","",IF(_xll.ciqfunctions.udf.CIQ(D52,"IQ_MARKETCAP")=0,"N/A",_xll.ciqfunctions.udf.CIQ(D52,"IQ_MARKETCAP")))</f>
        <v/>
      </c>
      <c r="Q52" t="str">
        <f>IF(B52="","",IF(_xll.ciqfunctions.udf.CIQ(D52,"IQ_FULL_TIME")=0,"N/A",_xll.ciqfunctions.udf.CIQ(D52,"IQ_FULL_TIME")))</f>
        <v/>
      </c>
    </row>
    <row r="53" spans="3:17" x14ac:dyDescent="0.25">
      <c r="C53" s="24" t="str">
        <f>IF(B53="","",_xlfn.XLOOKUP($B53,Table1[company_name],Table1[pb_id]))</f>
        <v/>
      </c>
      <c r="D53" s="24" t="str">
        <f>IF(C53="","",_xlfn.XLOOKUP($B53,Table1[company_name],Table1[CIQ]))</f>
        <v/>
      </c>
      <c r="E53" s="24" t="str" cm="1">
        <f t="array" ref="E53">IF(B53="","",_xlfn.IFNA(_xll.PBD(C53,"Stock Exchange Code","","USD","",""),"Private"))</f>
        <v/>
      </c>
      <c r="F53" s="24" t="str" cm="1">
        <f t="array" ref="F53">IF(B53="","",_xlfn.IFNA(_xll.PBD(C53,"Ticker Symbol","","USD","",""),"Private"))</f>
        <v/>
      </c>
      <c r="G53" s="24" t="str">
        <f>IF(B53="","",_xlfn.XLOOKUP($B53,Table1[company_name],Table1[hq_country]))</f>
        <v/>
      </c>
      <c r="H53" s="24" t="str" cm="1">
        <f t="array" ref="H53">IF(B53="","",_xll.PBD(C53,"Company Description","","USD","",""))</f>
        <v/>
      </c>
      <c r="I53" s="24" t="str">
        <f>IF(B53="","",_xlfn.XLOOKUP(B53,Table1[company_name],Table1[brazil_presence]))</f>
        <v/>
      </c>
      <c r="J53" s="24" t="str" cm="1">
        <f t="array" ref="J53">IF(
  INDEX('Company Investment Helpers'!$I$20:$ZZ$20, 1, (ROW()-ROW($J$3))*8+1)="",
  "",
  INDEX('Company Investment Helpers'!$I$20:$ZZ$20, 1, (ROW()-ROW($J$3))*8+1)
)</f>
        <v/>
      </c>
      <c r="K53" s="24" t="str" cm="1">
        <f t="array" ref="K53">IF(
  INDEX('Company Investment Helpers'!$K$20:$ZZ$20, 1, (ROW()-ROW($J$3))*8+1)="",
  "",
  INDEX('Company Investment Helpers'!$K$20:$ZZ$20, 1, (ROW()-ROW($J$3))*8+1)
)</f>
        <v/>
      </c>
      <c r="L53" s="24" t="str">
        <f>IF(B53="","",_xlfn.XLOOKUP($B53,Table1[company_name],Table1[website]))</f>
        <v/>
      </c>
      <c r="M53" s="24" t="str">
        <f>IF(B53="","",_xlfn.XLOOKUP($B53,Table1[company_name],Table1[logo_file]))</f>
        <v/>
      </c>
      <c r="N53" t="str">
        <f>IF(B53="","",IF(_xll.ciqfunctions.udf.CIQ(D53,"IQ_REV")=0,"N/A",_xll.ciqfunctions.udf.CIQ(D53,"IQ_REV")))</f>
        <v/>
      </c>
      <c r="O53" t="str">
        <f>IF(B53="","",IF(_xll.ciqfunctions.udf.CIQ(D53,"IQ_EBITDA")=0,"N/A",_xll.ciqfunctions.udf.CIQ(D53,"IQ_EBITDA")))</f>
        <v/>
      </c>
      <c r="P53" t="str">
        <f>IF(B53="","",IF(_xll.ciqfunctions.udf.CIQ(D53,"IQ_MARKETCAP")=0,"N/A",_xll.ciqfunctions.udf.CIQ(D53,"IQ_MARKETCAP")))</f>
        <v/>
      </c>
      <c r="Q53" t="str">
        <f>IF(B53="","",IF(_xll.ciqfunctions.udf.CIQ(D53,"IQ_FULL_TIME")=0,"N/A",_xll.ciqfunctions.udf.CIQ(D53,"IQ_FULL_TIME")))</f>
        <v/>
      </c>
    </row>
    <row r="54" spans="3:17" x14ac:dyDescent="0.25">
      <c r="C54" s="24" t="str">
        <f>IF(B54="","",_xlfn.XLOOKUP($B54,Table1[company_name],Table1[pb_id]))</f>
        <v/>
      </c>
      <c r="D54" s="24" t="str">
        <f>IF(C54="","",_xlfn.XLOOKUP($B54,Table1[company_name],Table1[CIQ]))</f>
        <v/>
      </c>
      <c r="E54" s="24" t="str" cm="1">
        <f t="array" ref="E54">IF(B54="","",_xlfn.IFNA(_xll.PBD(C54,"Stock Exchange Code","","USD","",""),"Private"))</f>
        <v/>
      </c>
      <c r="F54" s="24" t="str" cm="1">
        <f t="array" ref="F54">IF(B54="","",_xlfn.IFNA(_xll.PBD(C54,"Ticker Symbol","","USD","",""),"Private"))</f>
        <v/>
      </c>
      <c r="G54" s="24" t="str">
        <f>IF(B54="","",_xlfn.XLOOKUP($B54,Table1[company_name],Table1[hq_country]))</f>
        <v/>
      </c>
      <c r="H54" s="24" t="str" cm="1">
        <f t="array" ref="H54">IF(B54="","",_xll.PBD(C54,"Company Description","","USD","",""))</f>
        <v/>
      </c>
      <c r="I54" s="24" t="str">
        <f>IF(B54="","",_xlfn.XLOOKUP(B54,Table1[company_name],Table1[brazil_presence]))</f>
        <v/>
      </c>
      <c r="J54" s="24" t="str" cm="1">
        <f t="array" ref="J54">IF(
  INDEX('Company Investment Helpers'!$I$20:$ZZ$20, 1, (ROW()-ROW($J$3))*8+1)="",
  "",
  INDEX('Company Investment Helpers'!$I$20:$ZZ$20, 1, (ROW()-ROW($J$3))*8+1)
)</f>
        <v/>
      </c>
      <c r="K54" s="24" t="str" cm="1">
        <f t="array" ref="K54">IF(
  INDEX('Company Investment Helpers'!$K$20:$ZZ$20, 1, (ROW()-ROW($J$3))*8+1)="",
  "",
  INDEX('Company Investment Helpers'!$K$20:$ZZ$20, 1, (ROW()-ROW($J$3))*8+1)
)</f>
        <v/>
      </c>
      <c r="L54" s="24" t="str">
        <f>IF(B54="","",_xlfn.XLOOKUP($B54,Table1[company_name],Table1[website]))</f>
        <v/>
      </c>
      <c r="M54" s="24" t="str">
        <f>IF(B54="","",_xlfn.XLOOKUP($B54,Table1[company_name],Table1[logo_file]))</f>
        <v/>
      </c>
      <c r="N54" t="str">
        <f>IF(B54="","",IF(_xll.ciqfunctions.udf.CIQ(D54,"IQ_REV")=0,"N/A",_xll.ciqfunctions.udf.CIQ(D54,"IQ_REV")))</f>
        <v/>
      </c>
      <c r="O54" t="str">
        <f>IF(B54="","",IF(_xll.ciqfunctions.udf.CIQ(D54,"IQ_EBITDA")=0,"N/A",_xll.ciqfunctions.udf.CIQ(D54,"IQ_EBITDA")))</f>
        <v/>
      </c>
      <c r="P54" t="str">
        <f>IF(B54="","",IF(_xll.ciqfunctions.udf.CIQ(D54,"IQ_MARKETCAP")=0,"N/A",_xll.ciqfunctions.udf.CIQ(D54,"IQ_MARKETCAP")))</f>
        <v/>
      </c>
      <c r="Q54" t="str">
        <f>IF(B54="","",IF(_xll.ciqfunctions.udf.CIQ(D54,"IQ_FULL_TIME")=0,"N/A",_xll.ciqfunctions.udf.CIQ(D54,"IQ_FULL_TIME")))</f>
        <v/>
      </c>
    </row>
    <row r="55" spans="3:17" x14ac:dyDescent="0.25">
      <c r="C55" s="24" t="str">
        <f>IF(B55="","",_xlfn.XLOOKUP($B55,Table1[company_name],Table1[pb_id]))</f>
        <v/>
      </c>
      <c r="D55" s="24" t="str">
        <f>IF(C55="","",_xlfn.XLOOKUP($B55,Table1[company_name],Table1[CIQ]))</f>
        <v/>
      </c>
      <c r="E55" s="24" t="str" cm="1">
        <f t="array" ref="E55">IF(B55="","",_xlfn.IFNA(_xll.PBD(C55,"Stock Exchange Code","","USD","",""),"Private"))</f>
        <v/>
      </c>
      <c r="F55" s="24" t="str" cm="1">
        <f t="array" ref="F55">IF(B55="","",_xlfn.IFNA(_xll.PBD(C55,"Ticker Symbol","","USD","",""),"Private"))</f>
        <v/>
      </c>
      <c r="G55" s="24" t="str">
        <f>IF(B55="","",_xlfn.XLOOKUP($B55,Table1[company_name],Table1[hq_country]))</f>
        <v/>
      </c>
      <c r="H55" s="24" t="str" cm="1">
        <f t="array" ref="H55">IF(B55="","",_xll.PBD(C55,"Company Description","","USD","",""))</f>
        <v/>
      </c>
      <c r="I55" s="24" t="str">
        <f>IF(B55="","",_xlfn.XLOOKUP(B55,Table1[company_name],Table1[brazil_presence]))</f>
        <v/>
      </c>
      <c r="J55" s="24" t="str" cm="1">
        <f t="array" ref="J55">IF(
  INDEX('Company Investment Helpers'!$I$20:$ZZ$20, 1, (ROW()-ROW($J$3))*8+1)="",
  "",
  INDEX('Company Investment Helpers'!$I$20:$ZZ$20, 1, (ROW()-ROW($J$3))*8+1)
)</f>
        <v/>
      </c>
      <c r="K55" s="24" t="str" cm="1">
        <f t="array" ref="K55">IF(
  INDEX('Company Investment Helpers'!$K$20:$ZZ$20, 1, (ROW()-ROW($J$3))*8+1)="",
  "",
  INDEX('Company Investment Helpers'!$K$20:$ZZ$20, 1, (ROW()-ROW($J$3))*8+1)
)</f>
        <v/>
      </c>
      <c r="L55" s="24" t="str">
        <f>IF(B55="","",_xlfn.XLOOKUP($B55,Table1[company_name],Table1[website]))</f>
        <v/>
      </c>
      <c r="M55" s="24" t="str">
        <f>IF(B55="","",_xlfn.XLOOKUP($B55,Table1[company_name],Table1[logo_file]))</f>
        <v/>
      </c>
      <c r="N55" t="str">
        <f>IF(B55="","",IF(_xll.ciqfunctions.udf.CIQ(D55,"IQ_REV")=0,"N/A",_xll.ciqfunctions.udf.CIQ(D55,"IQ_REV")))</f>
        <v/>
      </c>
      <c r="O55" t="str">
        <f>IF(B55="","",IF(_xll.ciqfunctions.udf.CIQ(D55,"IQ_EBITDA")=0,"N/A",_xll.ciqfunctions.udf.CIQ(D55,"IQ_EBITDA")))</f>
        <v/>
      </c>
      <c r="P55" t="str">
        <f>IF(B55="","",IF(_xll.ciqfunctions.udf.CIQ(D55,"IQ_MARKETCAP")=0,"N/A",_xll.ciqfunctions.udf.CIQ(D55,"IQ_MARKETCAP")))</f>
        <v/>
      </c>
      <c r="Q55" t="str">
        <f>IF(B55="","",IF(_xll.ciqfunctions.udf.CIQ(D55,"IQ_FULL_TIME")=0,"N/A",_xll.ciqfunctions.udf.CIQ(D55,"IQ_FULL_TIME")))</f>
        <v/>
      </c>
    </row>
    <row r="56" spans="3:17" x14ac:dyDescent="0.25">
      <c r="C56" s="24" t="str">
        <f>IF(B56="","",_xlfn.XLOOKUP($B56,Table1[company_name],Table1[pb_id]))</f>
        <v/>
      </c>
      <c r="D56" s="24" t="str">
        <f>IF(C56="","",_xlfn.XLOOKUP($B56,Table1[company_name],Table1[CIQ]))</f>
        <v/>
      </c>
      <c r="E56" s="24" t="str" cm="1">
        <f t="array" ref="E56">IF(B56="","",_xlfn.IFNA(_xll.PBD(C56,"Stock Exchange Code","","USD","",""),"Private"))</f>
        <v/>
      </c>
      <c r="F56" s="24" t="str" cm="1">
        <f t="array" ref="F56">IF(B56="","",_xlfn.IFNA(_xll.PBD(C56,"Ticker Symbol","","USD","",""),"Private"))</f>
        <v/>
      </c>
      <c r="G56" s="24" t="str">
        <f>IF(B56="","",_xlfn.XLOOKUP($B56,Table1[company_name],Table1[hq_country]))</f>
        <v/>
      </c>
      <c r="H56" s="24" t="str" cm="1">
        <f t="array" ref="H56">IF(B56="","",_xll.PBD(C56,"Company Description","","USD","",""))</f>
        <v/>
      </c>
      <c r="I56" s="24" t="str">
        <f>IF(B56="","",_xlfn.XLOOKUP(B56,Table1[company_name],Table1[brazil_presence]))</f>
        <v/>
      </c>
      <c r="J56" s="24" t="str" cm="1">
        <f t="array" ref="J56">IF(
  INDEX('Company Investment Helpers'!$I$20:$ZZ$20, 1, (ROW()-ROW($J$3))*8+1)="",
  "",
  INDEX('Company Investment Helpers'!$I$20:$ZZ$20, 1, (ROW()-ROW($J$3))*8+1)
)</f>
        <v/>
      </c>
      <c r="K56" s="24" t="str" cm="1">
        <f t="array" ref="K56">IF(
  INDEX('Company Investment Helpers'!$K$20:$ZZ$20, 1, (ROW()-ROW($J$3))*8+1)="",
  "",
  INDEX('Company Investment Helpers'!$K$20:$ZZ$20, 1, (ROW()-ROW($J$3))*8+1)
)</f>
        <v/>
      </c>
      <c r="L56" s="24" t="str">
        <f>IF(B56="","",_xlfn.XLOOKUP($B56,Table1[company_name],Table1[website]))</f>
        <v/>
      </c>
      <c r="M56" s="24" t="str">
        <f>IF(B56="","",_xlfn.XLOOKUP($B56,Table1[company_name],Table1[logo_file]))</f>
        <v/>
      </c>
      <c r="N56" t="str">
        <f>IF(B56="","",IF(_xll.ciqfunctions.udf.CIQ(D56,"IQ_REV")=0,"N/A",_xll.ciqfunctions.udf.CIQ(D56,"IQ_REV")))</f>
        <v/>
      </c>
      <c r="O56" t="str">
        <f>IF(B56="","",IF(_xll.ciqfunctions.udf.CIQ(D56,"IQ_EBITDA")=0,"N/A",_xll.ciqfunctions.udf.CIQ(D56,"IQ_EBITDA")))</f>
        <v/>
      </c>
      <c r="P56" t="str">
        <f>IF(B56="","",IF(_xll.ciqfunctions.udf.CIQ(D56,"IQ_MARKETCAP")=0,"N/A",_xll.ciqfunctions.udf.CIQ(D56,"IQ_MARKETCAP")))</f>
        <v/>
      </c>
      <c r="Q56" t="str">
        <f>IF(B56="","",IF(_xll.ciqfunctions.udf.CIQ(D56,"IQ_FULL_TIME")=0,"N/A",_xll.ciqfunctions.udf.CIQ(D56,"IQ_FULL_TIME")))</f>
        <v/>
      </c>
    </row>
    <row r="57" spans="3:17" x14ac:dyDescent="0.25">
      <c r="C57" s="24" t="str">
        <f>IF(B57="","",_xlfn.XLOOKUP($B57,Table1[company_name],Table1[pb_id]))</f>
        <v/>
      </c>
      <c r="D57" s="24" t="str">
        <f>IF(C57="","",_xlfn.XLOOKUP($B57,Table1[company_name],Table1[CIQ]))</f>
        <v/>
      </c>
      <c r="E57" s="24" t="str" cm="1">
        <f t="array" ref="E57">IF(B57="","",_xlfn.IFNA(_xll.PBD(C57,"Stock Exchange Code","","USD","",""),"Private"))</f>
        <v/>
      </c>
      <c r="F57" s="24" t="str" cm="1">
        <f t="array" ref="F57">IF(B57="","",_xlfn.IFNA(_xll.PBD(C57,"Ticker Symbol","","USD","",""),"Private"))</f>
        <v/>
      </c>
      <c r="G57" s="24" t="str">
        <f>IF(B57="","",_xlfn.XLOOKUP($B57,Table1[company_name],Table1[hq_country]))</f>
        <v/>
      </c>
      <c r="H57" s="24" t="str" cm="1">
        <f t="array" ref="H57">IF(B57="","",_xll.PBD(C57,"Company Description","","USD","",""))</f>
        <v/>
      </c>
      <c r="I57" s="24" t="str">
        <f>IF(B57="","",_xlfn.XLOOKUP(B57,Table1[company_name],Table1[brazil_presence]))</f>
        <v/>
      </c>
      <c r="J57" s="24" t="str" cm="1">
        <f t="array" ref="J57">IF(
  INDEX('Company Investment Helpers'!$I$20:$ZZ$20, 1, (ROW()-ROW($J$3))*8+1)="",
  "",
  INDEX('Company Investment Helpers'!$I$20:$ZZ$20, 1, (ROW()-ROW($J$3))*8+1)
)</f>
        <v/>
      </c>
      <c r="K57" s="24" t="str" cm="1">
        <f t="array" ref="K57">IF(
  INDEX('Company Investment Helpers'!$K$20:$ZZ$20, 1, (ROW()-ROW($J$3))*8+1)="",
  "",
  INDEX('Company Investment Helpers'!$K$20:$ZZ$20, 1, (ROW()-ROW($J$3))*8+1)
)</f>
        <v/>
      </c>
      <c r="L57" s="24" t="str">
        <f>IF(B57="","",_xlfn.XLOOKUP($B57,Table1[company_name],Table1[website]))</f>
        <v/>
      </c>
      <c r="M57" s="24" t="str">
        <f>IF(B57="","",_xlfn.XLOOKUP($B57,Table1[company_name],Table1[logo_file]))</f>
        <v/>
      </c>
      <c r="N57" t="str">
        <f>IF(B57="","",IF(_xll.ciqfunctions.udf.CIQ(D57,"IQ_REV")=0,"N/A",_xll.ciqfunctions.udf.CIQ(D57,"IQ_REV")))</f>
        <v/>
      </c>
      <c r="O57" t="str">
        <f>IF(B57="","",IF(_xll.ciqfunctions.udf.CIQ(D57,"IQ_EBITDA")=0,"N/A",_xll.ciqfunctions.udf.CIQ(D57,"IQ_EBITDA")))</f>
        <v/>
      </c>
      <c r="P57" t="str">
        <f>IF(B57="","",IF(_xll.ciqfunctions.udf.CIQ(D57,"IQ_MARKETCAP")=0,"N/A",_xll.ciqfunctions.udf.CIQ(D57,"IQ_MARKETCAP")))</f>
        <v/>
      </c>
      <c r="Q57" t="str">
        <f>IF(B57="","",IF(_xll.ciqfunctions.udf.CIQ(D57,"IQ_FULL_TIME")=0,"N/A",_xll.ciqfunctions.udf.CIQ(D57,"IQ_FULL_TIME")))</f>
        <v/>
      </c>
    </row>
    <row r="58" spans="3:17" x14ac:dyDescent="0.25">
      <c r="C58" s="24" t="str">
        <f>IF(B58="","",_xlfn.XLOOKUP($B58,Table1[company_name],Table1[pb_id]))</f>
        <v/>
      </c>
      <c r="D58" s="24" t="str">
        <f>IF(C58="","",_xlfn.XLOOKUP($B58,Table1[company_name],Table1[CIQ]))</f>
        <v/>
      </c>
      <c r="E58" s="24" t="str" cm="1">
        <f t="array" ref="E58">IF(B58="","",_xlfn.IFNA(_xll.PBD(C58,"Stock Exchange Code","","USD","",""),"Private"))</f>
        <v/>
      </c>
      <c r="F58" s="24" t="str" cm="1">
        <f t="array" ref="F58">IF(B58="","",_xlfn.IFNA(_xll.PBD(C58,"Ticker Symbol","","USD","",""),"Private"))</f>
        <v/>
      </c>
      <c r="G58" s="24" t="str">
        <f>IF(B58="","",_xlfn.XLOOKUP($B58,Table1[company_name],Table1[hq_country]))</f>
        <v/>
      </c>
      <c r="H58" s="24" t="str" cm="1">
        <f t="array" ref="H58">IF(B58="","",_xll.PBD(C58,"Company Description","","USD","",""))</f>
        <v/>
      </c>
      <c r="I58" s="24" t="str">
        <f>IF(B58="","",_xlfn.XLOOKUP(B58,Table1[company_name],Table1[brazil_presence]))</f>
        <v/>
      </c>
      <c r="J58" s="24" t="str" cm="1">
        <f t="array" ref="J58">IF(
  INDEX('Company Investment Helpers'!$I$20:$ZZ$20, 1, (ROW()-ROW($J$3))*8+1)="",
  "",
  INDEX('Company Investment Helpers'!$I$20:$ZZ$20, 1, (ROW()-ROW($J$3))*8+1)
)</f>
        <v/>
      </c>
      <c r="K58" s="24" t="str" cm="1">
        <f t="array" ref="K58">IF(
  INDEX('Company Investment Helpers'!$K$20:$ZZ$20, 1, (ROW()-ROW($J$3))*8+1)="",
  "",
  INDEX('Company Investment Helpers'!$K$20:$ZZ$20, 1, (ROW()-ROW($J$3))*8+1)
)</f>
        <v/>
      </c>
      <c r="L58" s="24" t="str">
        <f>IF(B58="","",_xlfn.XLOOKUP($B58,Table1[company_name],Table1[website]))</f>
        <v/>
      </c>
      <c r="M58" s="24" t="str">
        <f>IF(B58="","",_xlfn.XLOOKUP($B58,Table1[company_name],Table1[logo_file]))</f>
        <v/>
      </c>
      <c r="N58" t="str">
        <f>IF(B58="","",IF(_xll.ciqfunctions.udf.CIQ(D58,"IQ_REV")=0,"N/A",_xll.ciqfunctions.udf.CIQ(D58,"IQ_REV")))</f>
        <v/>
      </c>
      <c r="O58" t="str">
        <f>IF(B58="","",IF(_xll.ciqfunctions.udf.CIQ(D58,"IQ_EBITDA")=0,"N/A",_xll.ciqfunctions.udf.CIQ(D58,"IQ_EBITDA")))</f>
        <v/>
      </c>
      <c r="P58" t="str">
        <f>IF(B58="","",IF(_xll.ciqfunctions.udf.CIQ(D58,"IQ_MARKETCAP")=0,"N/A",_xll.ciqfunctions.udf.CIQ(D58,"IQ_MARKETCAP")))</f>
        <v/>
      </c>
      <c r="Q58" t="str">
        <f>IF(B58="","",IF(_xll.ciqfunctions.udf.CIQ(D58,"IQ_FULL_TIME")=0,"N/A",_xll.ciqfunctions.udf.CIQ(D58,"IQ_FULL_TIME")))</f>
        <v/>
      </c>
    </row>
    <row r="59" spans="3:17" x14ac:dyDescent="0.25">
      <c r="C59" s="24" t="str">
        <f>IF(B59="","",_xlfn.XLOOKUP($B59,Table1[company_name],Table1[pb_id]))</f>
        <v/>
      </c>
      <c r="D59" s="24" t="str">
        <f>IF(C59="","",_xlfn.XLOOKUP($B59,Table1[company_name],Table1[CIQ]))</f>
        <v/>
      </c>
      <c r="E59" s="24" t="str" cm="1">
        <f t="array" ref="E59">IF(B59="","",_xlfn.IFNA(_xll.PBD(C59,"Stock Exchange Code","","USD","",""),"Private"))</f>
        <v/>
      </c>
      <c r="F59" s="24" t="str" cm="1">
        <f t="array" ref="F59">IF(B59="","",_xlfn.IFNA(_xll.PBD(C59,"Ticker Symbol","","USD","",""),"Private"))</f>
        <v/>
      </c>
      <c r="G59" s="24" t="str">
        <f>IF(B59="","",_xlfn.XLOOKUP($B59,Table1[company_name],Table1[hq_country]))</f>
        <v/>
      </c>
      <c r="H59" s="24" t="str" cm="1">
        <f t="array" ref="H59">IF(B59="","",_xll.PBD(C59,"Company Description","","USD","",""))</f>
        <v/>
      </c>
      <c r="I59" s="24" t="str">
        <f>IF(B59="","",_xlfn.XLOOKUP(B59,Table1[company_name],Table1[brazil_presence]))</f>
        <v/>
      </c>
      <c r="J59" s="24" t="str" cm="1">
        <f t="array" ref="J59">IF(
  INDEX('Company Investment Helpers'!$I$20:$ZZ$20, 1, (ROW()-ROW($J$3))*8+1)="",
  "",
  INDEX('Company Investment Helpers'!$I$20:$ZZ$20, 1, (ROW()-ROW($J$3))*8+1)
)</f>
        <v/>
      </c>
      <c r="K59" s="24" t="str" cm="1">
        <f t="array" ref="K59">IF(
  INDEX('Company Investment Helpers'!$K$20:$ZZ$20, 1, (ROW()-ROW($J$3))*8+1)="",
  "",
  INDEX('Company Investment Helpers'!$K$20:$ZZ$20, 1, (ROW()-ROW($J$3))*8+1)
)</f>
        <v/>
      </c>
      <c r="L59" s="24" t="str">
        <f>IF(B59="","",_xlfn.XLOOKUP($B59,Table1[company_name],Table1[website]))</f>
        <v/>
      </c>
      <c r="M59" s="24" t="str">
        <f>IF(B59="","",_xlfn.XLOOKUP($B59,Table1[company_name],Table1[logo_file]))</f>
        <v/>
      </c>
      <c r="N59" t="str">
        <f>IF(B59="","",IF(_xll.ciqfunctions.udf.CIQ(D59,"IQ_REV")=0,"N/A",_xll.ciqfunctions.udf.CIQ(D59,"IQ_REV")))</f>
        <v/>
      </c>
      <c r="O59" t="str">
        <f>IF(B59="","",IF(_xll.ciqfunctions.udf.CIQ(D59,"IQ_EBITDA")=0,"N/A",_xll.ciqfunctions.udf.CIQ(D59,"IQ_EBITDA")))</f>
        <v/>
      </c>
      <c r="P59" t="str">
        <f>IF(B59="","",IF(_xll.ciqfunctions.udf.CIQ(D59,"IQ_MARKETCAP")=0,"N/A",_xll.ciqfunctions.udf.CIQ(D59,"IQ_MARKETCAP")))</f>
        <v/>
      </c>
      <c r="Q59" t="str">
        <f>IF(B59="","",IF(_xll.ciqfunctions.udf.CIQ(D59,"IQ_FULL_TIME")=0,"N/A",_xll.ciqfunctions.udf.CIQ(D59,"IQ_FULL_TIME")))</f>
        <v/>
      </c>
    </row>
    <row r="60" spans="3:17" x14ac:dyDescent="0.25">
      <c r="C60" s="24" t="str">
        <f>IF(B60="","",_xlfn.XLOOKUP($B60,Table1[company_name],Table1[pb_id]))</f>
        <v/>
      </c>
      <c r="D60" s="24" t="str">
        <f>IF(C60="","",_xlfn.XLOOKUP($B60,Table1[company_name],Table1[CIQ]))</f>
        <v/>
      </c>
      <c r="E60" s="24" t="str" cm="1">
        <f t="array" ref="E60">IF(B60="","",_xlfn.IFNA(_xll.PBD(C60,"Stock Exchange Code","","USD","",""),"Private"))</f>
        <v/>
      </c>
      <c r="F60" s="24" t="str" cm="1">
        <f t="array" ref="F60">IF(B60="","",_xlfn.IFNA(_xll.PBD(C60,"Ticker Symbol","","USD","",""),"Private"))</f>
        <v/>
      </c>
      <c r="G60" s="24" t="str">
        <f>IF(B60="","",_xlfn.XLOOKUP($B60,Table1[company_name],Table1[hq_country]))</f>
        <v/>
      </c>
      <c r="H60" s="24" t="str" cm="1">
        <f t="array" ref="H60">IF(B60="","",_xll.PBD(C60,"Company Description","","USD","",""))</f>
        <v/>
      </c>
      <c r="I60" s="24" t="str">
        <f>IF(B60="","",_xlfn.XLOOKUP(B60,Table1[company_name],Table1[brazil_presence]))</f>
        <v/>
      </c>
      <c r="J60" s="24" t="str" cm="1">
        <f t="array" ref="J60">IF(
  INDEX('Company Investment Helpers'!$I$20:$ZZ$20, 1, (ROW()-ROW($J$3))*8+1)="",
  "",
  INDEX('Company Investment Helpers'!$I$20:$ZZ$20, 1, (ROW()-ROW($J$3))*8+1)
)</f>
        <v/>
      </c>
      <c r="K60" s="24" t="str" cm="1">
        <f t="array" ref="K60">IF(
  INDEX('Company Investment Helpers'!$K$20:$ZZ$20, 1, (ROW()-ROW($J$3))*8+1)="",
  "",
  INDEX('Company Investment Helpers'!$K$20:$ZZ$20, 1, (ROW()-ROW($J$3))*8+1)
)</f>
        <v/>
      </c>
      <c r="L60" s="24" t="str">
        <f>IF(B60="","",_xlfn.XLOOKUP($B60,Table1[company_name],Table1[website]))</f>
        <v/>
      </c>
      <c r="M60" s="24" t="str">
        <f>IF(B60="","",_xlfn.XLOOKUP($B60,Table1[company_name],Table1[logo_file]))</f>
        <v/>
      </c>
      <c r="N60" t="str">
        <f>IF(B60="","",IF(_xll.ciqfunctions.udf.CIQ(D60,"IQ_REV")=0,"N/A",_xll.ciqfunctions.udf.CIQ(D60,"IQ_REV")))</f>
        <v/>
      </c>
      <c r="O60" t="str">
        <f>IF(B60="","",IF(_xll.ciqfunctions.udf.CIQ(D60,"IQ_EBITDA")=0,"N/A",_xll.ciqfunctions.udf.CIQ(D60,"IQ_EBITDA")))</f>
        <v/>
      </c>
      <c r="P60" t="str">
        <f>IF(B60="","",IF(_xll.ciqfunctions.udf.CIQ(D60,"IQ_MARKETCAP")=0,"N/A",_xll.ciqfunctions.udf.CIQ(D60,"IQ_MARKETCAP")))</f>
        <v/>
      </c>
      <c r="Q60" t="str">
        <f>IF(B60="","",IF(_xll.ciqfunctions.udf.CIQ(D60,"IQ_FULL_TIME")=0,"N/A",_xll.ciqfunctions.udf.CIQ(D60,"IQ_FULL_TIME")))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F0CD1-FAF4-42D1-BD3B-DB10C3E953EF}">
  <dimension ref="A1"/>
  <sheetViews>
    <sheetView workbookViewId="0"/>
  </sheetViews>
  <sheetFormatPr defaultRowHeight="15" x14ac:dyDescent="0.25"/>
  <sheetData>
    <row r="1" spans="1:1" x14ac:dyDescent="0.25">
      <c r="A1" t="s">
        <v>4218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1:AF1089"/>
  <sheetViews>
    <sheetView showGridLines="0" zoomScale="85" zoomScaleNormal="85" workbookViewId="0">
      <selection activeCell="F17" sqref="F17"/>
    </sheetView>
  </sheetViews>
  <sheetFormatPr defaultColWidth="8.85546875" defaultRowHeight="15" customHeight="1" x14ac:dyDescent="0.25"/>
  <cols>
    <col min="1" max="1" width="1.7109375" customWidth="1"/>
    <col min="2" max="2" width="27.5703125" customWidth="1"/>
    <col min="3" max="3" width="9.85546875" bestFit="1" customWidth="1"/>
    <col min="4" max="4" width="36.28515625" customWidth="1"/>
    <col min="5" max="5" width="26.140625" bestFit="1" customWidth="1"/>
    <col min="6" max="6" width="15.140625" bestFit="1" customWidth="1"/>
    <col min="7" max="7" width="35.140625" bestFit="1" customWidth="1"/>
    <col min="8" max="8" width="16.85546875" customWidth="1"/>
    <col min="9" max="9" width="45.140625" customWidth="1"/>
    <col min="10" max="10" width="17.42578125" customWidth="1"/>
    <col min="11" max="11" width="15.140625" customWidth="1"/>
    <col min="12" max="12" width="17" customWidth="1"/>
  </cols>
  <sheetData>
    <row r="1" spans="2:32" ht="5.0999999999999996" customHeight="1" x14ac:dyDescent="0.25"/>
    <row r="2" spans="2:32" ht="15" customHeight="1" x14ac:dyDescent="0.25">
      <c r="B2" s="1" t="s">
        <v>0</v>
      </c>
      <c r="C2" s="1" t="s">
        <v>1</v>
      </c>
      <c r="D2" s="1" t="s">
        <v>3529</v>
      </c>
      <c r="E2" s="1" t="s">
        <v>3528</v>
      </c>
      <c r="F2" s="1" t="s">
        <v>203</v>
      </c>
      <c r="G2" s="1" t="s">
        <v>142</v>
      </c>
      <c r="H2" s="1" t="s">
        <v>1915</v>
      </c>
      <c r="I2" s="1" t="s">
        <v>2675</v>
      </c>
      <c r="J2" s="1" t="s">
        <v>204</v>
      </c>
      <c r="K2" s="1" t="s">
        <v>270</v>
      </c>
      <c r="L2" s="1" t="s">
        <v>289</v>
      </c>
      <c r="M2" s="1" t="s">
        <v>290</v>
      </c>
      <c r="N2" s="1" t="s">
        <v>443</v>
      </c>
      <c r="O2" s="1" t="s">
        <v>6</v>
      </c>
      <c r="P2" s="1" t="s">
        <v>7</v>
      </c>
      <c r="Q2" s="1" t="s">
        <v>8</v>
      </c>
      <c r="R2" s="1" t="s">
        <v>9</v>
      </c>
      <c r="S2" s="1"/>
      <c r="T2" s="1"/>
      <c r="U2" s="1"/>
      <c r="V2" s="1"/>
      <c r="W2" s="1"/>
      <c r="X2" s="1"/>
      <c r="Y2" s="1"/>
      <c r="Z2" s="1"/>
      <c r="AA2" s="1"/>
      <c r="AB2" s="1"/>
      <c r="AC2" s="1"/>
      <c r="AD2" s="1"/>
      <c r="AE2" s="1"/>
      <c r="AF2" s="1"/>
    </row>
    <row r="3" spans="2:32" ht="15" customHeight="1" x14ac:dyDescent="0.25">
      <c r="B3" t="str" cm="1">
        <f t="array" ref="B3">_xll.PBD(C3,"Name","","USD","","")</f>
        <v>3M</v>
      </c>
      <c r="C3" t="s">
        <v>2646</v>
      </c>
      <c r="D3" t="str" cm="1">
        <f t="array" ref="D3">_xll.PBD(C3,"Legal Name","","USD","","")</f>
        <v>3M Company</v>
      </c>
      <c r="E3" t="s">
        <v>3681</v>
      </c>
      <c r="F3" t="s">
        <v>2676</v>
      </c>
      <c r="G3" t="str" cm="1">
        <f t="array" ref="G3">_xll.PBD(C3,"Website","","USD","","")</f>
        <v>www.3m.com</v>
      </c>
      <c r="H3" t="s">
        <v>2649</v>
      </c>
      <c r="I3" t="s">
        <v>3501</v>
      </c>
      <c r="J3" t="s">
        <v>222</v>
      </c>
      <c r="K3" s="12"/>
      <c r="L3" s="12"/>
      <c r="M3" s="12"/>
      <c r="N3" s="12"/>
      <c r="O3" s="26"/>
      <c r="P3" s="26"/>
      <c r="Q3" s="26"/>
      <c r="R3" s="27"/>
    </row>
    <row r="4" spans="2:32" ht="15" customHeight="1" x14ac:dyDescent="0.25">
      <c r="B4" t="str" cm="1">
        <f t="array" ref="B4">_xll.PBD(C4,"Name","","USD","","")</f>
        <v>4BIO Medicamentos Especiais</v>
      </c>
      <c r="C4" t="s">
        <v>379</v>
      </c>
      <c r="D4" t="str" cm="1">
        <f t="array" ref="D4">_xll.PBD(C4,"Legal Name","","USD","","")</f>
        <v>4BIO Medicamentos Especiais SA</v>
      </c>
      <c r="E4" t="s">
        <v>4204</v>
      </c>
      <c r="F4" t="s">
        <v>105</v>
      </c>
      <c r="G4" t="str" cm="1">
        <f t="array" ref="G4">_xll.PBD(C4,"Website","","USD","","")</f>
        <v>www.4bio.com.br</v>
      </c>
      <c r="H4" t="s">
        <v>2005</v>
      </c>
      <c r="I4" t="s">
        <v>2718</v>
      </c>
      <c r="J4" t="s">
        <v>222</v>
      </c>
      <c r="K4" s="12"/>
      <c r="L4" s="12"/>
      <c r="M4" s="12"/>
      <c r="N4" s="13"/>
    </row>
    <row r="5" spans="2:32" ht="15" customHeight="1" x14ac:dyDescent="0.25">
      <c r="B5" t="str" cm="1">
        <f t="array" ref="B5">_xll.PBD(C5,"Name","","USD","","")</f>
        <v>Angeloni</v>
      </c>
      <c r="C5" t="s">
        <v>589</v>
      </c>
      <c r="D5" t="str" cm="1">
        <f t="array" ref="D5">_xll.PBD(C5,"Legal Name","","USD","","")</f>
        <v>A. Angeloni &amp; Cia Ltda</v>
      </c>
      <c r="E5" t="s">
        <v>3968</v>
      </c>
      <c r="F5" t="s">
        <v>105</v>
      </c>
      <c r="G5" t="str" cm="1">
        <f t="array" ref="G5">_xll.PBD(C5,"Website","","USD","","")</f>
        <v>www.angeloni.com.br</v>
      </c>
      <c r="H5" t="s">
        <v>2043</v>
      </c>
      <c r="I5" t="s">
        <v>2763</v>
      </c>
      <c r="J5" t="s">
        <v>222</v>
      </c>
      <c r="K5" s="12"/>
      <c r="L5" s="12"/>
      <c r="M5" s="12"/>
      <c r="N5" s="13"/>
    </row>
    <row r="6" spans="2:32" ht="15" customHeight="1" x14ac:dyDescent="0.25">
      <c r="B6" t="str" cm="1">
        <f t="array" ref="B6">_xll.PBD(C6,"Name","","USD","","")</f>
        <v>Abril Mídia</v>
      </c>
      <c r="C6" t="s">
        <v>547</v>
      </c>
      <c r="D6" t="str" cm="1">
        <f t="array" ref="D6">_xll.PBD(C6,"Legal Name","","USD","","")</f>
        <v>Abril Mídia S A.</v>
      </c>
      <c r="E6" t="s">
        <v>4100</v>
      </c>
      <c r="F6" t="s">
        <v>105</v>
      </c>
      <c r="G6" t="str" cm="1">
        <f t="array" ref="G6">_xll.PBD(C6,"Website","","USD","","")</f>
        <v>www.grupoabril.com.br</v>
      </c>
      <c r="H6" t="s">
        <v>2006</v>
      </c>
      <c r="I6" t="s">
        <v>3030</v>
      </c>
      <c r="J6" t="s">
        <v>222</v>
      </c>
      <c r="K6" s="12"/>
      <c r="L6" s="12"/>
      <c r="M6" s="12"/>
      <c r="N6" s="13"/>
    </row>
    <row r="7" spans="2:32" ht="15" customHeight="1" x14ac:dyDescent="0.25">
      <c r="B7" t="str" cm="1">
        <f t="array" ref="B7">_xll.PBD(C7,"Name","","USD","","")</f>
        <v>Aceco TI</v>
      </c>
      <c r="C7" t="s">
        <v>548</v>
      </c>
      <c r="D7" t="str" cm="1">
        <f t="array" ref="D7">_xll.PBD(C7,"Legal Name","","USD","","")</f>
        <v>Aceco TI S.A.</v>
      </c>
      <c r="E7" t="s">
        <v>3533</v>
      </c>
      <c r="F7" t="s">
        <v>105</v>
      </c>
      <c r="G7" t="str" cm="1">
        <f t="array" ref="G7">_xll.PBD(C7,"Website","","USD","","")</f>
        <v>www.acecoti.com</v>
      </c>
      <c r="H7" t="s">
        <v>2007</v>
      </c>
      <c r="I7" t="s">
        <v>2721</v>
      </c>
      <c r="J7" t="s">
        <v>222</v>
      </c>
      <c r="K7" s="12"/>
      <c r="L7" s="12"/>
      <c r="M7" s="12"/>
      <c r="N7" s="13"/>
    </row>
    <row r="8" spans="2:32" ht="15" customHeight="1" x14ac:dyDescent="0.25">
      <c r="B8" t="str" cm="1">
        <f t="array" ref="B8">_xll.PBD(C8,"Name","","USD","","")</f>
        <v>Aché</v>
      </c>
      <c r="C8" t="s">
        <v>378</v>
      </c>
      <c r="D8" t="str" cm="1">
        <f t="array" ref="D8">_xll.PBD(C8,"Legal Name","","USD","","")</f>
        <v>Aché Laboratórios Farmacêuticos S.A.</v>
      </c>
      <c r="E8" t="s">
        <v>3534</v>
      </c>
      <c r="F8" t="s">
        <v>105</v>
      </c>
      <c r="G8" t="str" cm="1">
        <f t="array" ref="G8">_xll.PBD(C8,"Website","","USD","","")</f>
        <v>www.ache.com.br</v>
      </c>
      <c r="H8" t="s">
        <v>2009</v>
      </c>
      <c r="I8" t="s">
        <v>2723</v>
      </c>
      <c r="J8" t="s">
        <v>222</v>
      </c>
      <c r="K8" s="12"/>
      <c r="L8" s="12"/>
      <c r="M8" s="12"/>
      <c r="N8" s="13"/>
    </row>
    <row r="9" spans="2:32" ht="15" customHeight="1" x14ac:dyDescent="0.25">
      <c r="B9" t="str" cm="1">
        <f t="array" ref="B9">_xll.PBD(C9,"Name","","USD","","")</f>
        <v>Acos Villares</v>
      </c>
      <c r="C9" t="s">
        <v>551</v>
      </c>
      <c r="D9" t="str" cm="1">
        <f t="array" ref="D9">_xll.PBD(C9,"Legal Name","","USD","","")</f>
        <v>Aços Villares SA</v>
      </c>
      <c r="E9" t="s">
        <v>4101</v>
      </c>
      <c r="F9" t="s">
        <v>105</v>
      </c>
      <c r="G9" t="str" cm="1">
        <f t="array" ref="G9">_xll.PBD(C9,"Website","","USD","","")</f>
        <v>www.villares.com.br</v>
      </c>
      <c r="H9" t="s">
        <v>2011</v>
      </c>
      <c r="I9" t="s">
        <v>3399</v>
      </c>
      <c r="J9" t="s">
        <v>222</v>
      </c>
      <c r="K9" s="12"/>
      <c r="L9" s="12"/>
      <c r="M9" s="12"/>
      <c r="N9" s="13"/>
    </row>
    <row r="10" spans="2:32" ht="15" customHeight="1" x14ac:dyDescent="0.25">
      <c r="B10" t="str" cm="1">
        <f t="array" ref="B10">_xll.PBD(C10,"Name","","USD","","")</f>
        <v>Act Consultoria Em Tecnologia</v>
      </c>
      <c r="C10" t="s">
        <v>552</v>
      </c>
      <c r="D10" t="str" cm="1">
        <f t="array" ref="D10">_xll.PBD(C10,"Legal Name","","USD","","")</f>
        <v>Act Consultoria Em Tecnologia Ltda</v>
      </c>
      <c r="E10" t="s">
        <v>3535</v>
      </c>
      <c r="F10" t="s">
        <v>105</v>
      </c>
      <c r="G10" t="str" cm="1">
        <f t="array" ref="G10">_xll.PBD(C10,"Website","","USD","","")</f>
        <v>www.actdigital.com</v>
      </c>
      <c r="H10" t="s">
        <v>2012</v>
      </c>
      <c r="I10" t="s">
        <v>2724</v>
      </c>
      <c r="J10" t="s">
        <v>222</v>
      </c>
      <c r="K10" s="12"/>
      <c r="L10" s="12"/>
      <c r="M10" s="12"/>
      <c r="N10" s="13"/>
    </row>
    <row r="11" spans="2:32" ht="15" customHeight="1" x14ac:dyDescent="0.25">
      <c r="B11" t="str" cm="1">
        <f t="array" ref="B11">_xll.PBD(C11,"Name","","USD","","")</f>
        <v>Adria Alimentos do Brasil</v>
      </c>
      <c r="C11" t="s">
        <v>553</v>
      </c>
      <c r="D11" t="str" cm="1">
        <f t="array" ref="D11">_xll.PBD(C11,"Legal Name","","USD","","")</f>
        <v>Adria Alimentos do Brasil Ltda.</v>
      </c>
      <c r="E11" t="s">
        <v>3536</v>
      </c>
      <c r="F11" t="s">
        <v>105</v>
      </c>
      <c r="G11" t="str" cm="1">
        <f t="array" ref="G11">_xll.PBD(C11,"Website","","USD","","")</f>
        <v>www.adria.com.br</v>
      </c>
      <c r="H11" t="s">
        <v>2013</v>
      </c>
      <c r="I11" t="s">
        <v>2725</v>
      </c>
      <c r="J11" t="s">
        <v>222</v>
      </c>
      <c r="K11" s="12"/>
      <c r="L11" s="12"/>
      <c r="M11" s="12"/>
      <c r="N11" s="13"/>
    </row>
    <row r="12" spans="2:32" ht="15" customHeight="1" x14ac:dyDescent="0.25">
      <c r="B12" t="str" cm="1">
        <f t="array" ref="B12">_xll.PBD(C12,"Name","","USD","","")</f>
        <v>ADT (IT Security Company)</v>
      </c>
      <c r="C12" t="s">
        <v>359</v>
      </c>
      <c r="D12" t="str" cm="1">
        <f t="array" ref="D12">_xll.PBD(C12,"Legal Name","","USD","","")</f>
        <v>ADT Inc.</v>
      </c>
      <c r="E12" t="s">
        <v>3537</v>
      </c>
      <c r="F12" t="s">
        <v>2676</v>
      </c>
      <c r="G12" t="str" cm="1">
        <f t="array" ref="G12">_xll.PBD(C12,"Website","","USD","","")</f>
        <v>www.adt.com</v>
      </c>
      <c r="H12" t="s">
        <v>1990</v>
      </c>
      <c r="I12" t="s">
        <v>2726</v>
      </c>
      <c r="J12" t="s">
        <v>222</v>
      </c>
      <c r="K12" s="12"/>
      <c r="L12" s="12"/>
      <c r="M12" s="12"/>
      <c r="N12" s="13"/>
    </row>
    <row r="13" spans="2:32" ht="15" customHeight="1" x14ac:dyDescent="0.25">
      <c r="B13" t="str" cm="1">
        <f t="array" ref="B13">_xll.PBD(C13,"Name","","USD","","")</f>
        <v>Adtalem Educacional do Brasil</v>
      </c>
      <c r="C13" t="s">
        <v>554</v>
      </c>
      <c r="D13" t="str" cm="1">
        <f t="array" ref="D13">_xll.PBD(C13,"Legal Name","","USD","","")</f>
        <v>Adtalem Brasil Holding S.A.</v>
      </c>
      <c r="E13" t="s">
        <v>4030</v>
      </c>
      <c r="F13" t="s">
        <v>105</v>
      </c>
      <c r="G13" t="str" cm="1">
        <f t="array" ref="G13">_xll.PBD(C13,"Website","","USD","","")</f>
        <v>www.adtalembrasil.com.br</v>
      </c>
      <c r="H13" t="s">
        <v>2014</v>
      </c>
      <c r="I13" t="s">
        <v>2727</v>
      </c>
      <c r="J13" t="s">
        <v>222</v>
      </c>
      <c r="K13" s="12"/>
      <c r="L13" s="12"/>
      <c r="M13" s="12"/>
      <c r="N13" s="13"/>
    </row>
    <row r="14" spans="2:32" ht="15" customHeight="1" x14ac:dyDescent="0.25">
      <c r="B14" t="str" cm="1">
        <f t="array" ref="B14">_xll.PBD(C14,"Name","","USD","","")</f>
        <v>AEA International Holdings (Other Healthcare Services)</v>
      </c>
      <c r="C14" t="s">
        <v>213</v>
      </c>
      <c r="D14" t="str" cm="1">
        <f t="array" ref="D14">_xll.PBD(C14,"Legal Name","","USD","","")</f>
        <v>AEA International Holdings, Pte. Ltd.</v>
      </c>
      <c r="E14" t="s">
        <v>3739</v>
      </c>
      <c r="F14" t="s">
        <v>2686</v>
      </c>
      <c r="G14" t="str" cm="1">
        <f t="array" ref="G14">_xll.PBD(C14,"Website","","USD","","")</f>
        <v>www.internationalsos.com</v>
      </c>
      <c r="H14" t="s">
        <v>1925</v>
      </c>
      <c r="I14" t="s">
        <v>3081</v>
      </c>
      <c r="J14" t="s">
        <v>222</v>
      </c>
      <c r="K14" s="12"/>
      <c r="L14" s="12"/>
      <c r="M14" s="12"/>
      <c r="N14" s="13"/>
      <c r="O14" t="s">
        <v>243</v>
      </c>
      <c r="P14" t="s">
        <v>244</v>
      </c>
      <c r="Q14" t="s">
        <v>245</v>
      </c>
    </row>
    <row r="15" spans="2:32" ht="15" customHeight="1" x14ac:dyDescent="0.25">
      <c r="B15" t="str" cm="1">
        <f t="array" ref="B15">_xll.PBD(C15,"Name","","USD","","")</f>
        <v>Aeris Energy (Brazil)</v>
      </c>
      <c r="C15" t="s">
        <v>555</v>
      </c>
      <c r="D15" t="str" cm="1">
        <f t="array" ref="D15">_xll.PBD(C15,"Legal Name","","USD","","")</f>
        <v>Aeris Ind. E Com. De Equipamentos para Geração de Energia SA</v>
      </c>
      <c r="E15" t="s">
        <v>4205</v>
      </c>
      <c r="F15" t="s">
        <v>105</v>
      </c>
      <c r="G15" t="str" cm="1">
        <f t="array" ref="G15">_xll.PBD(C15,"Website","","USD","","")</f>
        <v>www.aerisenergy.com.br</v>
      </c>
      <c r="H15" t="s">
        <v>2015</v>
      </c>
      <c r="I15" t="s">
        <v>2728</v>
      </c>
      <c r="J15" t="s">
        <v>222</v>
      </c>
      <c r="K15" s="12"/>
      <c r="L15" s="12"/>
      <c r="M15" s="12"/>
      <c r="N15" s="13"/>
    </row>
    <row r="16" spans="2:32" ht="15" customHeight="1" x14ac:dyDescent="0.25">
      <c r="B16" t="str" cm="1">
        <f t="array" ref="B16">_xll.PBD(C16,"Name","","USD","","")</f>
        <v>AES Brasil</v>
      </c>
      <c r="C16" t="s">
        <v>556</v>
      </c>
      <c r="D16" t="str" cm="1">
        <f t="array" ref="D16">_xll.PBD(C16,"Legal Name","","USD","","")</f>
        <v>AES Brasil Energia S.A.</v>
      </c>
      <c r="E16" t="s">
        <v>3788</v>
      </c>
      <c r="F16" t="s">
        <v>105</v>
      </c>
      <c r="G16" t="str" cm="1">
        <f t="array" ref="G16">_xll.PBD(C16,"Website","","USD","","")</f>
        <v>www.aesbrasil.com.br</v>
      </c>
      <c r="H16" t="s">
        <v>2016</v>
      </c>
      <c r="I16" t="s">
        <v>2729</v>
      </c>
      <c r="J16" t="s">
        <v>222</v>
      </c>
      <c r="K16" s="12"/>
      <c r="L16" s="12"/>
      <c r="M16" s="12"/>
      <c r="N16" s="13"/>
    </row>
    <row r="17" spans="2:18" ht="15" customHeight="1" x14ac:dyDescent="0.25">
      <c r="B17" t="str" cm="1">
        <f t="array" ref="B17">_xll.PBD(C17,"Name","","USD","","")</f>
        <v>AES Brasil Operacoes</v>
      </c>
      <c r="C17" t="s">
        <v>557</v>
      </c>
      <c r="D17" t="str" cm="1">
        <f t="array" ref="D17">_xll.PBD(C17,"Legal Name","","USD","","")</f>
        <v>AES Brasil Operacoes SA</v>
      </c>
      <c r="E17" t="s">
        <v>3796</v>
      </c>
      <c r="F17" t="s">
        <v>105</v>
      </c>
      <c r="G17" t="e" cm="1">
        <f t="array" ref="G17">_xll.PBD(C17,"Website","","USD","","")</f>
        <v>#N/A</v>
      </c>
      <c r="H17" t="e">
        <v>#N/A</v>
      </c>
      <c r="I17" t="s">
        <v>3433</v>
      </c>
      <c r="J17" t="s">
        <v>222</v>
      </c>
      <c r="K17" s="12"/>
      <c r="L17" s="12"/>
      <c r="M17" s="12"/>
      <c r="N17" s="13"/>
    </row>
    <row r="18" spans="2:18" ht="15" customHeight="1" x14ac:dyDescent="0.25">
      <c r="B18" t="str" cm="1">
        <f t="array" ref="B18">_xll.PBD(C18,"Name","","USD","","")</f>
        <v>AES Sul</v>
      </c>
      <c r="C18" t="s">
        <v>558</v>
      </c>
      <c r="D18" t="str" cm="1">
        <f t="array" ref="D18">_xll.PBD(C18,"Legal Name","","USD","","")</f>
        <v>AES Sul Distribuidora Gaúcha de Energia S.A.</v>
      </c>
      <c r="E18" t="s">
        <v>4102</v>
      </c>
      <c r="F18" t="s">
        <v>105</v>
      </c>
      <c r="G18" t="str" cm="1">
        <f t="array" ref="G18">_xll.PBD(C18,"Website","","USD","","")</f>
        <v>www.aessul.com.br</v>
      </c>
      <c r="H18" t="s">
        <v>2017</v>
      </c>
      <c r="I18" t="s">
        <v>2730</v>
      </c>
      <c r="J18" t="s">
        <v>222</v>
      </c>
      <c r="K18" s="12"/>
      <c r="L18" s="12"/>
      <c r="M18" s="12"/>
      <c r="N18" s="13"/>
    </row>
    <row r="19" spans="2:18" ht="15" customHeight="1" x14ac:dyDescent="0.25">
      <c r="B19" t="str" cm="1">
        <f t="array" ref="B19">_xll.PBD(C19,"Name","","USD","","")</f>
        <v>Affinia</v>
      </c>
      <c r="C19" t="s">
        <v>559</v>
      </c>
      <c r="D19" t="str" cm="1">
        <f t="array" ref="D19">_xll.PBD(C19,"Legal Name","","USD","","")</f>
        <v>Affinia Ltda.</v>
      </c>
      <c r="E19" t="s">
        <v>4206</v>
      </c>
      <c r="F19" t="s">
        <v>105</v>
      </c>
      <c r="G19" t="str" cm="1">
        <f t="array" ref="G19">_xll.PBD(C19,"Website","","USD","","")</f>
        <v>www.affinia.com.br</v>
      </c>
      <c r="H19" t="s">
        <v>2018</v>
      </c>
      <c r="I19" t="s">
        <v>2731</v>
      </c>
      <c r="J19" t="s">
        <v>222</v>
      </c>
      <c r="K19" s="12"/>
      <c r="L19" s="12"/>
      <c r="M19" s="12"/>
      <c r="N19" s="13"/>
    </row>
    <row r="20" spans="2:18" ht="15" customHeight="1" x14ac:dyDescent="0.25">
      <c r="B20" t="str" cm="1">
        <f t="array" ref="B20">_xll.PBD(C20,"Name","","USD","","")</f>
        <v>Afya</v>
      </c>
      <c r="C20" t="s">
        <v>201</v>
      </c>
      <c r="D20" t="str" cm="1">
        <f t="array" ref="D20">_xll.PBD(C20,"Legal Name","","USD","","")</f>
        <v>Afya Limited</v>
      </c>
      <c r="E20" t="s">
        <v>3538</v>
      </c>
      <c r="F20" t="s">
        <v>105</v>
      </c>
      <c r="G20" t="str" cm="1">
        <f t="array" ref="G20">_xll.PBD(C20,"Website","","USD","","")</f>
        <v>www.afya.com.br</v>
      </c>
      <c r="H20" t="s">
        <v>1916</v>
      </c>
      <c r="I20" t="s">
        <v>2732</v>
      </c>
      <c r="J20" t="s">
        <v>222</v>
      </c>
      <c r="K20" s="12"/>
      <c r="L20" s="12"/>
      <c r="M20" s="12"/>
      <c r="N20" s="13"/>
      <c r="O20" s="9" t="s">
        <v>223</v>
      </c>
      <c r="P20" s="9" t="s">
        <v>224</v>
      </c>
      <c r="Q20" s="10" t="s">
        <v>225</v>
      </c>
    </row>
    <row r="21" spans="2:18" ht="15" customHeight="1" x14ac:dyDescent="0.25">
      <c r="B21" t="str" cm="1">
        <f t="array" ref="B21">_xll.PBD(C21,"Name","","USD","","")</f>
        <v>AGCO</v>
      </c>
      <c r="C21" t="s">
        <v>2651</v>
      </c>
      <c r="D21" t="str" cm="1">
        <f t="array" ref="D21">_xll.PBD(C21,"Legal Name","","USD","","")</f>
        <v>AGCO Corporation</v>
      </c>
      <c r="E21" t="s">
        <v>3667</v>
      </c>
      <c r="F21" t="s">
        <v>2676</v>
      </c>
      <c r="G21" t="str" cm="1">
        <f t="array" ref="G21">_xll.PBD(C21,"Website","","USD","","")</f>
        <v>www.agcocorp.com</v>
      </c>
      <c r="H21" t="s">
        <v>2692</v>
      </c>
      <c r="I21" t="s">
        <v>3504</v>
      </c>
      <c r="J21" t="s">
        <v>222</v>
      </c>
      <c r="K21" s="12"/>
      <c r="L21" s="12"/>
      <c r="M21" s="12"/>
      <c r="N21" s="12"/>
      <c r="O21" s="26"/>
      <c r="P21" s="26"/>
      <c r="Q21" s="26"/>
      <c r="R21" s="27"/>
    </row>
    <row r="22" spans="2:18" ht="15" customHeight="1" x14ac:dyDescent="0.25">
      <c r="B22" t="str" cm="1">
        <f t="array" ref="B22">_xll.PBD(C22,"Name","","USD","","")</f>
        <v>Agiliti Health</v>
      </c>
      <c r="C22" t="s">
        <v>278</v>
      </c>
      <c r="D22" t="str" cm="1">
        <f t="array" ref="D22">_xll.PBD(C22,"Legal Name","","USD","","")</f>
        <v>Agiliti Health Inc.</v>
      </c>
      <c r="E22" t="s">
        <v>3900</v>
      </c>
      <c r="F22" t="s">
        <v>2676</v>
      </c>
      <c r="G22" t="str" cm="1">
        <f t="array" ref="G22">_xll.PBD(C22,"Website","","USD","","")</f>
        <v>www.agilitihealth.com</v>
      </c>
      <c r="H22" t="s">
        <v>1937</v>
      </c>
      <c r="I22" t="s">
        <v>2734</v>
      </c>
      <c r="J22" t="s">
        <v>281</v>
      </c>
      <c r="K22" s="12"/>
      <c r="L22" s="12"/>
      <c r="M22" s="12"/>
      <c r="N22" s="13"/>
    </row>
    <row r="23" spans="2:18" ht="15" customHeight="1" x14ac:dyDescent="0.25">
      <c r="B23" t="str" cm="1">
        <f t="array" ref="B23">_xll.PBD(C23,"Name","","USD","","")</f>
        <v>Agra Empreendimentos Imobiliarios</v>
      </c>
      <c r="C23" t="s">
        <v>563</v>
      </c>
      <c r="D23" t="str" cm="1">
        <f t="array" ref="D23">_xll.PBD(C23,"Legal Name","","USD","","")</f>
        <v>Agra Empreendimentos Imobiliarios SA</v>
      </c>
      <c r="E23" t="s">
        <v>4207</v>
      </c>
      <c r="F23" t="s">
        <v>105</v>
      </c>
      <c r="G23" t="e" cm="1">
        <f t="array" ref="G23">_xll.PBD(C23,"Website","","USD","","")</f>
        <v>#N/A</v>
      </c>
      <c r="H23" t="e">
        <v>#N/A</v>
      </c>
      <c r="I23" t="s">
        <v>3434</v>
      </c>
      <c r="J23" t="s">
        <v>222</v>
      </c>
      <c r="K23" s="12"/>
      <c r="L23" s="12"/>
      <c r="M23" s="12"/>
      <c r="N23" s="13"/>
    </row>
    <row r="24" spans="2:18" ht="15" customHeight="1" x14ac:dyDescent="0.25">
      <c r="B24" t="str" cm="1">
        <f t="array" ref="B24">_xll.PBD(C24,"Name","","USD","","")</f>
        <v>Agrícola Famosa</v>
      </c>
      <c r="C24" t="s">
        <v>566</v>
      </c>
      <c r="D24" t="str" cm="1">
        <f t="array" ref="D24">_xll.PBD(C24,"Legal Name","","USD","","")</f>
        <v>Agricola Famosa LTDA</v>
      </c>
      <c r="E24" t="s">
        <v>3540</v>
      </c>
      <c r="F24" t="s">
        <v>105</v>
      </c>
      <c r="G24" t="str" cm="1">
        <f t="array" ref="G24">_xll.PBD(C24,"Website","","USD","","")</f>
        <v>www.agricolafamosa.com.br</v>
      </c>
      <c r="H24" t="s">
        <v>2022</v>
      </c>
      <c r="I24" t="s">
        <v>2738</v>
      </c>
      <c r="J24" t="s">
        <v>222</v>
      </c>
      <c r="K24" s="12"/>
      <c r="L24" s="12"/>
      <c r="M24" s="12"/>
      <c r="N24" s="13"/>
    </row>
    <row r="25" spans="2:18" ht="15" customHeight="1" x14ac:dyDescent="0.25">
      <c r="B25" t="str" cm="1">
        <f t="array" ref="B25">_xll.PBD(C25,"Name","","USD","","")</f>
        <v>Agro Amazonia Produtos Agropecuarios</v>
      </c>
      <c r="C25" t="s">
        <v>567</v>
      </c>
      <c r="D25" t="str" cm="1">
        <f t="array" ref="D25">_xll.PBD(C25,"Legal Name","","USD","","")</f>
        <v>Agro Amazônia Produtos Agropecuários S/A</v>
      </c>
      <c r="E25" t="s">
        <v>3811</v>
      </c>
      <c r="F25" t="s">
        <v>105</v>
      </c>
      <c r="G25" t="str" cm="1">
        <f t="array" ref="G25">_xll.PBD(C25,"Website","","USD","","")</f>
        <v>www.agroamazonia.com.br</v>
      </c>
      <c r="H25" t="s">
        <v>2023</v>
      </c>
      <c r="I25" t="s">
        <v>2740</v>
      </c>
      <c r="J25" t="s">
        <v>222</v>
      </c>
      <c r="K25" s="12"/>
      <c r="L25" s="12"/>
      <c r="M25" s="12"/>
      <c r="N25" s="13"/>
    </row>
    <row r="26" spans="2:18" ht="15" customHeight="1" x14ac:dyDescent="0.25">
      <c r="B26" t="str" cm="1">
        <f t="array" ref="B26">_xll.PBD(C26,"Name","","USD","","")</f>
        <v>Agro100</v>
      </c>
      <c r="C26" t="s">
        <v>568</v>
      </c>
      <c r="D26" t="str" cm="1">
        <f t="array" ref="D26">_xll.PBD(C26,"Legal Name","","USD","","")</f>
        <v>Agro100 Ltda.</v>
      </c>
      <c r="E26">
        <v>0</v>
      </c>
      <c r="F26" t="s">
        <v>105</v>
      </c>
      <c r="G26" t="str" cm="1">
        <f t="array" ref="G26">_xll.PBD(C26,"Website","","USD","","")</f>
        <v>www.agro100.com.br</v>
      </c>
      <c r="H26" t="s">
        <v>2024</v>
      </c>
      <c r="I26" t="s">
        <v>2739</v>
      </c>
      <c r="J26" t="s">
        <v>222</v>
      </c>
      <c r="K26" s="12"/>
      <c r="L26" s="12"/>
      <c r="M26" s="12"/>
      <c r="N26" s="13"/>
    </row>
    <row r="27" spans="2:18" ht="15" customHeight="1" x14ac:dyDescent="0.25">
      <c r="B27" t="str" cm="1">
        <f t="array" ref="B27">_xll.PBD(C27,"Name","","USD","","")</f>
        <v>AgroGalaxy</v>
      </c>
      <c r="C27" t="s">
        <v>569</v>
      </c>
      <c r="D27" t="str" cm="1">
        <f t="array" ref="D27">_xll.PBD(C27,"Legal Name","","USD","","")</f>
        <v>Agrogalaxy Participaçoes SA</v>
      </c>
      <c r="E27" t="s">
        <v>4026</v>
      </c>
      <c r="F27" t="s">
        <v>105</v>
      </c>
      <c r="G27" t="str" cm="1">
        <f t="array" ref="G27">_xll.PBD(C27,"Website","","USD","","")</f>
        <v>www.agrogalaxy.com.br</v>
      </c>
      <c r="H27" t="s">
        <v>2025</v>
      </c>
      <c r="I27" t="s">
        <v>2741</v>
      </c>
      <c r="J27" t="s">
        <v>222</v>
      </c>
      <c r="K27" s="12"/>
      <c r="L27" s="12"/>
      <c r="M27" s="12"/>
      <c r="N27" s="13"/>
    </row>
    <row r="28" spans="2:18" ht="15" customHeight="1" x14ac:dyDescent="0.25">
      <c r="B28" t="str" cm="1">
        <f t="array" ref="B28">_xll.PBD(C28,"Name","","USD","","")</f>
        <v>Agraria</v>
      </c>
      <c r="C28" t="s">
        <v>564</v>
      </c>
      <c r="D28" t="str" cm="1">
        <f t="array" ref="D28">_xll.PBD(C28,"Legal Name","","USD","","")</f>
        <v>Agroindustrial Agrarian Cooperative</v>
      </c>
      <c r="E28" t="s">
        <v>4208</v>
      </c>
      <c r="F28" t="s">
        <v>105</v>
      </c>
      <c r="G28" t="str" cm="1">
        <f t="array" ref="G28">_xll.PBD(C28,"Website","","USD","","")</f>
        <v>www.agraria.com.br</v>
      </c>
      <c r="H28" t="s">
        <v>2021</v>
      </c>
      <c r="I28" t="s">
        <v>2736</v>
      </c>
      <c r="J28" t="s">
        <v>222</v>
      </c>
      <c r="K28" s="12"/>
      <c r="L28" s="12"/>
      <c r="M28" s="12"/>
      <c r="N28" s="13"/>
    </row>
    <row r="29" spans="2:18" ht="15" customHeight="1" x14ac:dyDescent="0.25">
      <c r="B29" t="str" cm="1">
        <f t="array" ref="B29">_xll.PBD(C29,"Name","","USD","","")</f>
        <v>Agropecuaria Maggi</v>
      </c>
      <c r="C29" t="s">
        <v>570</v>
      </c>
      <c r="D29" t="str" cm="1">
        <f t="array" ref="D29">_xll.PBD(C29,"Legal Name","","USD","","")</f>
        <v>Agropecuaria Maggi Ltda</v>
      </c>
      <c r="E29" t="s">
        <v>3542</v>
      </c>
      <c r="F29" t="s">
        <v>105</v>
      </c>
      <c r="G29" t="str" cm="1">
        <f t="array" ref="G29">_xll.PBD(C29,"Website","","USD","","")</f>
        <v>www.amaggi.com.br</v>
      </c>
      <c r="H29" t="s">
        <v>2026</v>
      </c>
      <c r="I29" t="s">
        <v>2756</v>
      </c>
      <c r="J29" t="s">
        <v>222</v>
      </c>
      <c r="K29" s="12"/>
      <c r="L29" s="12"/>
      <c r="M29" s="12"/>
      <c r="N29" s="13"/>
    </row>
    <row r="30" spans="2:18" ht="15" customHeight="1" x14ac:dyDescent="0.25">
      <c r="B30" t="str" cm="1">
        <f t="array" ref="B30">_xll.PBD(C30,"Name","","USD","","")</f>
        <v>Akad Seguros</v>
      </c>
      <c r="C30" t="s">
        <v>571</v>
      </c>
      <c r="D30" t="str" cm="1">
        <f t="array" ref="D30">_xll.PBD(C30,"Legal Name","","USD","","")</f>
        <v>Akad Seguros SA</v>
      </c>
      <c r="E30" t="s">
        <v>3808</v>
      </c>
      <c r="F30" t="s">
        <v>105</v>
      </c>
      <c r="G30" t="str" cm="1">
        <f t="array" ref="G30">_xll.PBD(C30,"Website","","USD","","")</f>
        <v>www.akadseguros.com.br</v>
      </c>
      <c r="H30" t="s">
        <v>2027</v>
      </c>
      <c r="I30" t="s">
        <v>2743</v>
      </c>
      <c r="J30" t="s">
        <v>222</v>
      </c>
      <c r="K30" s="12"/>
      <c r="L30" s="12"/>
      <c r="M30" s="12"/>
      <c r="N30" s="13"/>
    </row>
    <row r="31" spans="2:18" ht="15" customHeight="1" x14ac:dyDescent="0.25">
      <c r="B31" t="str" cm="1">
        <f t="array" ref="B31">_xll.PBD(C31,"Name","","USD","","")</f>
        <v>Alcoa (Pittsburgh)</v>
      </c>
      <c r="C31" t="s">
        <v>2652</v>
      </c>
      <c r="D31" t="str" cm="1">
        <f t="array" ref="D31">_xll.PBD(C31,"Legal Name","","USD","","")</f>
        <v>Alcoa Corporation</v>
      </c>
      <c r="E31" t="s">
        <v>3650</v>
      </c>
      <c r="F31" t="s">
        <v>2676</v>
      </c>
      <c r="G31" t="str" cm="1">
        <f t="array" ref="G31">_xll.PBD(C31,"Website","","USD","","")</f>
        <v>www.alcoa.com</v>
      </c>
      <c r="H31" t="s">
        <v>2693</v>
      </c>
      <c r="I31" t="s">
        <v>3505</v>
      </c>
      <c r="J31" t="s">
        <v>222</v>
      </c>
      <c r="K31" s="12"/>
      <c r="L31" s="12"/>
      <c r="M31" s="12"/>
      <c r="N31" s="12"/>
      <c r="O31" s="26"/>
      <c r="P31" s="26"/>
      <c r="Q31" s="26"/>
      <c r="R31" s="27"/>
    </row>
    <row r="32" spans="2:18" ht="15" customHeight="1" x14ac:dyDescent="0.25">
      <c r="B32" t="str" cm="1">
        <f t="array" ref="B32">_xll.PBD(C32,"Name","","USD","","")</f>
        <v>Aldo Solar</v>
      </c>
      <c r="C32" t="s">
        <v>572</v>
      </c>
      <c r="D32" t="str" cm="1">
        <f t="array" ref="D32">_xll.PBD(C32,"Legal Name","","USD","","")</f>
        <v>Aldo Componentes Eletrônicos S/A</v>
      </c>
      <c r="E32" t="s">
        <v>3941</v>
      </c>
      <c r="F32" t="s">
        <v>105</v>
      </c>
      <c r="G32" t="str" cm="1">
        <f t="array" ref="G32">_xll.PBD(C32,"Website","","USD","","")</f>
        <v>www.aldo.com.br</v>
      </c>
      <c r="H32" t="s">
        <v>2028</v>
      </c>
      <c r="I32" t="s">
        <v>2744</v>
      </c>
      <c r="J32" t="s">
        <v>222</v>
      </c>
      <c r="K32" s="12"/>
      <c r="L32" s="12"/>
      <c r="M32" s="12"/>
      <c r="N32" s="13"/>
    </row>
    <row r="33" spans="2:18" ht="15" customHeight="1" x14ac:dyDescent="0.25">
      <c r="B33" t="str" cm="1">
        <f t="array" ref="B33">_xll.PBD(C33,"Name","","USD","","")</f>
        <v>ALE Combustíveis</v>
      </c>
      <c r="C33" t="s">
        <v>573</v>
      </c>
      <c r="D33" t="str" cm="1">
        <f t="array" ref="D33">_xll.PBD(C33,"Legal Name","","USD","","")</f>
        <v>ALE Combustíveis S.A.</v>
      </c>
      <c r="E33" t="s">
        <v>3958</v>
      </c>
      <c r="F33" t="s">
        <v>105</v>
      </c>
      <c r="G33" t="str" cm="1">
        <f t="array" ref="G33">_xll.PBD(C33,"Website","","USD","","")</f>
        <v>www2.ale.com.br</v>
      </c>
      <c r="H33" t="s">
        <v>1854</v>
      </c>
      <c r="I33" t="s">
        <v>2745</v>
      </c>
      <c r="J33" t="s">
        <v>222</v>
      </c>
      <c r="K33" s="12"/>
      <c r="L33" s="12"/>
      <c r="M33" s="12"/>
      <c r="N33" s="13"/>
    </row>
    <row r="34" spans="2:18" ht="15" customHeight="1" x14ac:dyDescent="0.25">
      <c r="B34" t="str" cm="1">
        <f t="array" ref="B34">_xll.PBD(C34,"Name","","USD","","")</f>
        <v>Algar Tech</v>
      </c>
      <c r="C34" t="s">
        <v>574</v>
      </c>
      <c r="D34" t="str" cm="1">
        <f t="array" ref="D34">_xll.PBD(C34,"Legal Name","","USD","","")</f>
        <v>Algar Tech S.A</v>
      </c>
      <c r="E34" t="s">
        <v>4099</v>
      </c>
      <c r="F34" t="s">
        <v>105</v>
      </c>
      <c r="G34" t="str" cm="1">
        <f t="array" ref="G34">_xll.PBD(C34,"Website","","USD","","")</f>
        <v>algartech.com</v>
      </c>
      <c r="H34" t="s">
        <v>2029</v>
      </c>
      <c r="I34" t="s">
        <v>2747</v>
      </c>
      <c r="J34" t="s">
        <v>222</v>
      </c>
      <c r="K34" s="12"/>
      <c r="L34" s="12"/>
      <c r="M34" s="12"/>
      <c r="N34" s="13"/>
    </row>
    <row r="35" spans="2:18" ht="15" customHeight="1" x14ac:dyDescent="0.25">
      <c r="B35" t="str" cm="1">
        <f t="array" ref="B35">_xll.PBD(C35,"Name","","USD","","")</f>
        <v>Algar Telecom</v>
      </c>
      <c r="C35" t="s">
        <v>575</v>
      </c>
      <c r="D35" t="str" cm="1">
        <f t="array" ref="D35">_xll.PBD(C35,"Legal Name","","USD","","")</f>
        <v>Algar Telecom S/A</v>
      </c>
      <c r="E35" t="s">
        <v>3966</v>
      </c>
      <c r="F35" t="s">
        <v>105</v>
      </c>
      <c r="G35" t="str" cm="1">
        <f t="array" ref="G35">_xll.PBD(C35,"Website","","USD","","")</f>
        <v>loja.algar.com.br</v>
      </c>
      <c r="H35" t="s">
        <v>1855</v>
      </c>
      <c r="I35" t="s">
        <v>2746</v>
      </c>
      <c r="J35" t="s">
        <v>222</v>
      </c>
      <c r="K35" s="12"/>
      <c r="L35" s="12"/>
      <c r="M35" s="12"/>
      <c r="N35" s="13"/>
    </row>
    <row r="36" spans="2:18" ht="15" customHeight="1" x14ac:dyDescent="0.25">
      <c r="B36" t="str" cm="1">
        <f t="array" ref="B36">_xll.PBD(C36,"Name","","USD","","")</f>
        <v>Aliansce Sonae</v>
      </c>
      <c r="C36" t="s">
        <v>576</v>
      </c>
      <c r="D36" t="str" cm="1">
        <f t="array" ref="D36">_xll.PBD(C36,"Legal Name","","USD","","")</f>
        <v>Aliansce Sonae Shopping Centers SA</v>
      </c>
      <c r="E36" t="s">
        <v>4209</v>
      </c>
      <c r="F36" t="s">
        <v>105</v>
      </c>
      <c r="G36" t="str" cm="1">
        <f t="array" ref="G36">_xll.PBD(C36,"Website","","USD","","")</f>
        <v>www.alianscesonae.com.br</v>
      </c>
      <c r="H36" t="s">
        <v>2030</v>
      </c>
      <c r="I36" t="s">
        <v>2748</v>
      </c>
      <c r="J36" t="s">
        <v>222</v>
      </c>
      <c r="K36" s="12"/>
      <c r="L36" s="12"/>
      <c r="M36" s="12"/>
      <c r="N36" s="13"/>
    </row>
    <row r="37" spans="2:18" ht="15" customHeight="1" x14ac:dyDescent="0.25">
      <c r="B37" t="str" cm="1">
        <f t="array" ref="B37">_xll.PBD(C37,"Name","","USD","","")</f>
        <v>All-America Latina Logistica Malha Norte</v>
      </c>
      <c r="C37" t="s">
        <v>577</v>
      </c>
      <c r="D37" t="str" cm="1">
        <f t="array" ref="D37">_xll.PBD(C37,"Legal Name","","USD","","")</f>
        <v>ALL - América Latina Logística Malha Norte S.A.</v>
      </c>
      <c r="E37" t="s">
        <v>4037</v>
      </c>
      <c r="F37" t="s">
        <v>105</v>
      </c>
      <c r="G37" t="str" cm="1">
        <f t="array" ref="G37">_xll.PBD(C37,"Website","","USD","","")</f>
        <v>www.ri.rumolog.com</v>
      </c>
      <c r="H37" t="s">
        <v>1815</v>
      </c>
      <c r="I37" t="s">
        <v>3267</v>
      </c>
      <c r="J37" t="s">
        <v>222</v>
      </c>
      <c r="K37" s="12"/>
      <c r="L37" s="12"/>
      <c r="M37" s="12"/>
      <c r="N37" s="13"/>
    </row>
    <row r="38" spans="2:18" ht="15" customHeight="1" x14ac:dyDescent="0.25">
      <c r="B38" t="str" cm="1">
        <f t="array" ref="B38">_xll.PBD(C38,"Name","","USD","","")</f>
        <v>Alliança Saúde E Participações</v>
      </c>
      <c r="C38" t="s">
        <v>381</v>
      </c>
      <c r="D38" t="str" cm="1">
        <f t="array" ref="D38">_xll.PBD(C38,"Legal Name","","USD","","")</f>
        <v>Alliança Saúde E Participações SA</v>
      </c>
      <c r="E38" t="s">
        <v>4041</v>
      </c>
      <c r="F38" t="s">
        <v>105</v>
      </c>
      <c r="G38" t="str" cm="1">
        <f t="array" ref="G38">_xll.PBD(C38,"Website","","USD","","")</f>
        <v>www.allianca.com</v>
      </c>
      <c r="H38" t="s">
        <v>2031</v>
      </c>
      <c r="I38" t="s">
        <v>2749</v>
      </c>
      <c r="J38" t="s">
        <v>222</v>
      </c>
      <c r="K38" s="12"/>
      <c r="L38" s="12"/>
      <c r="M38" s="12"/>
      <c r="N38" s="13"/>
    </row>
    <row r="39" spans="2:18" ht="15" customHeight="1" x14ac:dyDescent="0.25">
      <c r="B39" t="str" cm="1">
        <f t="array" ref="B39">_xll.PBD(C39,"Name","","USD","","")</f>
        <v>Allied (Brazil)</v>
      </c>
      <c r="C39" t="s">
        <v>578</v>
      </c>
      <c r="D39" t="str" cm="1">
        <f t="array" ref="D39">_xll.PBD(C39,"Legal Name","","USD","","")</f>
        <v>Allied Tecnologia SA</v>
      </c>
      <c r="E39" t="s">
        <v>3877</v>
      </c>
      <c r="F39" t="s">
        <v>105</v>
      </c>
      <c r="G39" t="str" cm="1">
        <f t="array" ref="G39">_xll.PBD(C39,"Website","","USD","","")</f>
        <v>www.alliedbrasil.com.br</v>
      </c>
      <c r="H39" t="s">
        <v>2032</v>
      </c>
      <c r="I39" t="s">
        <v>2750</v>
      </c>
      <c r="J39" t="s">
        <v>222</v>
      </c>
      <c r="K39" s="12"/>
      <c r="L39" s="12"/>
      <c r="M39" s="12"/>
      <c r="N39" s="13"/>
    </row>
    <row r="40" spans="2:18" ht="15" customHeight="1" x14ac:dyDescent="0.25">
      <c r="B40" t="str" cm="1">
        <f t="array" ref="B40">_xll.PBD(C40,"Name","","USD","","")</f>
        <v>Estapar</v>
      </c>
      <c r="C40" t="s">
        <v>801</v>
      </c>
      <c r="D40" t="str" cm="1">
        <f t="array" ref="D40">_xll.PBD(C40,"Legal Name","","USD","","")</f>
        <v>Allpark Empreendimentos, Participações e Serviços S.A.</v>
      </c>
      <c r="E40" t="s">
        <v>3689</v>
      </c>
      <c r="F40" t="s">
        <v>105</v>
      </c>
      <c r="G40" t="str" cm="1">
        <f t="array" ref="G40">_xll.PBD(C40,"Website","","USD","","")</f>
        <v>www.estapar.com.br</v>
      </c>
      <c r="H40" t="s">
        <v>2219</v>
      </c>
      <c r="I40" t="s">
        <v>2975</v>
      </c>
      <c r="J40" t="s">
        <v>222</v>
      </c>
      <c r="K40" s="12"/>
      <c r="L40" s="12"/>
      <c r="M40" s="12"/>
      <c r="N40" s="13"/>
    </row>
    <row r="41" spans="2:18" ht="15" customHeight="1" x14ac:dyDescent="0.25">
      <c r="B41" t="str" cm="1">
        <f t="array" ref="B41">_xll.PBD(C41,"Name","","USD","","")</f>
        <v>Almeida Junior Shopping Centers</v>
      </c>
      <c r="C41" t="s">
        <v>579</v>
      </c>
      <c r="D41" t="str" cm="1">
        <f t="array" ref="D41">_xll.PBD(C41,"Legal Name","","USD","","")</f>
        <v>Almeida Junior Shopping Centers Ltda.</v>
      </c>
      <c r="E41" t="s">
        <v>4103</v>
      </c>
      <c r="F41" t="s">
        <v>105</v>
      </c>
      <c r="G41" t="str" cm="1">
        <f t="array" ref="G41">_xll.PBD(C41,"Website","","USD","","")</f>
        <v>www.almeidajunior.com.br</v>
      </c>
      <c r="H41" t="s">
        <v>2033</v>
      </c>
      <c r="I41" t="s">
        <v>2751</v>
      </c>
      <c r="J41" t="s">
        <v>222</v>
      </c>
      <c r="K41" s="12"/>
      <c r="L41" s="12"/>
      <c r="M41" s="12"/>
      <c r="N41" s="13"/>
    </row>
    <row r="42" spans="2:18" ht="15" customHeight="1" x14ac:dyDescent="0.25">
      <c r="B42" t="str" cm="1">
        <f t="array" ref="B42">_xll.PBD(C42,"Name","","USD","","")</f>
        <v>Alpargatas</v>
      </c>
      <c r="C42" t="s">
        <v>580</v>
      </c>
      <c r="D42" t="str" cm="1">
        <f t="array" ref="D42">_xll.PBD(C42,"Legal Name","","USD","","")</f>
        <v>Alpargatas S.A.</v>
      </c>
      <c r="E42" t="s">
        <v>3541</v>
      </c>
      <c r="F42" t="s">
        <v>105</v>
      </c>
      <c r="G42" t="str" cm="1">
        <f t="array" ref="G42">_xll.PBD(C42,"Website","","USD","","")</f>
        <v>www.alpargatas.com.br</v>
      </c>
      <c r="H42" t="s">
        <v>2034</v>
      </c>
      <c r="I42" t="s">
        <v>2752</v>
      </c>
      <c r="J42" t="s">
        <v>222</v>
      </c>
      <c r="K42" s="12"/>
      <c r="L42" s="12"/>
      <c r="M42" s="12"/>
      <c r="N42" s="13"/>
    </row>
    <row r="43" spans="2:18" ht="15" customHeight="1" x14ac:dyDescent="0.25">
      <c r="B43" t="str" cm="1">
        <f t="array" ref="B43">_xll.PBD(C43,"Name","","USD","","")</f>
        <v>Alphabet</v>
      </c>
      <c r="C43" t="s">
        <v>2624</v>
      </c>
      <c r="D43" t="str" cm="1">
        <f t="array" ref="D43">_xll.PBD(C43,"Legal Name","","USD","","")</f>
        <v>Alphabet, Inc.</v>
      </c>
      <c r="E43" t="s">
        <v>3865</v>
      </c>
      <c r="F43" t="s">
        <v>2676</v>
      </c>
      <c r="G43" t="str" cm="1">
        <f t="array" ref="G43">_xll.PBD(C43,"Website","","USD","","")</f>
        <v>www.abc.xyz</v>
      </c>
      <c r="H43" t="s">
        <v>2625</v>
      </c>
      <c r="I43" t="s">
        <v>3489</v>
      </c>
      <c r="J43" t="s">
        <v>222</v>
      </c>
      <c r="K43" s="12"/>
      <c r="L43" s="12"/>
      <c r="M43" s="12"/>
      <c r="N43" s="12"/>
      <c r="O43" s="26"/>
      <c r="P43" s="26"/>
      <c r="Q43" s="26"/>
      <c r="R43" s="27"/>
    </row>
    <row r="44" spans="2:18" ht="15" customHeight="1" x14ac:dyDescent="0.25">
      <c r="B44" t="str" cm="1">
        <f t="array" ref="B44">_xll.PBD(C44,"Name","","USD","","")</f>
        <v>Alternate Technologies</v>
      </c>
      <c r="C44" t="s">
        <v>382</v>
      </c>
      <c r="D44" t="str" cm="1">
        <f t="array" ref="D44">_xll.PBD(C44,"Legal Name","","USD","","")</f>
        <v>Alternate Technologies Ltda</v>
      </c>
      <c r="E44" t="s">
        <v>4210</v>
      </c>
      <c r="F44" t="s">
        <v>105</v>
      </c>
      <c r="G44" t="str" cm="1">
        <f t="array" ref="G44">_xll.PBD(C44,"Website","","USD","","")</f>
        <v>www.alternate.com.br</v>
      </c>
      <c r="H44" t="s">
        <v>2035</v>
      </c>
      <c r="I44" t="s">
        <v>2753</v>
      </c>
      <c r="J44" t="s">
        <v>222</v>
      </c>
      <c r="K44" s="12"/>
      <c r="L44" s="12"/>
      <c r="M44" s="12"/>
      <c r="N44" s="13"/>
    </row>
    <row r="45" spans="2:18" ht="15" customHeight="1" x14ac:dyDescent="0.25">
      <c r="B45" t="str" cm="1">
        <f t="array" ref="B45">_xll.PBD(C45,"Name","","USD","","")</f>
        <v>Alupar</v>
      </c>
      <c r="C45" t="s">
        <v>581</v>
      </c>
      <c r="D45" t="str" cm="1">
        <f t="array" ref="D45">_xll.PBD(C45,"Legal Name","","USD","","")</f>
        <v>Alupar Investimento SA</v>
      </c>
      <c r="E45" t="s">
        <v>3939</v>
      </c>
      <c r="F45" t="s">
        <v>105</v>
      </c>
      <c r="G45" t="str" cm="1">
        <f t="array" ref="G45">_xll.PBD(C45,"Website","","USD","","")</f>
        <v>www.alupar.com.br</v>
      </c>
      <c r="H45" t="s">
        <v>2036</v>
      </c>
      <c r="I45" t="s">
        <v>2754</v>
      </c>
      <c r="J45" t="s">
        <v>222</v>
      </c>
      <c r="K45" s="12"/>
      <c r="L45" s="12"/>
      <c r="M45" s="12"/>
      <c r="N45" s="13"/>
    </row>
    <row r="46" spans="2:18" ht="15" customHeight="1" x14ac:dyDescent="0.25">
      <c r="B46" t="str" cm="1">
        <f t="array" ref="B46">_xll.PBD(C46,"Name","","USD","","")</f>
        <v>Amazon Web Services</v>
      </c>
      <c r="C46" t="s">
        <v>2654</v>
      </c>
      <c r="D46" t="str" cm="1">
        <f t="array" ref="D46">_xll.PBD(C46,"Legal Name","","USD","","")</f>
        <v>Amazon Web Services, Inc.</v>
      </c>
      <c r="E46" t="s">
        <v>3645</v>
      </c>
      <c r="F46" t="s">
        <v>2676</v>
      </c>
      <c r="G46" t="str" cm="1">
        <f t="array" ref="G46">_xll.PBD(C46,"Website","","USD","","")</f>
        <v>www.aws.amazon.com</v>
      </c>
      <c r="H46" t="s">
        <v>2695</v>
      </c>
      <c r="I46" t="s">
        <v>3507</v>
      </c>
      <c r="J46" t="s">
        <v>222</v>
      </c>
      <c r="K46" s="12"/>
      <c r="L46" s="12"/>
      <c r="M46" s="12"/>
      <c r="N46" s="12"/>
      <c r="O46" s="26"/>
      <c r="P46" s="26"/>
      <c r="Q46" s="26"/>
      <c r="R46" s="27"/>
    </row>
    <row r="47" spans="2:18" ht="15" customHeight="1" x14ac:dyDescent="0.25">
      <c r="B47" t="str" cm="1">
        <f t="array" ref="B47">_xll.PBD(C47,"Name","","USD","","")</f>
        <v>Amazon.com</v>
      </c>
      <c r="C47" t="s">
        <v>2626</v>
      </c>
      <c r="D47" t="str" cm="1">
        <f t="array" ref="D47">_xll.PBD(C47,"Legal Name","","USD","","")</f>
        <v>Amazon.com, Inc.</v>
      </c>
      <c r="E47" t="s">
        <v>3724</v>
      </c>
      <c r="F47" t="s">
        <v>2676</v>
      </c>
      <c r="G47" t="str" cm="1">
        <f t="array" ref="G47">_xll.PBD(C47,"Website","","USD","","")</f>
        <v>www.amazon.com</v>
      </c>
      <c r="H47" t="s">
        <v>2627</v>
      </c>
      <c r="I47" t="s">
        <v>3491</v>
      </c>
      <c r="J47" t="s">
        <v>222</v>
      </c>
      <c r="K47" s="12"/>
      <c r="L47" s="12"/>
      <c r="M47" s="12"/>
      <c r="N47" s="12"/>
      <c r="O47" s="26"/>
      <c r="P47" s="26"/>
      <c r="Q47" s="26"/>
      <c r="R47" s="27"/>
    </row>
    <row r="48" spans="2:18" ht="15" customHeight="1" x14ac:dyDescent="0.25">
      <c r="B48" t="str" cm="1">
        <f t="array" ref="B48">_xll.PBD(C48,"Name","","USD","","")</f>
        <v>AmBev</v>
      </c>
      <c r="C48" t="s">
        <v>583</v>
      </c>
      <c r="D48" t="str" cm="1">
        <f t="array" ref="D48">_xll.PBD(C48,"Legal Name","","USD","","")</f>
        <v>Ambev S.A.</v>
      </c>
      <c r="E48" t="s">
        <v>3543</v>
      </c>
      <c r="F48" t="s">
        <v>105</v>
      </c>
      <c r="G48" t="str" cm="1">
        <f t="array" ref="G48">_xll.PBD(C48,"Website","","USD","","")</f>
        <v>www.ambev.com.br</v>
      </c>
      <c r="H48" t="s">
        <v>2038</v>
      </c>
      <c r="I48" t="s">
        <v>2757</v>
      </c>
      <c r="J48" t="s">
        <v>222</v>
      </c>
      <c r="K48" s="12"/>
      <c r="L48" s="12"/>
      <c r="M48" s="12"/>
      <c r="N48" s="13"/>
    </row>
    <row r="49" spans="2:18" ht="15" customHeight="1" x14ac:dyDescent="0.25">
      <c r="B49" t="str" cm="1">
        <f t="array" ref="B49">_xll.PBD(C49,"Name","","USD","","")</f>
        <v>Ambipar Participacoes e Empreendimentos</v>
      </c>
      <c r="C49" t="s">
        <v>585</v>
      </c>
      <c r="D49" t="str" cm="1">
        <f t="array" ref="D49">_xll.PBD(C49,"Legal Name","","USD","","")</f>
        <v>Ambipar Participacoes e Empreendimentos SA</v>
      </c>
      <c r="E49" t="s">
        <v>3861</v>
      </c>
      <c r="F49" t="s">
        <v>105</v>
      </c>
      <c r="G49" t="str" cm="1">
        <f t="array" ref="G49">_xll.PBD(C49,"Website","","USD","","")</f>
        <v>www.ambipar.com</v>
      </c>
      <c r="H49" t="s">
        <v>2039</v>
      </c>
      <c r="I49" t="s">
        <v>2758</v>
      </c>
      <c r="J49" t="s">
        <v>222</v>
      </c>
      <c r="K49" s="22"/>
      <c r="L49" s="22"/>
      <c r="M49" s="22"/>
      <c r="N49" s="23"/>
    </row>
    <row r="50" spans="2:18" ht="15" customHeight="1" x14ac:dyDescent="0.25">
      <c r="B50" t="str" cm="1">
        <f t="array" ref="B50">_xll.PBD(C50,"Name","","USD","","")</f>
        <v>América Latina Logística</v>
      </c>
      <c r="C50" t="s">
        <v>586</v>
      </c>
      <c r="D50" t="str" cm="1">
        <f t="array" ref="D50">_xll.PBD(C50,"Legal Name","","USD","","")</f>
        <v>América Latina Logística S.A.</v>
      </c>
      <c r="E50" t="s">
        <v>4037</v>
      </c>
      <c r="F50" t="s">
        <v>105</v>
      </c>
      <c r="G50" t="str" cm="1">
        <f t="array" ref="G50">_xll.PBD(C50,"Website","","USD","","")</f>
        <v>www.rumoall.com</v>
      </c>
      <c r="H50" t="s">
        <v>2040</v>
      </c>
      <c r="I50" t="s">
        <v>3266</v>
      </c>
      <c r="J50" t="s">
        <v>222</v>
      </c>
      <c r="K50" s="12"/>
      <c r="L50" s="12"/>
      <c r="M50" s="12"/>
      <c r="N50" s="13"/>
    </row>
    <row r="51" spans="2:18" ht="15" customHeight="1" x14ac:dyDescent="0.25">
      <c r="B51" t="str" cm="1">
        <f t="array" ref="B51">_xll.PBD(C51,"Name","","USD","","")</f>
        <v>Americanas (Brazil)</v>
      </c>
      <c r="C51" t="s">
        <v>587</v>
      </c>
      <c r="D51" t="str" cm="1">
        <f t="array" ref="D51">_xll.PBD(C51,"Legal Name","","USD","","")</f>
        <v>Americanas S.A.</v>
      </c>
      <c r="E51" t="s">
        <v>3544</v>
      </c>
      <c r="F51" t="s">
        <v>105</v>
      </c>
      <c r="G51" t="str" cm="1">
        <f t="array" ref="G51">_xll.PBD(C51,"Website","","USD","","")</f>
        <v>www.americanas.com.br</v>
      </c>
      <c r="H51" t="s">
        <v>1857</v>
      </c>
      <c r="I51" t="s">
        <v>2759</v>
      </c>
      <c r="J51" t="s">
        <v>222</v>
      </c>
      <c r="K51" s="12"/>
      <c r="L51" s="12"/>
      <c r="M51" s="12"/>
      <c r="N51" s="13"/>
    </row>
    <row r="52" spans="2:18" ht="15" customHeight="1" x14ac:dyDescent="0.25">
      <c r="B52" t="str" cm="1">
        <f t="array" ref="B52">_xll.PBD(C52,"Name","","USD","","")</f>
        <v>Amil Participacoes</v>
      </c>
      <c r="C52" t="s">
        <v>383</v>
      </c>
      <c r="D52" t="str" cm="1">
        <f t="array" ref="D52">_xll.PBD(C52,"Legal Name","","USD","","")</f>
        <v>Amil Participacoes SA</v>
      </c>
      <c r="E52" t="s">
        <v>3908</v>
      </c>
      <c r="F52" t="s">
        <v>105</v>
      </c>
      <c r="G52" t="str" cm="1">
        <f t="array" ref="G52">_xll.PBD(C52,"Website","","USD","","")</f>
        <v>www.amil.com.br</v>
      </c>
      <c r="H52" t="s">
        <v>2041</v>
      </c>
      <c r="I52" t="s">
        <v>2761</v>
      </c>
      <c r="J52" t="s">
        <v>222</v>
      </c>
      <c r="K52" s="12"/>
      <c r="L52" s="12"/>
      <c r="M52" s="12"/>
      <c r="N52" s="13"/>
    </row>
    <row r="53" spans="2:18" ht="15" customHeight="1" x14ac:dyDescent="0.25">
      <c r="B53" t="str" cm="1">
        <f t="array" ref="B53">_xll.PBD(C53,"Name","","USD","","")</f>
        <v>Ampla Energia e Serviços</v>
      </c>
      <c r="C53" t="s">
        <v>588</v>
      </c>
      <c r="D53" t="str" cm="1">
        <f t="array" ref="D53">_xll.PBD(C53,"Legal Name","","USD","","")</f>
        <v>Ampla Energia E Servicos SA</v>
      </c>
      <c r="E53" t="s">
        <v>3955</v>
      </c>
      <c r="F53" t="s">
        <v>105</v>
      </c>
      <c r="G53" t="str" cm="1">
        <f t="array" ref="G53">_xll.PBD(C53,"Website","","USD","","")</f>
        <v>www.ampla.com</v>
      </c>
      <c r="H53" t="s">
        <v>2042</v>
      </c>
      <c r="I53" t="s">
        <v>2762</v>
      </c>
      <c r="J53" t="s">
        <v>222</v>
      </c>
      <c r="K53" s="12"/>
      <c r="L53" s="12"/>
      <c r="M53" s="12"/>
      <c r="N53" s="13"/>
    </row>
    <row r="54" spans="2:18" ht="15" customHeight="1" x14ac:dyDescent="0.25">
      <c r="B54" t="str" cm="1">
        <f t="array" ref="B54">_xll.PBD(C54,"Name","","USD","","")</f>
        <v>Anhanguera Educacional Participacoes</v>
      </c>
      <c r="C54" t="s">
        <v>591</v>
      </c>
      <c r="D54" t="str" cm="1">
        <f t="array" ref="D54">_xll.PBD(C54,"Legal Name","","USD","","")</f>
        <v>Anhanguera Educacional Participacoes SA</v>
      </c>
      <c r="E54" t="s">
        <v>4094</v>
      </c>
      <c r="F54" t="s">
        <v>105</v>
      </c>
      <c r="G54" t="str" cm="1">
        <f t="array" ref="G54">_xll.PBD(C54,"Website","","USD","","")</f>
        <v>www.anhanguera.com</v>
      </c>
      <c r="H54" t="s">
        <v>2044</v>
      </c>
      <c r="I54" t="s">
        <v>2764</v>
      </c>
      <c r="J54" t="s">
        <v>222</v>
      </c>
      <c r="K54" s="12"/>
      <c r="L54" s="12"/>
      <c r="M54" s="12"/>
      <c r="N54" s="13"/>
    </row>
    <row r="55" spans="2:18" ht="15" customHeight="1" x14ac:dyDescent="0.25">
      <c r="B55" t="str" cm="1">
        <f t="array" ref="B55">_xll.PBD(C55,"Name","","USD","","")</f>
        <v>Apple</v>
      </c>
      <c r="C55" t="s">
        <v>2629</v>
      </c>
      <c r="D55" t="str" cm="1">
        <f t="array" ref="D55">_xll.PBD(C55,"Legal Name","","USD","","")</f>
        <v>Apple Inc.</v>
      </c>
      <c r="E55" t="s">
        <v>3701</v>
      </c>
      <c r="F55" t="s">
        <v>2676</v>
      </c>
      <c r="G55" t="str" cm="1">
        <f t="array" ref="G55">_xll.PBD(C55,"Website","","USD","","")</f>
        <v>www.apple.com</v>
      </c>
      <c r="H55" t="s">
        <v>2638</v>
      </c>
      <c r="I55" t="s">
        <v>3493</v>
      </c>
      <c r="J55" t="s">
        <v>222</v>
      </c>
      <c r="K55" s="12"/>
      <c r="L55" s="12"/>
      <c r="M55" s="12"/>
      <c r="N55" s="12"/>
      <c r="O55" s="26"/>
      <c r="P55" s="26"/>
      <c r="Q55" s="26"/>
      <c r="R55" s="27"/>
    </row>
    <row r="56" spans="2:18" ht="15" customHeight="1" x14ac:dyDescent="0.25">
      <c r="B56" t="str" cm="1">
        <f t="array" ref="B56">_xll.PBD(C56,"Name","","USD","","")</f>
        <v>Aracruz Cellulose</v>
      </c>
      <c r="C56" t="s">
        <v>593</v>
      </c>
      <c r="D56" t="str" cm="1">
        <f t="array" ref="D56">_xll.PBD(C56,"Legal Name","","USD","","")</f>
        <v>Aracruz Celulose SA</v>
      </c>
      <c r="E56" t="s">
        <v>3798</v>
      </c>
      <c r="F56" t="s">
        <v>105</v>
      </c>
      <c r="G56" t="e" cm="1">
        <f t="array" ref="G56">_xll.PBD(C56,"Website","","USD","","")</f>
        <v>#N/A</v>
      </c>
      <c r="H56" t="e">
        <v>#N/A</v>
      </c>
      <c r="I56" t="s">
        <v>3436</v>
      </c>
      <c r="J56" t="s">
        <v>222</v>
      </c>
      <c r="K56" s="12"/>
      <c r="L56" s="12"/>
      <c r="M56" s="12"/>
      <c r="N56" s="13"/>
    </row>
    <row r="57" spans="2:18" ht="15" customHeight="1" x14ac:dyDescent="0.25">
      <c r="B57" t="str" cm="1">
        <f t="array" ref="B57">_xll.PBD(C57,"Name","","USD","","")</f>
        <v>ArcelorMittal</v>
      </c>
      <c r="C57" t="s">
        <v>2653</v>
      </c>
      <c r="D57" t="str" cm="1">
        <f t="array" ref="D57">_xll.PBD(C57,"Legal Name","","USD","","")</f>
        <v>ArcelorMittal S.A.</v>
      </c>
      <c r="E57" t="s">
        <v>3651</v>
      </c>
      <c r="F57" t="s">
        <v>2683</v>
      </c>
      <c r="G57" t="str" cm="1">
        <f t="array" ref="G57">_xll.PBD(C57,"Website","","USD","","")</f>
        <v>www.corporate.arcelormittal.com</v>
      </c>
      <c r="H57" t="s">
        <v>2694</v>
      </c>
      <c r="I57" t="s">
        <v>3506</v>
      </c>
      <c r="J57" t="s">
        <v>222</v>
      </c>
      <c r="K57" s="12"/>
      <c r="L57" s="12"/>
      <c r="M57" s="12"/>
      <c r="N57" s="12"/>
      <c r="O57" s="26"/>
      <c r="P57" s="26"/>
      <c r="Q57" s="26"/>
      <c r="R57" s="27"/>
    </row>
    <row r="58" spans="2:18" ht="15" customHeight="1" x14ac:dyDescent="0.25">
      <c r="B58" t="str" cm="1">
        <f t="array" ref="B58">_xll.PBD(C58,"Name","","USD","","")</f>
        <v>Archer Daniels Midland</v>
      </c>
      <c r="C58" t="s">
        <v>2618</v>
      </c>
      <c r="D58" t="str" cm="1">
        <f t="array" ref="D58">_xll.PBD(C58,"Legal Name","","USD","","")</f>
        <v>Archer Daniels Midland Co</v>
      </c>
      <c r="E58" t="s">
        <v>3835</v>
      </c>
      <c r="F58" t="s">
        <v>2676</v>
      </c>
      <c r="G58" t="str" cm="1">
        <f t="array" ref="G58">_xll.PBD(C58,"Website","","USD","","")</f>
        <v>www.adm.com</v>
      </c>
      <c r="H58" t="s">
        <v>2648</v>
      </c>
      <c r="I58" t="s">
        <v>3503</v>
      </c>
      <c r="J58" t="s">
        <v>222</v>
      </c>
      <c r="K58" s="12"/>
      <c r="L58" s="12"/>
      <c r="M58" s="12"/>
      <c r="N58" s="12"/>
      <c r="O58" s="26"/>
      <c r="P58" s="26"/>
      <c r="Q58" s="26"/>
      <c r="R58" s="27"/>
    </row>
    <row r="59" spans="2:18" ht="15" customHeight="1" x14ac:dyDescent="0.25">
      <c r="B59" t="str" cm="1">
        <f t="array" ref="B59">_xll.PBD(C59,"Name","","USD","","")</f>
        <v>Arco Educação</v>
      </c>
      <c r="C59" t="s">
        <v>594</v>
      </c>
      <c r="D59" t="str" cm="1">
        <f t="array" ref="D59">_xll.PBD(C59,"Legal Name","","USD","","")</f>
        <v>Arco Platform Limited</v>
      </c>
      <c r="E59" t="s">
        <v>3545</v>
      </c>
      <c r="F59" t="s">
        <v>105</v>
      </c>
      <c r="G59" t="str" cm="1">
        <f t="array" ref="G59">_xll.PBD(C59,"Website","","USD","","")</f>
        <v>www.arcoeducacao.com.br</v>
      </c>
      <c r="H59" t="s">
        <v>2046</v>
      </c>
      <c r="I59" t="s">
        <v>2766</v>
      </c>
      <c r="J59" t="s">
        <v>222</v>
      </c>
      <c r="K59" s="12"/>
      <c r="L59" s="12"/>
      <c r="M59" s="12"/>
      <c r="N59" s="13"/>
    </row>
    <row r="60" spans="2:18" ht="15" customHeight="1" x14ac:dyDescent="0.25">
      <c r="B60" t="str" cm="1">
        <f t="array" ref="B60">_xll.PBD(C60,"Name","","USD","","")</f>
        <v>Armac Locação</v>
      </c>
      <c r="C60" t="s">
        <v>595</v>
      </c>
      <c r="D60" t="str" cm="1">
        <f t="array" ref="D60">_xll.PBD(C60,"Legal Name","","USD","","")</f>
        <v>Armac Locação, Logística e Serviços SA</v>
      </c>
      <c r="E60" t="s">
        <v>4016</v>
      </c>
      <c r="F60" t="s">
        <v>105</v>
      </c>
      <c r="G60" t="str" cm="1">
        <f t="array" ref="G60">_xll.PBD(C60,"Website","","USD","","")</f>
        <v>www.armac.com.br</v>
      </c>
      <c r="H60" t="s">
        <v>2047</v>
      </c>
      <c r="I60" t="s">
        <v>2767</v>
      </c>
      <c r="J60" t="s">
        <v>222</v>
      </c>
      <c r="K60" s="12"/>
      <c r="L60" s="12"/>
      <c r="M60" s="12"/>
      <c r="N60" s="13"/>
    </row>
    <row r="61" spans="2:18" ht="15" customHeight="1" x14ac:dyDescent="0.25">
      <c r="B61" t="str" cm="1">
        <f t="array" ref="B61">_xll.PBD(C61,"Name","","USD","","")</f>
        <v>Artemyn</v>
      </c>
      <c r="C61" t="s">
        <v>596</v>
      </c>
      <c r="D61" t="str" cm="1">
        <f t="array" ref="D61">_xll.PBD(C61,"Legal Name","","USD","","")</f>
        <v>ARTEMYN BRASIL LTDA.</v>
      </c>
      <c r="E61" t="s">
        <v>4104</v>
      </c>
      <c r="F61" t="s">
        <v>105</v>
      </c>
      <c r="G61" t="str" cm="1">
        <f t="array" ref="G61">_xll.PBD(C61,"Website","","USD","","")</f>
        <v>www.artemyn.com</v>
      </c>
      <c r="H61" t="s">
        <v>2048</v>
      </c>
      <c r="I61" t="s">
        <v>2768</v>
      </c>
      <c r="J61" t="s">
        <v>222</v>
      </c>
      <c r="K61" s="12"/>
      <c r="L61" s="12"/>
      <c r="M61" s="12"/>
      <c r="N61" s="13"/>
    </row>
    <row r="62" spans="2:18" ht="15" customHeight="1" x14ac:dyDescent="0.25">
      <c r="B62" t="str" cm="1">
        <f t="array" ref="B62">_xll.PBD(C62,"Name","","USD","","")</f>
        <v>Arteris (Infrastructure)</v>
      </c>
      <c r="C62" t="s">
        <v>597</v>
      </c>
      <c r="D62" t="str" cm="1">
        <f t="array" ref="D62">_xll.PBD(C62,"Legal Name","","USD","","")</f>
        <v>Arteris S.A.</v>
      </c>
      <c r="E62" t="s">
        <v>3821</v>
      </c>
      <c r="F62" t="s">
        <v>105</v>
      </c>
      <c r="G62" t="str" cm="1">
        <f t="array" ref="G62">_xll.PBD(C62,"Website","","USD","","")</f>
        <v>www.arteris.com.br</v>
      </c>
      <c r="H62" t="s">
        <v>2049</v>
      </c>
      <c r="I62" t="s">
        <v>2769</v>
      </c>
      <c r="J62" t="s">
        <v>222</v>
      </c>
      <c r="K62" s="12"/>
      <c r="L62" s="12"/>
      <c r="M62" s="12"/>
      <c r="N62" s="13"/>
    </row>
    <row r="63" spans="2:18" ht="15" customHeight="1" x14ac:dyDescent="0.25">
      <c r="B63" t="str" cm="1">
        <f t="array" ref="B63">_xll.PBD(C63,"Name","","USD","","")</f>
        <v>Ascenty Data Centers</v>
      </c>
      <c r="C63" t="s">
        <v>598</v>
      </c>
      <c r="D63" t="str" cm="1">
        <f t="array" ref="D63">_xll.PBD(C63,"Legal Name","","USD","","")</f>
        <v>Ascenty Data Centers E Telecomunicacoes S/A</v>
      </c>
      <c r="E63" t="s">
        <v>4105</v>
      </c>
      <c r="F63" t="s">
        <v>105</v>
      </c>
      <c r="G63" t="str" cm="1">
        <f t="array" ref="G63">_xll.PBD(C63,"Website","","USD","","")</f>
        <v>www.ascenty.com</v>
      </c>
      <c r="H63" t="s">
        <v>2050</v>
      </c>
      <c r="I63" t="s">
        <v>2770</v>
      </c>
      <c r="J63" t="s">
        <v>222</v>
      </c>
      <c r="K63" s="12"/>
      <c r="L63" s="12"/>
      <c r="M63" s="12"/>
      <c r="N63" s="13"/>
    </row>
    <row r="64" spans="2:18" ht="15" customHeight="1" x14ac:dyDescent="0.25">
      <c r="B64" t="str" cm="1">
        <f t="array" ref="B64">_xll.PBD(C64,"Name","","USD","","")</f>
        <v>Grupo Carrefour Brasil</v>
      </c>
      <c r="C64" t="s">
        <v>849</v>
      </c>
      <c r="D64" t="str" cm="1">
        <f t="array" ref="D64">_xll.PBD(C64,"Legal Name","","USD","","")</f>
        <v>Atacadão S.A.</v>
      </c>
      <c r="E64" t="s">
        <v>3716</v>
      </c>
      <c r="F64" t="s">
        <v>105</v>
      </c>
      <c r="G64" t="str" cm="1">
        <f t="array" ref="G64">_xll.PBD(C64,"Website","","USD","","")</f>
        <v>www.grupocarrefourbrasil.com.br</v>
      </c>
      <c r="H64" t="s">
        <v>2263</v>
      </c>
      <c r="I64" t="s">
        <v>3034</v>
      </c>
      <c r="J64" t="s">
        <v>222</v>
      </c>
      <c r="K64" s="12"/>
      <c r="L64" s="12"/>
      <c r="M64" s="12"/>
      <c r="N64" s="13"/>
    </row>
    <row r="65" spans="2:14" ht="15" customHeight="1" x14ac:dyDescent="0.25">
      <c r="B65" t="str" cm="1">
        <f t="array" ref="B65">_xll.PBD(C65,"Name","","USD","","")</f>
        <v>Atea</v>
      </c>
      <c r="C65" t="s">
        <v>324</v>
      </c>
      <c r="D65" t="str" cm="1">
        <f t="array" ref="D65">_xll.PBD(C65,"Legal Name","","USD","","")</f>
        <v>Atea ASA</v>
      </c>
      <c r="E65" t="s">
        <v>3546</v>
      </c>
      <c r="F65" t="s">
        <v>2677</v>
      </c>
      <c r="G65" t="str" cm="1">
        <f t="array" ref="G65">_xll.PBD(C65,"Website","","USD","","")</f>
        <v>www.atea.no</v>
      </c>
      <c r="H65" t="s">
        <v>1810</v>
      </c>
      <c r="I65" t="s">
        <v>2772</v>
      </c>
      <c r="J65" t="s">
        <v>281</v>
      </c>
      <c r="K65" s="12"/>
      <c r="L65" s="12"/>
      <c r="M65" s="12"/>
      <c r="N65" s="13"/>
    </row>
    <row r="66" spans="2:14" ht="15" customHeight="1" x14ac:dyDescent="0.25">
      <c r="B66" t="str" cm="1">
        <f t="array" ref="B66">_xll.PBD(C66,"Name","","USD","","")</f>
        <v>Atos</v>
      </c>
      <c r="C66" t="s">
        <v>325</v>
      </c>
      <c r="D66" t="str" cm="1">
        <f t="array" ref="D66">_xll.PBD(C66,"Legal Name","","USD","","")</f>
        <v>Atos SE</v>
      </c>
      <c r="E66" t="s">
        <v>3547</v>
      </c>
      <c r="F66" t="s">
        <v>2678</v>
      </c>
      <c r="G66" t="str" cm="1">
        <f t="array" ref="G66">_xll.PBD(C66,"Website","","USD","","")</f>
        <v>www.atos.net</v>
      </c>
      <c r="H66" t="s">
        <v>1811</v>
      </c>
      <c r="I66" t="s">
        <v>2774</v>
      </c>
      <c r="J66" t="s">
        <v>222</v>
      </c>
      <c r="K66" s="12"/>
      <c r="L66" s="12"/>
      <c r="M66" s="12"/>
      <c r="N66" s="13"/>
    </row>
    <row r="67" spans="2:14" ht="15" customHeight="1" x14ac:dyDescent="0.25">
      <c r="B67" t="str" cm="1">
        <f t="array" ref="B67">_xll.PBD(C67,"Name","","USD","","")</f>
        <v>Atvos</v>
      </c>
      <c r="C67" t="s">
        <v>601</v>
      </c>
      <c r="D67" t="str" cm="1">
        <f t="array" ref="D67">_xll.PBD(C67,"Legal Name","","USD","","")</f>
        <v>Atvos Agroindustrial Participações S.A.</v>
      </c>
      <c r="E67" t="s">
        <v>3548</v>
      </c>
      <c r="F67" t="s">
        <v>105</v>
      </c>
      <c r="G67" t="str" cm="1">
        <f t="array" ref="G67">_xll.PBD(C67,"Website","","USD","","")</f>
        <v>www.atvos.com</v>
      </c>
      <c r="H67" t="s">
        <v>2053</v>
      </c>
      <c r="I67" t="s">
        <v>2775</v>
      </c>
      <c r="J67" t="s">
        <v>222</v>
      </c>
      <c r="K67" s="12"/>
      <c r="L67" s="12"/>
      <c r="M67" s="12"/>
      <c r="N67" s="13"/>
    </row>
    <row r="68" spans="2:14" ht="15" customHeight="1" x14ac:dyDescent="0.25">
      <c r="B68" t="str" cm="1">
        <f t="array" ref="B68">_xll.PBD(C68,"Name","","USD","","")</f>
        <v>Auren Energia</v>
      </c>
      <c r="C68" t="s">
        <v>602</v>
      </c>
      <c r="D68" t="str" cm="1">
        <f t="array" ref="D68">_xll.PBD(C68,"Legal Name","","USD","","")</f>
        <v>Auren Energia SA</v>
      </c>
      <c r="E68" t="s">
        <v>3994</v>
      </c>
      <c r="F68" t="s">
        <v>105</v>
      </c>
      <c r="G68" t="str" cm="1">
        <f t="array" ref="G68">_xll.PBD(C68,"Website","","USD","","")</f>
        <v>www.aurenenergia.com.br</v>
      </c>
      <c r="H68" t="s">
        <v>2054</v>
      </c>
      <c r="I68" t="s">
        <v>2776</v>
      </c>
      <c r="J68" t="s">
        <v>222</v>
      </c>
      <c r="K68" s="12"/>
      <c r="L68" s="12"/>
      <c r="M68" s="12"/>
      <c r="N68" s="13"/>
    </row>
    <row r="69" spans="2:14" ht="15" customHeight="1" x14ac:dyDescent="0.25">
      <c r="B69" t="str" cm="1">
        <f t="array" ref="B69">_xll.PBD(C69,"Name","","USD","","")</f>
        <v>Austral Participações</v>
      </c>
      <c r="C69" t="s">
        <v>603</v>
      </c>
      <c r="D69" t="str" cm="1">
        <f t="array" ref="D69">_xll.PBD(C69,"Legal Name","","USD","","")</f>
        <v>Austral Participações S.A.</v>
      </c>
      <c r="E69" t="s">
        <v>3549</v>
      </c>
      <c r="F69" t="s">
        <v>105</v>
      </c>
      <c r="G69" t="str" cm="1">
        <f t="array" ref="G69">_xll.PBD(C69,"Website","","USD","","")</f>
        <v>www.australholding.com</v>
      </c>
      <c r="H69" t="s">
        <v>2055</v>
      </c>
      <c r="I69" t="s">
        <v>2777</v>
      </c>
      <c r="J69" t="s">
        <v>222</v>
      </c>
      <c r="K69" s="12"/>
      <c r="L69" s="12"/>
      <c r="M69" s="12"/>
      <c r="N69" s="13"/>
    </row>
    <row r="70" spans="2:14" ht="15" customHeight="1" x14ac:dyDescent="0.25">
      <c r="B70" t="str" cm="1">
        <f t="array" ref="B70">_xll.PBD(C70,"Name","","USD","","")</f>
        <v>Autometal</v>
      </c>
      <c r="C70" t="s">
        <v>604</v>
      </c>
      <c r="D70" t="str" cm="1">
        <f t="array" ref="D70">_xll.PBD(C70,"Legal Name","","USD","","")</f>
        <v>Autometal SA</v>
      </c>
      <c r="E70" t="s">
        <v>3826</v>
      </c>
      <c r="F70" t="s">
        <v>105</v>
      </c>
      <c r="G70" t="str" cm="1">
        <f t="array" ref="G70">_xll.PBD(C70,"Website","","USD","","")</f>
        <v>www.autometal.com.br</v>
      </c>
      <c r="H70" t="s">
        <v>2056</v>
      </c>
      <c r="I70" t="s">
        <v>2778</v>
      </c>
      <c r="J70" t="s">
        <v>222</v>
      </c>
      <c r="K70" s="12"/>
      <c r="L70" s="12"/>
      <c r="M70" s="12"/>
      <c r="N70" s="13"/>
    </row>
    <row r="71" spans="2:14" ht="15" customHeight="1" x14ac:dyDescent="0.25">
      <c r="B71" t="str" cm="1">
        <f t="array" ref="B71">_xll.PBD(C71,"Name","","USD","","")</f>
        <v>Automob Participações</v>
      </c>
      <c r="C71" t="s">
        <v>605</v>
      </c>
      <c r="D71" t="str" cm="1">
        <f t="array" ref="D71">_xll.PBD(C71,"Legal Name","","USD","","")</f>
        <v>Automob Participações SA</v>
      </c>
      <c r="E71" t="s">
        <v>4106</v>
      </c>
      <c r="F71" t="s">
        <v>105</v>
      </c>
      <c r="G71" t="e" cm="1">
        <f t="array" ref="G71">_xll.PBD(C71,"Website","","USD","","")</f>
        <v>#N/A</v>
      </c>
      <c r="H71" t="e">
        <v>#N/A</v>
      </c>
      <c r="I71" t="s">
        <v>3437</v>
      </c>
      <c r="J71" t="s">
        <v>222</v>
      </c>
      <c r="K71" s="12"/>
      <c r="L71" s="12"/>
      <c r="M71" s="12"/>
      <c r="N71" s="13"/>
    </row>
    <row r="72" spans="2:14" ht="15" customHeight="1" x14ac:dyDescent="0.25">
      <c r="B72" t="str" cm="1">
        <f t="array" ref="B72">_xll.PBD(C72,"Name","","USD","","")</f>
        <v>Avante Health Solutions</v>
      </c>
      <c r="C72" t="s">
        <v>279</v>
      </c>
      <c r="D72" t="str" cm="1">
        <f t="array" ref="D72">_xll.PBD(C72,"Legal Name","","USD","","")</f>
        <v>AVANTE HEALTH, INC.</v>
      </c>
      <c r="E72" t="s">
        <v>3903</v>
      </c>
      <c r="F72" t="s">
        <v>2676</v>
      </c>
      <c r="G72" t="str" cm="1">
        <f t="array" ref="G72">_xll.PBD(C72,"Website","","USD","","")</f>
        <v>www.avantehs.com</v>
      </c>
      <c r="H72" t="s">
        <v>1938</v>
      </c>
      <c r="I72" t="s">
        <v>2779</v>
      </c>
      <c r="J72" t="s">
        <v>281</v>
      </c>
      <c r="K72" s="12"/>
      <c r="L72" s="12"/>
      <c r="M72" s="12"/>
      <c r="N72" s="13"/>
    </row>
    <row r="73" spans="2:14" ht="15" customHeight="1" x14ac:dyDescent="0.25">
      <c r="B73" t="str" cm="1">
        <f t="array" ref="B73">_xll.PBD(C73,"Name","","USD","","")</f>
        <v>Azul (Air)</v>
      </c>
      <c r="C73" t="s">
        <v>607</v>
      </c>
      <c r="D73" t="str" cm="1">
        <f t="array" ref="D73">_xll.PBD(C73,"Legal Name","","USD","","")</f>
        <v>Azul S.A.</v>
      </c>
      <c r="E73" t="s">
        <v>3706</v>
      </c>
      <c r="F73" t="s">
        <v>105</v>
      </c>
      <c r="G73" t="str" cm="1">
        <f t="array" ref="G73">_xll.PBD(C73,"Website","","USD","","")</f>
        <v>www.voeazul.com.br</v>
      </c>
      <c r="H73" t="s">
        <v>2057</v>
      </c>
      <c r="I73" t="s">
        <v>3406</v>
      </c>
      <c r="J73" t="s">
        <v>222</v>
      </c>
      <c r="K73" s="12"/>
      <c r="L73" s="12"/>
      <c r="M73" s="12"/>
      <c r="N73" s="13"/>
    </row>
    <row r="74" spans="2:14" ht="15" customHeight="1" x14ac:dyDescent="0.25">
      <c r="B74" t="str" cm="1">
        <f t="array" ref="B74">_xll.PBD(C74,"Name","","USD","","")</f>
        <v>Azzas 2154</v>
      </c>
      <c r="C74" t="s">
        <v>608</v>
      </c>
      <c r="D74" t="str" cm="1">
        <f t="array" ref="D74">_xll.PBD(C74,"Legal Name","","USD","","")</f>
        <v>Azzas 2154 SA</v>
      </c>
      <c r="E74" t="s">
        <v>3909</v>
      </c>
      <c r="F74" t="s">
        <v>105</v>
      </c>
      <c r="G74" t="str" cm="1">
        <f t="array" ref="G74">_xll.PBD(C74,"Website","","USD","","")</f>
        <v>ri.azzas2154.com.br</v>
      </c>
      <c r="H74" t="s">
        <v>1816</v>
      </c>
      <c r="I74" t="s">
        <v>2782</v>
      </c>
      <c r="J74" t="s">
        <v>222</v>
      </c>
      <c r="K74" s="12"/>
      <c r="L74" s="12"/>
      <c r="M74" s="12"/>
      <c r="N74" s="13"/>
    </row>
    <row r="75" spans="2:14" ht="15" customHeight="1" x14ac:dyDescent="0.25">
      <c r="B75" t="str" cm="1">
        <f t="array" ref="B75">_xll.PBD(C75,"Name","","USD","","")</f>
        <v>B2W Companhia Global do Varejo</v>
      </c>
      <c r="C75" t="s">
        <v>610</v>
      </c>
      <c r="D75" t="str" cm="1">
        <f t="array" ref="D75">_xll.PBD(C75,"Legal Name","","USD","","")</f>
        <v>B2W Companhia Global do Varejo S.A.</v>
      </c>
      <c r="E75" t="s">
        <v>3544</v>
      </c>
      <c r="F75" t="s">
        <v>105</v>
      </c>
      <c r="G75" t="str" cm="1">
        <f t="array" ref="G75">_xll.PBD(C75,"Website","","USD","","")</f>
        <v>ri.americanas.com</v>
      </c>
      <c r="H75" t="s">
        <v>1857</v>
      </c>
      <c r="I75" t="s">
        <v>2760</v>
      </c>
      <c r="J75" t="s">
        <v>222</v>
      </c>
      <c r="K75" s="12"/>
      <c r="L75" s="12"/>
      <c r="M75" s="12"/>
      <c r="N75" s="13"/>
    </row>
    <row r="76" spans="2:14" ht="15" customHeight="1" x14ac:dyDescent="0.25">
      <c r="B76" t="str" cm="1">
        <f t="array" ref="B76">_xll.PBD(C76,"Name","","USD","","")</f>
        <v>Banco ABC Brasil</v>
      </c>
      <c r="C76" t="s">
        <v>612</v>
      </c>
      <c r="D76" t="str" cm="1">
        <f t="array" ref="D76">_xll.PBD(C76,"Legal Name","","USD","","")</f>
        <v>Banco ABC Brasil SA</v>
      </c>
      <c r="E76" t="s">
        <v>3531</v>
      </c>
      <c r="F76" t="s">
        <v>105</v>
      </c>
      <c r="G76" t="str" cm="1">
        <f t="array" ref="G76">_xll.PBD(C76,"Website","","USD","","")</f>
        <v>www.abcbrasil.com.br</v>
      </c>
      <c r="H76" t="s">
        <v>2060</v>
      </c>
      <c r="I76" t="s">
        <v>2719</v>
      </c>
      <c r="J76" t="s">
        <v>222</v>
      </c>
      <c r="K76" s="12"/>
      <c r="L76" s="12"/>
      <c r="M76" s="12"/>
      <c r="N76" s="13"/>
    </row>
    <row r="77" spans="2:14" ht="15" customHeight="1" x14ac:dyDescent="0.25">
      <c r="B77" t="str" cm="1">
        <f t="array" ref="B77">_xll.PBD(C77,"Name","","USD","","")</f>
        <v>Agibank</v>
      </c>
      <c r="C77" t="s">
        <v>561</v>
      </c>
      <c r="D77" t="str" cm="1">
        <f t="array" ref="D77">_xll.PBD(C77,"Legal Name","","USD","","")</f>
        <v>Banco Agibank S.A.</v>
      </c>
      <c r="E77" t="s">
        <v>3539</v>
      </c>
      <c r="F77" t="s">
        <v>105</v>
      </c>
      <c r="G77" t="str" cm="1">
        <f t="array" ref="G77">_xll.PBD(C77,"Website","","USD","","")</f>
        <v>ri.agibank.com.br</v>
      </c>
      <c r="H77" t="s">
        <v>1853</v>
      </c>
      <c r="I77" t="s">
        <v>2733</v>
      </c>
      <c r="J77" t="s">
        <v>222</v>
      </c>
      <c r="K77" s="12"/>
      <c r="L77" s="12"/>
      <c r="M77" s="12"/>
      <c r="N77" s="13"/>
    </row>
    <row r="78" spans="2:14" ht="15" customHeight="1" x14ac:dyDescent="0.25">
      <c r="B78" t="str" cm="1">
        <f t="array" ref="B78">_xll.PBD(C78,"Name","","USD","","")</f>
        <v>Banco BMG</v>
      </c>
      <c r="C78" t="s">
        <v>613</v>
      </c>
      <c r="D78" t="str" cm="1">
        <f t="array" ref="D78">_xll.PBD(C78,"Legal Name","","USD","","")</f>
        <v>Banco Bmg S.A.</v>
      </c>
      <c r="E78" t="s">
        <v>3550</v>
      </c>
      <c r="F78" t="s">
        <v>105</v>
      </c>
      <c r="G78" t="str" cm="1">
        <f t="array" ref="G78">_xll.PBD(C78,"Website","","USD","","")</f>
        <v>www.bancobmg.com.br</v>
      </c>
      <c r="H78" t="s">
        <v>2061</v>
      </c>
      <c r="I78" t="s">
        <v>2786</v>
      </c>
      <c r="J78" t="s">
        <v>222</v>
      </c>
      <c r="K78" s="12"/>
      <c r="L78" s="12"/>
      <c r="M78" s="12"/>
      <c r="N78" s="13"/>
    </row>
    <row r="79" spans="2:14" ht="15" customHeight="1" x14ac:dyDescent="0.25">
      <c r="B79" t="str" cm="1">
        <f t="array" ref="B79">_xll.PBD(C79,"Name","","USD","","")</f>
        <v>Bank Bradesco</v>
      </c>
      <c r="C79" t="s">
        <v>624</v>
      </c>
      <c r="D79" t="str" cm="1">
        <f t="array" ref="D79">_xll.PBD(C79,"Legal Name","","USD","","")</f>
        <v>Banco Bradesco SA</v>
      </c>
      <c r="E79" t="s">
        <v>4057</v>
      </c>
      <c r="F79" t="s">
        <v>105</v>
      </c>
      <c r="G79" t="str" cm="1">
        <f t="array" ref="G79">_xll.PBD(C79,"Website","","USD","","")</f>
        <v>www.banco.bradesco</v>
      </c>
      <c r="H79" t="s">
        <v>1819</v>
      </c>
      <c r="I79" t="s">
        <v>2813</v>
      </c>
      <c r="J79" t="s">
        <v>222</v>
      </c>
      <c r="K79" s="12"/>
      <c r="L79" s="12"/>
      <c r="M79" s="12"/>
      <c r="N79" s="13"/>
    </row>
    <row r="80" spans="2:14" ht="15" customHeight="1" x14ac:dyDescent="0.25">
      <c r="B80" t="str" cm="1">
        <f t="array" ref="B80">_xll.PBD(C80,"Name","","USD","","")</f>
        <v>BTG Pactual</v>
      </c>
      <c r="C80" t="s">
        <v>661</v>
      </c>
      <c r="D80" t="str" cm="1">
        <f t="array" ref="D80">_xll.PBD(C80,"Legal Name","","USD","","")</f>
        <v>Banco BTG Pactual SA</v>
      </c>
      <c r="E80" t="s">
        <v>4096</v>
      </c>
      <c r="F80" t="s">
        <v>105</v>
      </c>
      <c r="G80" t="str" cm="1">
        <f t="array" ref="G80">_xll.PBD(C80,"Website","","USD","","")</f>
        <v>www.btgpactual.com</v>
      </c>
      <c r="H80" t="s">
        <v>2096</v>
      </c>
      <c r="I80" t="s">
        <v>2830</v>
      </c>
      <c r="J80" t="s">
        <v>222</v>
      </c>
      <c r="K80" s="12"/>
      <c r="L80" s="12"/>
      <c r="M80" s="12"/>
      <c r="N80" s="13"/>
    </row>
    <row r="81" spans="2:14" ht="15" customHeight="1" x14ac:dyDescent="0.25">
      <c r="B81" t="str" cm="1">
        <f t="array" ref="B81">_xll.PBD(C81,"Name","","USD","","")</f>
        <v>Banco BV</v>
      </c>
      <c r="C81" t="s">
        <v>614</v>
      </c>
      <c r="D81" t="str" cm="1">
        <f t="array" ref="D81">_xll.PBD(C81,"Legal Name","","USD","","")</f>
        <v>Banco BV SA</v>
      </c>
      <c r="E81" t="s">
        <v>4211</v>
      </c>
      <c r="F81" t="s">
        <v>105</v>
      </c>
      <c r="G81" t="str" cm="1">
        <f t="array" ref="G81">_xll.PBD(C81,"Website","","USD","","")</f>
        <v>www.bv.com.br</v>
      </c>
      <c r="H81" t="s">
        <v>2062</v>
      </c>
      <c r="I81" t="s">
        <v>2833</v>
      </c>
      <c r="J81" t="s">
        <v>222</v>
      </c>
      <c r="K81" s="12"/>
      <c r="L81" s="12"/>
      <c r="M81" s="12"/>
      <c r="N81" s="13"/>
    </row>
    <row r="82" spans="2:14" ht="15" customHeight="1" x14ac:dyDescent="0.25">
      <c r="B82" t="str" cm="1">
        <f t="array" ref="B82">_xll.PBD(C82,"Name","","USD","","")</f>
        <v>Banco C6</v>
      </c>
      <c r="C82" t="s">
        <v>615</v>
      </c>
      <c r="D82" t="str" cm="1">
        <f t="array" ref="D82">_xll.PBD(C82,"Legal Name","","USD","","")</f>
        <v>Banco C6 SA</v>
      </c>
      <c r="E82" t="s">
        <v>3997</v>
      </c>
      <c r="F82" t="s">
        <v>105</v>
      </c>
      <c r="G82" t="str" cm="1">
        <f t="array" ref="G82">_xll.PBD(C82,"Website","","USD","","")</f>
        <v>www.c6bank.com.br</v>
      </c>
      <c r="H82" t="s">
        <v>2063</v>
      </c>
      <c r="I82" t="s">
        <v>2834</v>
      </c>
      <c r="J82" t="s">
        <v>222</v>
      </c>
      <c r="K82" s="12"/>
      <c r="L82" s="12"/>
      <c r="M82" s="12"/>
      <c r="N82" s="13"/>
    </row>
    <row r="83" spans="2:14" ht="15" customHeight="1" x14ac:dyDescent="0.25">
      <c r="B83" t="str" cm="1">
        <f t="array" ref="B83">_xll.PBD(C83,"Name","","USD","","")</f>
        <v>Banco Cruzeiro do Sul</v>
      </c>
      <c r="C83" t="s">
        <v>616</v>
      </c>
      <c r="D83" t="str" cm="1">
        <f t="array" ref="D83">_xll.PBD(C83,"Legal Name","","USD","","")</f>
        <v>Banco Cruzeiro do Sul S.A.</v>
      </c>
      <c r="E83" t="s">
        <v>3765</v>
      </c>
      <c r="F83" t="s">
        <v>105</v>
      </c>
      <c r="G83" t="str" cm="1">
        <f t="array" ref="G83">_xll.PBD(C83,"Website","","USD","","")</f>
        <v>www.bcsul.com.br</v>
      </c>
      <c r="H83" t="s">
        <v>2064</v>
      </c>
      <c r="I83" t="s">
        <v>2797</v>
      </c>
      <c r="J83" t="s">
        <v>222</v>
      </c>
      <c r="K83" s="12"/>
      <c r="L83" s="12"/>
      <c r="M83" s="12"/>
      <c r="N83" s="13"/>
    </row>
    <row r="84" spans="2:14" ht="15" customHeight="1" x14ac:dyDescent="0.25">
      <c r="B84" t="str" cm="1">
        <f t="array" ref="B84">_xll.PBD(C84,"Name","","USD","","")</f>
        <v>Banco de Brasília</v>
      </c>
      <c r="C84" t="s">
        <v>617</v>
      </c>
      <c r="D84" t="str" cm="1">
        <f t="array" ref="D84">_xll.PBD(C84,"Legal Name","","USD","","")</f>
        <v>Banco de Brasília SA</v>
      </c>
      <c r="E84" t="s">
        <v>4078</v>
      </c>
      <c r="F84" t="s">
        <v>105</v>
      </c>
      <c r="G84" t="str" cm="1">
        <f t="array" ref="G84">_xll.PBD(C84,"Website","","USD","","")</f>
        <v>novo.brb.com.br</v>
      </c>
      <c r="H84" t="s">
        <v>2065</v>
      </c>
      <c r="I84" t="s">
        <v>3195</v>
      </c>
      <c r="J84" t="s">
        <v>222</v>
      </c>
      <c r="K84" s="12"/>
      <c r="L84" s="12"/>
      <c r="M84" s="12"/>
      <c r="N84" s="13"/>
    </row>
    <row r="85" spans="2:14" ht="15" customHeight="1" x14ac:dyDescent="0.25">
      <c r="B85" t="str" cm="1">
        <f t="array" ref="B85">_xll.PBD(C85,"Name","","USD","","")</f>
        <v>Banco do Brasil</v>
      </c>
      <c r="C85" t="s">
        <v>618</v>
      </c>
      <c r="D85" t="str" cm="1">
        <f t="array" ref="D85">_xll.PBD(C85,"Legal Name","","USD","","")</f>
        <v>Banco do Brasil SA</v>
      </c>
      <c r="E85" t="s">
        <v>4050</v>
      </c>
      <c r="F85" t="s">
        <v>105</v>
      </c>
      <c r="G85" t="str" cm="1">
        <f t="array" ref="G85">_xll.PBD(C85,"Website","","USD","","")</f>
        <v>www.bb.com.br</v>
      </c>
      <c r="H85" t="s">
        <v>2066</v>
      </c>
      <c r="I85" t="s">
        <v>2794</v>
      </c>
      <c r="J85" t="s">
        <v>222</v>
      </c>
      <c r="K85" s="12"/>
      <c r="L85" s="12"/>
      <c r="M85" s="12"/>
      <c r="N85" s="13"/>
    </row>
    <row r="86" spans="2:14" ht="15" customHeight="1" x14ac:dyDescent="0.25">
      <c r="B86" t="str" cm="1">
        <f t="array" ref="B86">_xll.PBD(C86,"Name","","USD","","")</f>
        <v>Banpará-Banco do Estado do Pará</v>
      </c>
      <c r="C86" t="s">
        <v>625</v>
      </c>
      <c r="D86" t="str" cm="1">
        <f t="array" ref="D86">_xll.PBD(C86,"Legal Name","","USD","","")</f>
        <v>Banco do Estado do Pará S.A.</v>
      </c>
      <c r="E86" t="s">
        <v>4048</v>
      </c>
      <c r="F86" t="s">
        <v>105</v>
      </c>
      <c r="G86" t="str" cm="1">
        <f t="array" ref="G86">_xll.PBD(C86,"Website","","USD","","")</f>
        <v>www.banpara.b.br</v>
      </c>
      <c r="H86" t="s">
        <v>1820</v>
      </c>
      <c r="I86" t="s">
        <v>2789</v>
      </c>
      <c r="J86" t="s">
        <v>222</v>
      </c>
      <c r="K86" s="12"/>
      <c r="L86" s="12"/>
      <c r="M86" s="12"/>
      <c r="N86" s="13"/>
    </row>
    <row r="87" spans="2:14" ht="15" customHeight="1" x14ac:dyDescent="0.25">
      <c r="B87" t="str" cm="1">
        <f t="array" ref="B87">_xll.PBD(C87,"Name","","USD","","")</f>
        <v>Banco Do Nordeste</v>
      </c>
      <c r="C87" t="s">
        <v>620</v>
      </c>
      <c r="D87" t="str" cm="1">
        <f t="array" ref="D87">_xll.PBD(C87,"Legal Name","","USD","","")</f>
        <v>Banco Do Nordeste Do Brasil S.A.</v>
      </c>
      <c r="E87" t="s">
        <v>3566</v>
      </c>
      <c r="F87" t="s">
        <v>105</v>
      </c>
      <c r="G87" t="str" cm="1">
        <f t="array" ref="G87">_xll.PBD(C87,"Website","","USD","","")</f>
        <v>www.bnb.gov.br</v>
      </c>
      <c r="H87" t="s">
        <v>1817</v>
      </c>
      <c r="I87" t="s">
        <v>2808</v>
      </c>
      <c r="J87" t="s">
        <v>222</v>
      </c>
      <c r="K87" s="12"/>
      <c r="L87" s="12"/>
      <c r="M87" s="12"/>
      <c r="N87" s="13"/>
    </row>
    <row r="88" spans="2:14" ht="15" customHeight="1" x14ac:dyDescent="0.25">
      <c r="B88" t="str" cm="1">
        <f t="array" ref="B88">_xll.PBD(C88,"Name","","USD","","")</f>
        <v>Banco Inter</v>
      </c>
      <c r="C88" t="s">
        <v>621</v>
      </c>
      <c r="D88" t="str" cm="1">
        <f t="array" ref="D88">_xll.PBD(C88,"Legal Name","","USD","","")</f>
        <v>Banco Inter SA</v>
      </c>
      <c r="E88" t="s">
        <v>4035</v>
      </c>
      <c r="F88" t="s">
        <v>105</v>
      </c>
      <c r="G88" t="str" cm="1">
        <f t="array" ref="G88">_xll.PBD(C88,"Website","","USD","","")</f>
        <v>inter.co</v>
      </c>
      <c r="H88" t="s">
        <v>1818</v>
      </c>
      <c r="I88" t="s">
        <v>3078</v>
      </c>
      <c r="J88" t="s">
        <v>222</v>
      </c>
      <c r="K88" s="12"/>
      <c r="L88" s="12"/>
      <c r="M88" s="12"/>
      <c r="N88" s="13"/>
    </row>
    <row r="89" spans="2:14" ht="15" customHeight="1" x14ac:dyDescent="0.25">
      <c r="B89" t="str" cm="1">
        <f t="array" ref="B89">_xll.PBD(C89,"Name","","USD","","")</f>
        <v>Banco Pan</v>
      </c>
      <c r="C89" t="s">
        <v>622</v>
      </c>
      <c r="D89" t="str" cm="1">
        <f t="array" ref="D89">_xll.PBD(C89,"Legal Name","","USD","","")</f>
        <v>Banco Pan SA</v>
      </c>
      <c r="E89" t="s">
        <v>3849</v>
      </c>
      <c r="F89" t="s">
        <v>105</v>
      </c>
      <c r="G89" t="str" cm="1">
        <f t="array" ref="G89">_xll.PBD(C89,"Website","","USD","","")</f>
        <v>www.bancopan.com.br</v>
      </c>
      <c r="H89" t="s">
        <v>2068</v>
      </c>
      <c r="I89" t="s">
        <v>2787</v>
      </c>
      <c r="J89" t="s">
        <v>222</v>
      </c>
      <c r="K89" s="12"/>
      <c r="L89" s="12"/>
      <c r="M89" s="12"/>
      <c r="N89" s="13"/>
    </row>
    <row r="90" spans="2:14" ht="15" customHeight="1" x14ac:dyDescent="0.25">
      <c r="B90" t="str" cm="1">
        <f t="array" ref="B90">_xll.PBD(C90,"Name","","USD","","")</f>
        <v>Banco Santander Brasil</v>
      </c>
      <c r="C90" t="s">
        <v>623</v>
      </c>
      <c r="D90" t="str" cm="1">
        <f t="array" ref="D90">_xll.PBD(C90,"Legal Name","","USD","","")</f>
        <v>Banco Santander (Brasil) S.A.</v>
      </c>
      <c r="E90" t="s">
        <v>3657</v>
      </c>
      <c r="F90" t="s">
        <v>105</v>
      </c>
      <c r="G90" t="str" cm="1">
        <f t="array" ref="G90">_xll.PBD(C90,"Website","","USD","","")</f>
        <v>www.santander.com.br</v>
      </c>
      <c r="H90" t="s">
        <v>2069</v>
      </c>
      <c r="I90" t="s">
        <v>3276</v>
      </c>
      <c r="J90" t="s">
        <v>222</v>
      </c>
      <c r="K90" s="12"/>
      <c r="L90" s="12"/>
      <c r="M90" s="12"/>
      <c r="N90" s="13"/>
    </row>
    <row r="91" spans="2:14" ht="15" customHeight="1" x14ac:dyDescent="0.25">
      <c r="B91" t="str" cm="1">
        <f t="array" ref="B91">_xll.PBD(C91,"Name","","USD","","")</f>
        <v>Banco do Estado do Espirito Santo</v>
      </c>
      <c r="C91" t="s">
        <v>619</v>
      </c>
      <c r="D91" t="str" cm="1">
        <f t="array" ref="D91">_xll.PBD(C91,"Legal Name","","USD","","")</f>
        <v>Banestes SA Banco do Estado do Espirito Santo</v>
      </c>
      <c r="E91" t="s">
        <v>4077</v>
      </c>
      <c r="F91" t="s">
        <v>105</v>
      </c>
      <c r="G91" t="str" cm="1">
        <f t="array" ref="G91">_xll.PBD(C91,"Website","","USD","","")</f>
        <v>www.banestes.com.br</v>
      </c>
      <c r="H91" t="s">
        <v>2067</v>
      </c>
      <c r="I91" t="s">
        <v>2788</v>
      </c>
      <c r="J91" t="s">
        <v>222</v>
      </c>
      <c r="K91" s="12"/>
      <c r="L91" s="12"/>
      <c r="M91" s="12"/>
      <c r="N91" s="13"/>
    </row>
    <row r="92" spans="2:14" ht="15" customHeight="1" x14ac:dyDescent="0.25">
      <c r="B92" t="str" cm="1">
        <f t="array" ref="B92">_xll.PBD(C92,"Name","","USD","","")</f>
        <v>BCO Estado do Rio Grande do Sul</v>
      </c>
      <c r="C92" t="s">
        <v>633</v>
      </c>
      <c r="D92" t="str" cm="1">
        <f t="array" ref="D92">_xll.PBD(C92,"Legal Name","","USD","","")</f>
        <v>Banrisul S.A.</v>
      </c>
      <c r="E92" t="s">
        <v>4063</v>
      </c>
      <c r="F92" t="s">
        <v>105</v>
      </c>
      <c r="G92" t="str" cm="1">
        <f t="array" ref="G92">_xll.PBD(C92,"Website","","USD","","")</f>
        <v>www.banrisul.com.br</v>
      </c>
      <c r="H92" t="s">
        <v>2073</v>
      </c>
      <c r="I92" t="s">
        <v>2790</v>
      </c>
      <c r="J92" t="s">
        <v>222</v>
      </c>
      <c r="K92" s="12"/>
      <c r="L92" s="12"/>
      <c r="M92" s="12"/>
      <c r="N92" s="13"/>
    </row>
    <row r="93" spans="2:14" ht="15" customHeight="1" x14ac:dyDescent="0.25">
      <c r="B93" t="str" cm="1">
        <f t="array" ref="B93">_xll.PBD(C93,"Name","","USD","","")</f>
        <v>Barcelona Comercio Varejista e Atacadista</v>
      </c>
      <c r="C93" t="s">
        <v>626</v>
      </c>
      <c r="D93" t="str" cm="1">
        <f t="array" ref="D93">_xll.PBD(C93,"Legal Name","","USD","","")</f>
        <v>Barcelona Comercio Varejista e Atacadista SA</v>
      </c>
      <c r="E93" t="s">
        <v>4107</v>
      </c>
      <c r="F93" t="s">
        <v>105</v>
      </c>
      <c r="G93" t="e" cm="1">
        <f t="array" ref="G93">_xll.PBD(C93,"Website","","USD","","")</f>
        <v>#N/A</v>
      </c>
      <c r="H93" t="e">
        <v>#N/A</v>
      </c>
      <c r="I93" t="s">
        <v>3439</v>
      </c>
      <c r="J93" t="s">
        <v>222</v>
      </c>
      <c r="K93" s="12"/>
      <c r="L93" s="12"/>
      <c r="M93" s="12"/>
      <c r="N93" s="13"/>
    </row>
    <row r="94" spans="2:14" ht="15" customHeight="1" x14ac:dyDescent="0.25">
      <c r="B94" t="str" cm="1">
        <f t="array" ref="B94">_xll.PBD(C94,"Name","","USD","","")</f>
        <v>Baxter International</v>
      </c>
      <c r="C94" t="s">
        <v>294</v>
      </c>
      <c r="D94" t="str" cm="1">
        <f t="array" ref="D94">_xll.PBD(C94,"Legal Name","","USD","","")</f>
        <v>Baxter International Inc.</v>
      </c>
      <c r="E94" t="s">
        <v>3699</v>
      </c>
      <c r="F94" t="s">
        <v>2676</v>
      </c>
      <c r="G94" t="str" cm="1">
        <f t="array" ref="G94">_xll.PBD(C94,"Website","","USD","","")</f>
        <v>www.baxter.com</v>
      </c>
      <c r="H94" t="s">
        <v>1949</v>
      </c>
      <c r="I94" t="s">
        <v>2793</v>
      </c>
      <c r="J94" t="s">
        <v>222</v>
      </c>
      <c r="K94" s="12"/>
      <c r="L94" s="12"/>
      <c r="M94" s="12"/>
      <c r="N94" s="13"/>
    </row>
    <row r="95" spans="2:14" ht="15" customHeight="1" x14ac:dyDescent="0.25">
      <c r="B95" t="str" cm="1">
        <f t="array" ref="B95">_xll.PBD(C95,"Name","","USD","","")</f>
        <v>BB DTVM</v>
      </c>
      <c r="C95" t="s">
        <v>628</v>
      </c>
      <c r="D95" t="str" cm="1">
        <f t="array" ref="D95">_xll.PBD(C95,"Legal Name","","USD","","")</f>
        <v>BB Gestão de Recursos - Distribuidora de Títulos e Valores Mobiliários S.A.</v>
      </c>
      <c r="E95" t="s">
        <v>3592</v>
      </c>
      <c r="F95" t="s">
        <v>105</v>
      </c>
      <c r="G95" t="e" cm="1">
        <f t="array" ref="G95">_xll.PBD(C95,"Website","","USD","","")</f>
        <v>#N/A</v>
      </c>
      <c r="H95" t="e">
        <v>#N/A</v>
      </c>
      <c r="I95" t="s">
        <v>3440</v>
      </c>
      <c r="J95" t="s">
        <v>222</v>
      </c>
      <c r="K95" s="12"/>
      <c r="L95" s="12"/>
      <c r="M95" s="12"/>
      <c r="N95" s="13"/>
    </row>
    <row r="96" spans="2:14" ht="15" customHeight="1" x14ac:dyDescent="0.25">
      <c r="B96" t="str" cm="1">
        <f t="array" ref="B96">_xll.PBD(C96,"Name","","USD","","")</f>
        <v>BB Seguridade Participacoes</v>
      </c>
      <c r="C96" t="s">
        <v>629</v>
      </c>
      <c r="D96" t="str" cm="1">
        <f t="array" ref="D96">_xll.PBD(C96,"Legal Name","","USD","","")</f>
        <v>BB Seguridade Participacoes SA</v>
      </c>
      <c r="E96" t="s">
        <v>3810</v>
      </c>
      <c r="F96" t="s">
        <v>105</v>
      </c>
      <c r="G96" t="str" cm="1">
        <f t="array" ref="G96">_xll.PBD(C96,"Website","","USD","","")</f>
        <v>www.bbseguridaderi.com.br</v>
      </c>
      <c r="H96" t="s">
        <v>1858</v>
      </c>
      <c r="I96" t="s">
        <v>2796</v>
      </c>
      <c r="J96" t="s">
        <v>222</v>
      </c>
      <c r="K96" s="12"/>
      <c r="L96" s="12"/>
      <c r="M96" s="12"/>
      <c r="N96" s="13"/>
    </row>
    <row r="97" spans="2:17" ht="15" customHeight="1" x14ac:dyDescent="0.25">
      <c r="B97" t="str" cm="1">
        <f t="array" ref="B97">_xll.PBD(C97,"Name","","USD","","")</f>
        <v>BBC Solar Subholding</v>
      </c>
      <c r="C97" t="s">
        <v>630</v>
      </c>
      <c r="D97" t="str" cm="1">
        <f t="array" ref="D97">_xll.PBD(C97,"Legal Name","","USD","","")</f>
        <v>BBC Solar Subholding S.A.</v>
      </c>
      <c r="E97" t="s">
        <v>3795</v>
      </c>
      <c r="F97" t="s">
        <v>105</v>
      </c>
      <c r="G97" t="e" cm="1">
        <f t="array" ref="G97">_xll.PBD(C97,"Website","","USD","","")</f>
        <v>#N/A</v>
      </c>
      <c r="H97" t="e">
        <v>#N/A</v>
      </c>
      <c r="I97" t="s">
        <v>3441</v>
      </c>
      <c r="J97" t="s">
        <v>222</v>
      </c>
      <c r="K97" s="12"/>
      <c r="L97" s="12"/>
      <c r="M97" s="12"/>
      <c r="N97" s="13"/>
    </row>
    <row r="98" spans="2:17" ht="15" customHeight="1" x14ac:dyDescent="0.25">
      <c r="B98" t="str" cm="1">
        <f t="array" ref="B98">_xll.PBD(C98,"Name","","USD","","")</f>
        <v>BBM Logística</v>
      </c>
      <c r="C98" t="s">
        <v>631</v>
      </c>
      <c r="D98" t="str" cm="1">
        <f t="array" ref="D98">_xll.PBD(C98,"Legal Name","","USD","","")</f>
        <v>BBM Logística SA</v>
      </c>
      <c r="E98" t="s">
        <v>3758</v>
      </c>
      <c r="F98" t="s">
        <v>105</v>
      </c>
      <c r="G98" t="str" cm="1">
        <f t="array" ref="G98">_xll.PBD(C98,"Website","","USD","","")</f>
        <v>www.bbmlogistica.com.br</v>
      </c>
      <c r="H98" t="s">
        <v>2071</v>
      </c>
      <c r="I98" t="s">
        <v>2795</v>
      </c>
      <c r="J98" t="s">
        <v>222</v>
      </c>
      <c r="K98" s="12"/>
      <c r="L98" s="12"/>
      <c r="M98" s="12"/>
      <c r="N98" s="13"/>
    </row>
    <row r="99" spans="2:17" ht="15" customHeight="1" x14ac:dyDescent="0.25">
      <c r="B99" t="str" cm="1">
        <f t="array" ref="B99">_xll.PBD(C99,"Name","","USD","","")</f>
        <v>BCO Amazonia</v>
      </c>
      <c r="C99" t="s">
        <v>632</v>
      </c>
      <c r="D99" t="str" cm="1">
        <f t="array" ref="D99">_xll.PBD(C99,"Legal Name","","USD","","")</f>
        <v>BCO Amazonia SA</v>
      </c>
      <c r="E99" t="s">
        <v>4212</v>
      </c>
      <c r="F99" t="s">
        <v>105</v>
      </c>
      <c r="G99" t="str" cm="1">
        <f t="array" ref="G99">_xll.PBD(C99,"Website","","USD","","")</f>
        <v>www.bancoamazonia.com.br</v>
      </c>
      <c r="H99" t="s">
        <v>2072</v>
      </c>
      <c r="I99" t="s">
        <v>2785</v>
      </c>
      <c r="J99" t="s">
        <v>222</v>
      </c>
      <c r="K99" s="12"/>
      <c r="L99" s="12"/>
      <c r="M99" s="12"/>
      <c r="N99" s="13"/>
    </row>
    <row r="100" spans="2:17" ht="15" customHeight="1" x14ac:dyDescent="0.25">
      <c r="B100" t="str" cm="1">
        <f t="array" ref="B100">_xll.PBD(C100,"Name","","USD","","")</f>
        <v>BCO Nossa Caixa</v>
      </c>
      <c r="C100" t="s">
        <v>634</v>
      </c>
      <c r="D100" t="str" cm="1">
        <f t="array" ref="D100">_xll.PBD(C100,"Legal Name","","USD","","")</f>
        <v>BCO Nossa Caixa SA</v>
      </c>
      <c r="E100" t="s">
        <v>4213</v>
      </c>
      <c r="F100" t="s">
        <v>105</v>
      </c>
      <c r="G100" t="str" cm="1">
        <f t="array" ref="G100">_xll.PBD(C100,"Website","","USD","","")</f>
        <v>www.nossacaixa.com.br</v>
      </c>
      <c r="H100" t="s">
        <v>2074</v>
      </c>
      <c r="I100" t="s">
        <v>3191</v>
      </c>
      <c r="J100" t="s">
        <v>222</v>
      </c>
      <c r="K100" s="12"/>
      <c r="L100" s="12"/>
      <c r="M100" s="12"/>
      <c r="N100" s="13"/>
    </row>
    <row r="101" spans="2:17" ht="15" customHeight="1" x14ac:dyDescent="0.25">
      <c r="B101" t="str" cm="1">
        <f t="array" ref="B101">_xll.PBD(C101,"Name","","USD","","")</f>
        <v>Belagricola</v>
      </c>
      <c r="C101" t="s">
        <v>635</v>
      </c>
      <c r="D101" t="str" cm="1">
        <f t="array" ref="D101">_xll.PBD(C101,"Legal Name","","USD","","")</f>
        <v>Belagricola Comercio E Representacao De Produtos Agricolas SA</v>
      </c>
      <c r="E101" t="s">
        <v>4108</v>
      </c>
      <c r="F101" t="s">
        <v>105</v>
      </c>
      <c r="G101" t="str" cm="1">
        <f t="array" ref="G101">_xll.PBD(C101,"Website","","USD","","")</f>
        <v>www.belagricola.com.br</v>
      </c>
      <c r="H101" t="s">
        <v>2075</v>
      </c>
      <c r="I101" t="s">
        <v>2799</v>
      </c>
      <c r="J101" t="s">
        <v>222</v>
      </c>
      <c r="K101" s="12"/>
      <c r="L101" s="12"/>
      <c r="M101" s="12"/>
      <c r="N101" s="13"/>
    </row>
    <row r="102" spans="2:17" ht="15" customHeight="1" x14ac:dyDescent="0.25">
      <c r="B102" t="str" cm="1">
        <f t="array" ref="B102">_xll.PBD(C102,"Name","","USD","","")</f>
        <v>Bem Brasil</v>
      </c>
      <c r="C102" t="s">
        <v>636</v>
      </c>
      <c r="D102" t="str" cm="1">
        <f t="array" ref="D102">_xll.PBD(C102,"Legal Name","","USD","","")</f>
        <v>Bem Brasil Alimentos S/A</v>
      </c>
      <c r="E102" t="s">
        <v>4005</v>
      </c>
      <c r="F102" t="s">
        <v>105</v>
      </c>
      <c r="G102" t="str" cm="1">
        <f t="array" ref="G102">_xll.PBD(C102,"Website","","USD","","")</f>
        <v>www.bembrasil.ind.br</v>
      </c>
      <c r="H102" t="s">
        <v>1859</v>
      </c>
      <c r="I102" t="s">
        <v>2800</v>
      </c>
      <c r="J102" t="s">
        <v>222</v>
      </c>
      <c r="K102" s="12"/>
      <c r="L102" s="12"/>
      <c r="M102" s="12"/>
      <c r="N102" s="13"/>
    </row>
    <row r="103" spans="2:17" ht="15" customHeight="1" x14ac:dyDescent="0.25">
      <c r="B103" t="str" cm="1">
        <f t="array" ref="B103">_xll.PBD(C103,"Name","","USD","","")</f>
        <v>Bemobi</v>
      </c>
      <c r="C103" t="s">
        <v>637</v>
      </c>
      <c r="D103" t="str" cm="1">
        <f t="array" ref="D103">_xll.PBD(C103,"Legal Name","","USD","","")</f>
        <v>Bemobi Mobile Tech SA</v>
      </c>
      <c r="E103" t="s">
        <v>4023</v>
      </c>
      <c r="F103" t="s">
        <v>105</v>
      </c>
      <c r="G103" t="str" cm="1">
        <f t="array" ref="G103">_xll.PBD(C103,"Website","","USD","","")</f>
        <v>bemobi.com</v>
      </c>
      <c r="H103" t="s">
        <v>2076</v>
      </c>
      <c r="I103" t="s">
        <v>2801</v>
      </c>
      <c r="J103" t="s">
        <v>222</v>
      </c>
      <c r="K103" s="12"/>
      <c r="L103" s="12"/>
      <c r="M103" s="12"/>
      <c r="N103" s="13"/>
    </row>
    <row r="104" spans="2:17" ht="15" customHeight="1" x14ac:dyDescent="0.25">
      <c r="B104" t="str" cm="1">
        <f t="array" ref="B104">_xll.PBD(C104,"Name","","USD","","")</f>
        <v>Beontag Participações</v>
      </c>
      <c r="C104" t="s">
        <v>638</v>
      </c>
      <c r="D104" t="str" cm="1">
        <f t="array" ref="D104">_xll.PBD(C104,"Legal Name","","USD","","")</f>
        <v>Beontag Participações SA</v>
      </c>
      <c r="E104" t="s">
        <v>4214</v>
      </c>
      <c r="F104" t="s">
        <v>105</v>
      </c>
      <c r="G104" t="str" cm="1">
        <f t="array" ref="G104">_xll.PBD(C104,"Website","","USD","","")</f>
        <v>www.beontag.com</v>
      </c>
      <c r="H104" t="s">
        <v>2077</v>
      </c>
      <c r="I104" t="s">
        <v>2802</v>
      </c>
      <c r="J104" t="s">
        <v>222</v>
      </c>
      <c r="K104" s="12"/>
      <c r="L104" s="12"/>
      <c r="M104" s="12"/>
      <c r="N104" s="13"/>
    </row>
    <row r="105" spans="2:17" ht="15" customHeight="1" x14ac:dyDescent="0.25">
      <c r="B105" t="str" cm="1">
        <f t="array" ref="B105">_xll.PBD(C105,"Name","","USD","","")</f>
        <v>Bertin</v>
      </c>
      <c r="C105" t="s">
        <v>639</v>
      </c>
      <c r="D105" t="str" cm="1">
        <f t="array" ref="D105">_xll.PBD(C105,"Legal Name","","USD","","")</f>
        <v>Bertin Ltda.</v>
      </c>
      <c r="E105" t="s">
        <v>4109</v>
      </c>
      <c r="F105" t="s">
        <v>105</v>
      </c>
      <c r="G105" t="str" cm="1">
        <f t="array" ref="G105">_xll.PBD(C105,"Website","","USD","","")</f>
        <v>www.grupobertin.com.br</v>
      </c>
      <c r="H105" t="s">
        <v>2078</v>
      </c>
      <c r="I105" t="s">
        <v>3032</v>
      </c>
      <c r="J105" t="s">
        <v>222</v>
      </c>
      <c r="K105" s="12"/>
      <c r="L105" s="12"/>
      <c r="M105" s="12"/>
      <c r="N105" s="13"/>
    </row>
    <row r="106" spans="2:17" ht="15" customHeight="1" x14ac:dyDescent="0.25">
      <c r="B106" t="str" cm="1">
        <f t="array" ref="B106">_xll.PBD(C106,"Name","","USD","","")</f>
        <v>Biolab Pharma</v>
      </c>
      <c r="C106" t="s">
        <v>384</v>
      </c>
      <c r="D106" t="str" cm="1">
        <f t="array" ref="D106">_xll.PBD(C106,"Legal Name","","USD","","")</f>
        <v>Biolab Sanus Farmaceutica Ltda</v>
      </c>
      <c r="E106" t="s">
        <v>3825</v>
      </c>
      <c r="F106" t="s">
        <v>105</v>
      </c>
      <c r="G106" t="str" cm="1">
        <f t="array" ref="G106">_xll.PBD(C106,"Website","","USD","","")</f>
        <v>www.biolabfarma.com.br</v>
      </c>
      <c r="H106" t="s">
        <v>2080</v>
      </c>
      <c r="I106" t="s">
        <v>2804</v>
      </c>
      <c r="J106" t="s">
        <v>222</v>
      </c>
      <c r="K106" s="12"/>
      <c r="L106" s="12"/>
      <c r="M106" s="12"/>
      <c r="N106" s="13"/>
    </row>
    <row r="107" spans="2:17" ht="15" customHeight="1" x14ac:dyDescent="0.25">
      <c r="B107" t="str" cm="1">
        <f t="array" ref="B107">_xll.PBD(C107,"Name","","USD","","")</f>
        <v>Bionexo</v>
      </c>
      <c r="C107" t="s">
        <v>202</v>
      </c>
      <c r="D107" t="str" cm="1">
        <f t="array" ref="D107">_xll.PBD(C107,"Legal Name","","USD","","")</f>
        <v>Bionexo S.A.</v>
      </c>
      <c r="E107" t="s">
        <v>3719</v>
      </c>
      <c r="F107" t="s">
        <v>105</v>
      </c>
      <c r="G107" t="str" cm="1">
        <f t="array" ref="G107">_xll.PBD(C107,"Website","","USD","","")</f>
        <v>www.bionexo.com</v>
      </c>
      <c r="H107" t="s">
        <v>1917</v>
      </c>
      <c r="I107" t="s">
        <v>2805</v>
      </c>
      <c r="J107" t="s">
        <v>222</v>
      </c>
      <c r="K107" s="12"/>
      <c r="L107" s="12"/>
      <c r="M107" s="12"/>
      <c r="N107" s="13"/>
      <c r="O107" s="9" t="s">
        <v>226</v>
      </c>
      <c r="P107" s="9" t="s">
        <v>227</v>
      </c>
      <c r="Q107" s="11" t="s">
        <v>228</v>
      </c>
    </row>
    <row r="108" spans="2:17" ht="15" customHeight="1" x14ac:dyDescent="0.25">
      <c r="B108" t="str" cm="1">
        <f t="array" ref="B108">_xll.PBD(C108,"Name","","USD","","")</f>
        <v>Biosev</v>
      </c>
      <c r="C108" t="s">
        <v>641</v>
      </c>
      <c r="D108" t="str" cm="1">
        <f t="array" ref="D108">_xll.PBD(C108,"Legal Name","","USD","","")</f>
        <v>Biosev S.A</v>
      </c>
      <c r="E108" t="s">
        <v>3975</v>
      </c>
      <c r="F108" t="s">
        <v>105</v>
      </c>
      <c r="G108" t="str" cm="1">
        <f t="array" ref="G108">_xll.PBD(C108,"Website","","USD","","")</f>
        <v>www.biosev.com</v>
      </c>
      <c r="H108" t="s">
        <v>2081</v>
      </c>
      <c r="I108" t="s">
        <v>2806</v>
      </c>
      <c r="J108" t="s">
        <v>222</v>
      </c>
      <c r="K108" s="12"/>
      <c r="L108" s="12"/>
      <c r="M108" s="12"/>
      <c r="N108" s="13"/>
    </row>
    <row r="109" spans="2:17" ht="15" customHeight="1" x14ac:dyDescent="0.25">
      <c r="B109" t="str" cm="1">
        <f t="array" ref="B109">_xll.PBD(C109,"Name","","USD","","")</f>
        <v>Blau Farmaceutica</v>
      </c>
      <c r="C109" t="s">
        <v>385</v>
      </c>
      <c r="D109" t="str" cm="1">
        <f t="array" ref="D109">_xll.PBD(C109,"Legal Name","","USD","","")</f>
        <v>Blau Farmacêutica S.A.</v>
      </c>
      <c r="E109" t="s">
        <v>3619</v>
      </c>
      <c r="F109" t="s">
        <v>105</v>
      </c>
      <c r="G109" t="str" cm="1">
        <f t="array" ref="G109">_xll.PBD(C109,"Website","","USD","","")</f>
        <v>www.blau.com</v>
      </c>
      <c r="H109" t="s">
        <v>2082</v>
      </c>
      <c r="I109" t="s">
        <v>2807</v>
      </c>
      <c r="J109" t="s">
        <v>222</v>
      </c>
      <c r="K109" s="12"/>
      <c r="L109" s="12"/>
      <c r="M109" s="12"/>
      <c r="N109" s="13"/>
    </row>
    <row r="110" spans="2:17" ht="15" customHeight="1" x14ac:dyDescent="0.25">
      <c r="B110" t="str" cm="1">
        <f t="array" ref="B110">_xll.PBD(C110,"Name","","USD","","")</f>
        <v>B3(Brazil)</v>
      </c>
      <c r="C110" t="s">
        <v>611</v>
      </c>
      <c r="D110" t="str" cm="1">
        <f t="array" ref="D110">_xll.PBD(C110,"Legal Name","","USD","","")</f>
        <v>BM&amp;F Bovespa SA</v>
      </c>
      <c r="E110" t="s">
        <v>4110</v>
      </c>
      <c r="F110" t="s">
        <v>105</v>
      </c>
      <c r="G110" t="str" cm="1">
        <f t="array" ref="G110">_xll.PBD(C110,"Website","","USD","","")</f>
        <v>www.b3.com.br</v>
      </c>
      <c r="H110" t="s">
        <v>2059</v>
      </c>
      <c r="I110" t="s">
        <v>2784</v>
      </c>
      <c r="J110" t="s">
        <v>222</v>
      </c>
      <c r="K110" s="12"/>
      <c r="L110" s="12"/>
      <c r="M110" s="12"/>
      <c r="N110" s="13"/>
    </row>
    <row r="111" spans="2:17" ht="15" customHeight="1" x14ac:dyDescent="0.25">
      <c r="B111" t="str" cm="1">
        <f t="array" ref="B111">_xll.PBD(C111,"Name","","USD","","")</f>
        <v>Boa Safra Sementes</v>
      </c>
      <c r="C111" t="s">
        <v>642</v>
      </c>
      <c r="D111" t="str" cm="1">
        <f t="array" ref="D111">_xll.PBD(C111,"Legal Name","","USD","","")</f>
        <v>Boa Safra Sementes SA</v>
      </c>
      <c r="E111" t="s">
        <v>3970</v>
      </c>
      <c r="F111" t="s">
        <v>105</v>
      </c>
      <c r="G111" t="str" cm="1">
        <f t="array" ref="G111">_xll.PBD(C111,"Website","","USD","","")</f>
        <v>www.boasafrasementes.com.br</v>
      </c>
      <c r="H111" t="s">
        <v>2083</v>
      </c>
      <c r="I111" t="s">
        <v>2809</v>
      </c>
      <c r="J111" t="s">
        <v>222</v>
      </c>
      <c r="K111" s="12"/>
      <c r="L111" s="12"/>
      <c r="M111" s="12"/>
      <c r="N111" s="13"/>
    </row>
    <row r="112" spans="2:17" ht="15" customHeight="1" x14ac:dyDescent="0.25">
      <c r="B112" t="str" cm="1">
        <f t="array" ref="B112">_xll.PBD(C112,"Name","","USD","","")</f>
        <v>Bombril</v>
      </c>
      <c r="C112" t="s">
        <v>643</v>
      </c>
      <c r="D112" t="str" cm="1">
        <f t="array" ref="D112">_xll.PBD(C112,"Legal Name","","USD","","")</f>
        <v>Bombril S.A.</v>
      </c>
      <c r="E112" t="s">
        <v>3565</v>
      </c>
      <c r="F112" t="s">
        <v>105</v>
      </c>
      <c r="G112" t="str" cm="1">
        <f t="array" ref="G112">_xll.PBD(C112,"Website","","USD","","")</f>
        <v>www.bombril.com.br</v>
      </c>
      <c r="H112" t="s">
        <v>2084</v>
      </c>
      <c r="I112" t="s">
        <v>2810</v>
      </c>
      <c r="J112" t="s">
        <v>222</v>
      </c>
      <c r="K112" s="12"/>
      <c r="L112" s="12"/>
      <c r="M112" s="12"/>
      <c r="N112" s="13"/>
    </row>
    <row r="113" spans="2:18" ht="15" customHeight="1" x14ac:dyDescent="0.25">
      <c r="B113" t="str" cm="1">
        <f t="array" ref="B113">_xll.PBD(C113,"Name","","USD","","")</f>
        <v>Bovespa Holding</v>
      </c>
      <c r="C113" t="s">
        <v>644</v>
      </c>
      <c r="D113" t="str" cm="1">
        <f t="array" ref="D113">_xll.PBD(C113,"Legal Name","","USD","","")</f>
        <v>Bovespa Holding S.A.</v>
      </c>
      <c r="E113" t="s">
        <v>3904</v>
      </c>
      <c r="F113" t="s">
        <v>105</v>
      </c>
      <c r="G113" t="str" cm="1">
        <f t="array" ref="G113">_xll.PBD(C113,"Website","","USD","","")</f>
        <v>www.bovespaholding.com.br</v>
      </c>
      <c r="H113" t="s">
        <v>2085</v>
      </c>
      <c r="I113" t="s">
        <v>2812</v>
      </c>
      <c r="J113" t="s">
        <v>222</v>
      </c>
      <c r="K113" s="12"/>
      <c r="L113" s="12"/>
      <c r="M113" s="12"/>
      <c r="N113" s="13"/>
    </row>
    <row r="114" spans="2:18" ht="15" customHeight="1" x14ac:dyDescent="0.25">
      <c r="B114" t="str" cm="1">
        <f t="array" ref="B114">_xll.PBD(C114,"Name","","USD","","")</f>
        <v>BR Malls Participacoes</v>
      </c>
      <c r="C114" t="s">
        <v>645</v>
      </c>
      <c r="D114" t="str" cm="1">
        <f t="array" ref="D114">_xll.PBD(C114,"Legal Name","","USD","","")</f>
        <v>BR MALLS PARTICIPAÇÕES SA</v>
      </c>
      <c r="E114" t="s">
        <v>3872</v>
      </c>
      <c r="F114" t="s">
        <v>105</v>
      </c>
      <c r="G114" t="str" cm="1">
        <f t="array" ref="G114">_xll.PBD(C114,"Website","","USD","","")</f>
        <v>www.brmalls.com.br</v>
      </c>
      <c r="H114" t="s">
        <v>2086</v>
      </c>
      <c r="I114" t="s">
        <v>2827</v>
      </c>
      <c r="J114" t="s">
        <v>222</v>
      </c>
      <c r="K114" s="12"/>
      <c r="L114" s="12"/>
      <c r="M114" s="12"/>
      <c r="N114" s="13"/>
    </row>
    <row r="115" spans="2:18" ht="15" customHeight="1" x14ac:dyDescent="0.25">
      <c r="B115" t="str" cm="1">
        <f t="array" ref="B115">_xll.PBD(C115,"Name","","USD","","")</f>
        <v>Bradespar</v>
      </c>
      <c r="C115" t="s">
        <v>646</v>
      </c>
      <c r="D115" t="str" cm="1">
        <f t="array" ref="D115">_xll.PBD(C115,"Legal Name","","USD","","")</f>
        <v>Bradespar SA</v>
      </c>
      <c r="E115" t="s">
        <v>3760</v>
      </c>
      <c r="F115" t="s">
        <v>105</v>
      </c>
      <c r="G115" t="str" cm="1">
        <f t="array" ref="G115">_xll.PBD(C115,"Website","","USD","","")</f>
        <v>bradespar.bradesco/inicio</v>
      </c>
      <c r="H115" t="s">
        <v>1821</v>
      </c>
      <c r="I115" t="s">
        <v>2814</v>
      </c>
      <c r="J115" t="s">
        <v>222</v>
      </c>
      <c r="K115" s="12"/>
      <c r="L115" s="12"/>
      <c r="M115" s="12"/>
      <c r="N115" s="13"/>
    </row>
    <row r="116" spans="2:18" ht="15" customHeight="1" x14ac:dyDescent="0.25">
      <c r="B116" t="str" cm="1">
        <f t="array" ref="B116">_xll.PBD(C116,"Name","","USD","","")</f>
        <v>Brasil Kirin</v>
      </c>
      <c r="C116" t="s">
        <v>647</v>
      </c>
      <c r="D116" t="str" cm="1">
        <f t="array" ref="D116">_xll.PBD(C116,"Legal Name","","USD","","")</f>
        <v>Brasil Kirin Holding S.A</v>
      </c>
      <c r="E116" t="s">
        <v>3850</v>
      </c>
      <c r="F116" t="s">
        <v>105</v>
      </c>
      <c r="G116" t="str" cm="1">
        <f t="array" ref="G116">_xll.PBD(C116,"Website","","USD","","")</f>
        <v>www.brasilkirin.com.br</v>
      </c>
      <c r="H116" t="s">
        <v>2087</v>
      </c>
      <c r="I116" t="s">
        <v>2817</v>
      </c>
      <c r="J116" t="s">
        <v>222</v>
      </c>
      <c r="K116" s="12"/>
      <c r="L116" s="12"/>
      <c r="M116" s="12"/>
      <c r="N116" s="13"/>
    </row>
    <row r="117" spans="2:18" ht="15" customHeight="1" x14ac:dyDescent="0.25">
      <c r="B117" t="str" cm="1">
        <f t="array" ref="B117">_xll.PBD(C117,"Name","","USD","","")</f>
        <v>Brasil Telecom</v>
      </c>
      <c r="C117" t="s">
        <v>648</v>
      </c>
      <c r="D117" t="str" cm="1">
        <f t="array" ref="D117">_xll.PBD(C117,"Legal Name","","USD","","")</f>
        <v>Brasil Telecom Participações S.A.</v>
      </c>
      <c r="E117" t="s">
        <v>3639</v>
      </c>
      <c r="F117" t="s">
        <v>105</v>
      </c>
      <c r="G117" t="str" cm="1">
        <f t="array" ref="G117">_xll.PBD(C117,"Website","","USD","","")</f>
        <v>www.brasiltelecom.com.br</v>
      </c>
      <c r="H117" t="s">
        <v>2088</v>
      </c>
      <c r="I117" t="s">
        <v>2818</v>
      </c>
      <c r="J117" t="s">
        <v>222</v>
      </c>
      <c r="K117" s="12"/>
      <c r="L117" s="12"/>
      <c r="M117" s="12"/>
      <c r="N117" s="13"/>
    </row>
    <row r="118" spans="2:18" ht="15" customHeight="1" x14ac:dyDescent="0.25">
      <c r="B118" t="str" cm="1">
        <f t="array" ref="B118">_xll.PBD(C118,"Name","","USD","","")</f>
        <v>BrasilAgro</v>
      </c>
      <c r="C118" t="s">
        <v>649</v>
      </c>
      <c r="D118" t="str" cm="1">
        <f t="array" ref="D118">_xll.PBD(C118,"Legal Name","","USD","","")</f>
        <v>BrasilAgro - Brazilian Agricultural Real Estate Co</v>
      </c>
      <c r="E118" t="s">
        <v>4111</v>
      </c>
      <c r="F118" t="s">
        <v>105</v>
      </c>
      <c r="G118" t="str" cm="1">
        <f t="array" ref="G118">_xll.PBD(C118,"Website","","USD","","")</f>
        <v>ri.brasil-agro.com</v>
      </c>
      <c r="H118" t="s">
        <v>1822</v>
      </c>
      <c r="I118" t="s">
        <v>2815</v>
      </c>
      <c r="J118" t="s">
        <v>222</v>
      </c>
      <c r="K118" s="12"/>
      <c r="L118" s="12"/>
      <c r="M118" s="12"/>
      <c r="N118" s="13"/>
    </row>
    <row r="119" spans="2:18" ht="15" customHeight="1" x14ac:dyDescent="0.25">
      <c r="B119" t="str" cm="1">
        <f t="array" ref="B119">_xll.PBD(C119,"Name","","USD","","")</f>
        <v>Brasilcap Capitalização</v>
      </c>
      <c r="C119" t="s">
        <v>650</v>
      </c>
      <c r="D119" t="str" cm="1">
        <f t="array" ref="D119">_xll.PBD(C119,"Legal Name","","USD","","")</f>
        <v>Brasilcap Capitalização SA</v>
      </c>
      <c r="E119" t="s">
        <v>4089</v>
      </c>
      <c r="F119" t="s">
        <v>105</v>
      </c>
      <c r="G119" t="str" cm="1">
        <f t="array" ref="G119">_xll.PBD(C119,"Website","","USD","","")</f>
        <v>www.brasilcap.com.br</v>
      </c>
      <c r="H119" t="s">
        <v>2089</v>
      </c>
      <c r="I119" t="s">
        <v>2816</v>
      </c>
      <c r="J119" t="s">
        <v>222</v>
      </c>
      <c r="K119" s="12"/>
      <c r="L119" s="12"/>
      <c r="M119" s="12"/>
      <c r="N119" s="13"/>
    </row>
    <row r="120" spans="2:18" ht="15" customHeight="1" x14ac:dyDescent="0.25">
      <c r="B120" t="str" cm="1">
        <f t="array" ref="B120">_xll.PBD(C120,"Name","","USD","","")</f>
        <v>Braskem (Industrial Chemicals)</v>
      </c>
      <c r="C120" t="s">
        <v>651</v>
      </c>
      <c r="D120" t="str" cm="1">
        <f t="array" ref="D120">_xll.PBD(C120,"Legal Name","","USD","","")</f>
        <v>Braskem S.A.</v>
      </c>
      <c r="E120" t="s">
        <v>3641</v>
      </c>
      <c r="F120" t="s">
        <v>105</v>
      </c>
      <c r="G120" t="str" cm="1">
        <f t="array" ref="G120">_xll.PBD(C120,"Website","","USD","","")</f>
        <v>www.braskem.com.br</v>
      </c>
      <c r="H120" t="s">
        <v>2090</v>
      </c>
      <c r="I120" t="s">
        <v>2819</v>
      </c>
      <c r="J120" t="s">
        <v>222</v>
      </c>
      <c r="K120" s="12"/>
      <c r="L120" s="12"/>
      <c r="M120" s="12"/>
      <c r="N120" s="13"/>
    </row>
    <row r="121" spans="2:18" ht="15" customHeight="1" x14ac:dyDescent="0.25">
      <c r="B121" t="str" cm="1">
        <f t="array" ref="B121">_xll.PBD(C121,"Name","","USD","","")</f>
        <v>Brastec Technologies</v>
      </c>
      <c r="C121" t="s">
        <v>652</v>
      </c>
      <c r="D121" t="str" cm="1">
        <f t="array" ref="D121">_xll.PBD(C121,"Legal Name","","USD","","")</f>
        <v>Brastec Technologies S.A.</v>
      </c>
      <c r="E121" t="s">
        <v>3751</v>
      </c>
      <c r="F121" t="s">
        <v>105</v>
      </c>
      <c r="G121" t="str" cm="1">
        <f t="array" ref="G121">_xll.PBD(C121,"Website","","USD","","")</f>
        <v>www.brastec-group.com</v>
      </c>
      <c r="H121" t="s">
        <v>2091</v>
      </c>
      <c r="I121" t="s">
        <v>2820</v>
      </c>
      <c r="J121" t="s">
        <v>222</v>
      </c>
      <c r="K121" s="12"/>
      <c r="L121" s="12"/>
      <c r="M121" s="12"/>
      <c r="N121" s="13"/>
    </row>
    <row r="122" spans="2:18" ht="15" customHeight="1" x14ac:dyDescent="0.25">
      <c r="B122" t="str" cm="1">
        <f t="array" ref="B122">_xll.PBD(C122,"Name","","USD","","")</f>
        <v>Brasvending</v>
      </c>
      <c r="C122" t="s">
        <v>653</v>
      </c>
      <c r="D122" t="str" cm="1">
        <f t="array" ref="D122">_xll.PBD(C122,"Legal Name","","USD","","")</f>
        <v>Brasvending S.A.</v>
      </c>
      <c r="E122" t="s">
        <v>4025</v>
      </c>
      <c r="F122" t="s">
        <v>105</v>
      </c>
      <c r="G122" t="str" cm="1">
        <f t="array" ref="G122">_xll.PBD(C122,"Website","","USD","","")</f>
        <v>www.brasvending.com.br</v>
      </c>
      <c r="H122" t="s">
        <v>2092</v>
      </c>
      <c r="I122" t="s">
        <v>2821</v>
      </c>
      <c r="J122" t="s">
        <v>222</v>
      </c>
      <c r="K122" s="12"/>
      <c r="L122" s="12"/>
      <c r="M122" s="12"/>
      <c r="N122" s="13"/>
    </row>
    <row r="123" spans="2:18" ht="15" customHeight="1" x14ac:dyDescent="0.25">
      <c r="B123" t="str" cm="1">
        <f t="array" ref="B123">_xll.PBD(C123,"Name","","USD","","")</f>
        <v>Brava Energia</v>
      </c>
      <c r="C123" t="s">
        <v>654</v>
      </c>
      <c r="D123" t="str" cm="1">
        <f t="array" ref="D123">_xll.PBD(C123,"Legal Name","","USD","","")</f>
        <v>Brava Energia SA</v>
      </c>
      <c r="E123" t="s">
        <v>3831</v>
      </c>
      <c r="F123" t="s">
        <v>105</v>
      </c>
      <c r="G123" t="str" cm="1">
        <f t="array" ref="G123">_xll.PBD(C123,"Website","","USD","","")</f>
        <v>ri.bravaenergia.com</v>
      </c>
      <c r="H123" t="s">
        <v>1823</v>
      </c>
      <c r="I123" t="s">
        <v>2822</v>
      </c>
      <c r="J123" t="s">
        <v>222</v>
      </c>
      <c r="K123" s="12"/>
      <c r="L123" s="12"/>
      <c r="M123" s="12"/>
      <c r="N123" s="13"/>
    </row>
    <row r="124" spans="2:18" ht="15" customHeight="1" x14ac:dyDescent="0.25">
      <c r="B124" t="str" cm="1">
        <f t="array" ref="B124">_xll.PBD(C124,"Name","","USD","","")</f>
        <v>BRF Global</v>
      </c>
      <c r="C124" t="s">
        <v>657</v>
      </c>
      <c r="D124" t="str" cm="1">
        <f t="array" ref="D124">_xll.PBD(C124,"Legal Name","","USD","","")</f>
        <v>BRF S.A.</v>
      </c>
      <c r="E124" t="s">
        <v>3587</v>
      </c>
      <c r="F124" t="s">
        <v>105</v>
      </c>
      <c r="G124" t="str" cm="1">
        <f t="array" ref="G124">_xll.PBD(C124,"Website","","USD","","")</f>
        <v>www.brf-global.com</v>
      </c>
      <c r="H124" t="s">
        <v>2594</v>
      </c>
      <c r="I124" t="s">
        <v>2824</v>
      </c>
      <c r="J124" t="s">
        <v>222</v>
      </c>
      <c r="K124" s="12"/>
      <c r="L124" s="12"/>
      <c r="M124" s="12"/>
      <c r="N124" s="13"/>
    </row>
    <row r="125" spans="2:18" ht="15" customHeight="1" x14ac:dyDescent="0.25">
      <c r="B125" t="str" cm="1">
        <f t="array" ref="B125">_xll.PBD(C125,"Name","","USD","","")</f>
        <v>Brisanet Participacoes</v>
      </c>
      <c r="C125" t="s">
        <v>658</v>
      </c>
      <c r="D125" t="str" cm="1">
        <f t="array" ref="D125">_xll.PBD(C125,"Legal Name","","USD","","")</f>
        <v>Brisanet Participacoes SA</v>
      </c>
      <c r="E125" t="s">
        <v>4032</v>
      </c>
      <c r="F125" t="s">
        <v>105</v>
      </c>
      <c r="G125" t="str" cm="1">
        <f t="array" ref="G125">_xll.PBD(C125,"Website","","USD","","")</f>
        <v>ri.brisanet.com.br</v>
      </c>
      <c r="H125" t="s">
        <v>1825</v>
      </c>
      <c r="I125" t="s">
        <v>2825</v>
      </c>
      <c r="J125" t="s">
        <v>222</v>
      </c>
      <c r="K125" s="12"/>
      <c r="L125" s="12"/>
      <c r="M125" s="12"/>
      <c r="N125" s="13"/>
    </row>
    <row r="126" spans="2:18" ht="15" customHeight="1" x14ac:dyDescent="0.25">
      <c r="B126" t="str" cm="1">
        <f t="array" ref="B126">_xll.PBD(C126,"Name","","USD","","")</f>
        <v>Bristol-Myers Squibb</v>
      </c>
      <c r="C126" t="s">
        <v>2655</v>
      </c>
      <c r="D126" t="str" cm="1">
        <f t="array" ref="D126">_xll.PBD(C126,"Legal Name","","USD","","")</f>
        <v>Bristol-Myers Squibb Company</v>
      </c>
      <c r="E126" t="s">
        <v>3698</v>
      </c>
      <c r="F126" t="s">
        <v>2676</v>
      </c>
      <c r="G126" t="str" cm="1">
        <f t="array" ref="G126">_xll.PBD(C126,"Website","","USD","","")</f>
        <v>www.bms.com</v>
      </c>
      <c r="H126" t="s">
        <v>2696</v>
      </c>
      <c r="I126" t="s">
        <v>3508</v>
      </c>
      <c r="J126" t="s">
        <v>222</v>
      </c>
      <c r="K126" s="12"/>
      <c r="L126" s="12"/>
      <c r="M126" s="12"/>
      <c r="N126" s="12"/>
      <c r="O126" s="26"/>
      <c r="P126" s="26"/>
      <c r="Q126" s="26"/>
      <c r="R126" s="27"/>
    </row>
    <row r="127" spans="2:18" ht="15" customHeight="1" x14ac:dyDescent="0.25">
      <c r="B127" t="str" cm="1">
        <f t="array" ref="B127">_xll.PBD(C127,"Name","","USD","","")</f>
        <v>BRK Ambiental</v>
      </c>
      <c r="C127" t="s">
        <v>659</v>
      </c>
      <c r="D127" t="str" cm="1">
        <f t="array" ref="D127">_xll.PBD(C127,"Legal Name","","USD","","")</f>
        <v>BRK Ambiental SA</v>
      </c>
      <c r="E127" t="s">
        <v>3839</v>
      </c>
      <c r="F127" t="s">
        <v>105</v>
      </c>
      <c r="G127" t="str" cm="1">
        <f t="array" ref="G127">_xll.PBD(C127,"Website","","USD","","")</f>
        <v>www.brkambiental.com.br</v>
      </c>
      <c r="H127" t="s">
        <v>2094</v>
      </c>
      <c r="I127" t="s">
        <v>2826</v>
      </c>
      <c r="J127" t="s">
        <v>222</v>
      </c>
      <c r="K127" s="12"/>
      <c r="L127" s="12"/>
      <c r="M127" s="12"/>
      <c r="N127" s="13"/>
    </row>
    <row r="128" spans="2:18" ht="15" customHeight="1" x14ac:dyDescent="0.25">
      <c r="B128" t="str" cm="1">
        <f t="array" ref="B128">_xll.PBD(C128,"Name","","USD","","")</f>
        <v>BRQ Solucoes em Informatica</v>
      </c>
      <c r="C128" t="s">
        <v>205</v>
      </c>
      <c r="D128" t="str" cm="1">
        <f t="array" ref="D128">_xll.PBD(C128,"Legal Name","","USD","","")</f>
        <v>BRQ Solucoes em Informatica SA</v>
      </c>
      <c r="E128" t="s">
        <v>3937</v>
      </c>
      <c r="F128" t="s">
        <v>105</v>
      </c>
      <c r="G128" t="str" cm="1">
        <f t="array" ref="G128">_xll.PBD(C128,"Website","","USD","","")</f>
        <v>www.brq.com</v>
      </c>
      <c r="H128" t="s">
        <v>1918</v>
      </c>
      <c r="I128" t="s">
        <v>2828</v>
      </c>
      <c r="J128" t="s">
        <v>222</v>
      </c>
      <c r="K128" s="12"/>
      <c r="L128" s="12"/>
      <c r="M128" s="12"/>
      <c r="N128" s="13"/>
      <c r="O128" t="s">
        <v>229</v>
      </c>
      <c r="P128" t="s">
        <v>230</v>
      </c>
      <c r="Q128" t="s">
        <v>231</v>
      </c>
    </row>
    <row r="129" spans="2:18" ht="15" customHeight="1" x14ac:dyDescent="0.25">
      <c r="B129" t="str" cm="1">
        <f t="array" ref="B129">_xll.PBD(C129,"Name","","USD","","")</f>
        <v>BSBios Indústria e Comércio de Biodiesel Sul Brasil</v>
      </c>
      <c r="C129" t="s">
        <v>660</v>
      </c>
      <c r="D129" t="str" cm="1">
        <f t="array" ref="D129">_xll.PBD(C129,"Legal Name","","USD","","")</f>
        <v>BSBios Indústria e Comércio de Biodiesel Sul Brasil SA</v>
      </c>
      <c r="E129" t="s">
        <v>4215</v>
      </c>
      <c r="F129" t="s">
        <v>105</v>
      </c>
      <c r="G129" t="str" cm="1">
        <f t="array" ref="G129">_xll.PBD(C129,"Website","","USD","","")</f>
        <v>www.bsbios.com</v>
      </c>
      <c r="H129" t="s">
        <v>2095</v>
      </c>
      <c r="I129" t="s">
        <v>2829</v>
      </c>
      <c r="J129" t="s">
        <v>222</v>
      </c>
      <c r="K129" s="12"/>
      <c r="L129" s="12"/>
      <c r="M129" s="12"/>
      <c r="N129" s="13"/>
    </row>
    <row r="130" spans="2:18" ht="15" customHeight="1" x14ac:dyDescent="0.25">
      <c r="B130" t="str" cm="1">
        <f t="array" ref="B130">_xll.PBD(C130,"Name","","USD","","")</f>
        <v>Bunge Brazil</v>
      </c>
      <c r="C130" t="s">
        <v>662</v>
      </c>
      <c r="D130" t="str" cm="1">
        <f t="array" ref="D130">_xll.PBD(C130,"Legal Name","","USD","","")</f>
        <v>Bunge Brazil S.A.</v>
      </c>
      <c r="E130" t="s">
        <v>4065</v>
      </c>
      <c r="F130" t="s">
        <v>105</v>
      </c>
      <c r="G130" t="str" cm="1">
        <f t="array" ref="G130">_xll.PBD(C130,"Website","","USD","","")</f>
        <v>www.bunge.com.br</v>
      </c>
      <c r="H130" t="s">
        <v>2097</v>
      </c>
      <c r="I130" t="s">
        <v>2831</v>
      </c>
      <c r="J130" t="s">
        <v>222</v>
      </c>
      <c r="K130" s="12"/>
      <c r="L130" s="12"/>
      <c r="M130" s="12"/>
      <c r="N130" s="13"/>
    </row>
    <row r="131" spans="2:18" ht="15" customHeight="1" x14ac:dyDescent="0.25">
      <c r="B131" t="str" cm="1">
        <f t="array" ref="B131">_xll.PBD(C131,"Name","","USD","","")</f>
        <v>Bunge Global</v>
      </c>
      <c r="C131" t="s">
        <v>2656</v>
      </c>
      <c r="D131" t="str" cm="1">
        <f t="array" ref="D131">_xll.PBD(C131,"Legal Name","","USD","","")</f>
        <v>Bunge Global SA</v>
      </c>
      <c r="E131" t="s">
        <v>3586</v>
      </c>
      <c r="F131" t="s">
        <v>2676</v>
      </c>
      <c r="G131" t="str" cm="1">
        <f t="array" ref="G131">_xll.PBD(C131,"Website","","USD","","")</f>
        <v>www.bunge.com</v>
      </c>
      <c r="H131" t="s">
        <v>2097</v>
      </c>
      <c r="I131" t="s">
        <v>3509</v>
      </c>
      <c r="J131" t="s">
        <v>222</v>
      </c>
      <c r="K131" s="12"/>
      <c r="L131" s="12"/>
      <c r="M131" s="12"/>
      <c r="N131" s="12"/>
      <c r="O131" s="26"/>
      <c r="P131" s="26"/>
      <c r="Q131" s="26"/>
      <c r="R131" s="27"/>
    </row>
    <row r="132" spans="2:18" ht="15" customHeight="1" x14ac:dyDescent="0.25">
      <c r="B132" t="str" cm="1">
        <f t="array" ref="B132">_xll.PBD(C132,"Name","","USD","","")</f>
        <v>Bunzl (Distributors/Wholesale)</v>
      </c>
      <c r="C132" t="s">
        <v>280</v>
      </c>
      <c r="D132" t="str" cm="1">
        <f t="array" ref="D132">_xll.PBD(C132,"Legal Name","","USD","","")</f>
        <v>Bunzl PLC</v>
      </c>
      <c r="E132" t="s">
        <v>3635</v>
      </c>
      <c r="F132" t="s">
        <v>2679</v>
      </c>
      <c r="G132" t="str" cm="1">
        <f t="array" ref="G132">_xll.PBD(C132,"Website","","USD","","")</f>
        <v>www.bunzl.com</v>
      </c>
      <c r="H132" t="s">
        <v>1939</v>
      </c>
      <c r="I132" t="s">
        <v>2832</v>
      </c>
      <c r="J132" t="s">
        <v>222</v>
      </c>
      <c r="K132" s="12"/>
      <c r="L132" s="12"/>
      <c r="M132" s="12"/>
      <c r="N132" s="13"/>
    </row>
    <row r="133" spans="2:18" ht="15" customHeight="1" x14ac:dyDescent="0.25">
      <c r="B133" t="str" cm="1">
        <f t="array" ref="B133">_xll.PBD(C133,"Name","","USD","","")</f>
        <v>C.Vale</v>
      </c>
      <c r="C133" t="s">
        <v>664</v>
      </c>
      <c r="D133" t="str" cm="1">
        <f t="array" ref="D133">_xll.PBD(C133,"Legal Name","","USD","","")</f>
        <v>C Vale - Cooperativa Agroindustrial Ltda</v>
      </c>
      <c r="E133" t="s">
        <v>3962</v>
      </c>
      <c r="F133" t="s">
        <v>105</v>
      </c>
      <c r="G133" t="str" cm="1">
        <f t="array" ref="G133">_xll.PBD(C133,"Website","","USD","","")</f>
        <v>www.cvale.com.br</v>
      </c>
      <c r="H133" t="s">
        <v>2098</v>
      </c>
      <c r="I133" t="s">
        <v>2918</v>
      </c>
      <c r="J133" t="s">
        <v>222</v>
      </c>
      <c r="K133" s="12"/>
      <c r="L133" s="12"/>
      <c r="M133" s="12"/>
      <c r="N133" s="13"/>
    </row>
    <row r="134" spans="2:18" ht="15" customHeight="1" x14ac:dyDescent="0.25">
      <c r="B134" t="str" cm="1">
        <f t="array" ref="B134">_xll.PBD(C134,"Name","","USD","","")</f>
        <v>Cacau Comercio Eletronico</v>
      </c>
      <c r="C134" t="s">
        <v>665</v>
      </c>
      <c r="D134" t="str" cm="1">
        <f t="array" ref="D134">_xll.PBD(C134,"Legal Name","","USD","","")</f>
        <v>Cacau Comércio Eletrônico LTDA</v>
      </c>
      <c r="E134" t="s">
        <v>4216</v>
      </c>
      <c r="F134" t="s">
        <v>105</v>
      </c>
      <c r="G134" t="str" cm="1">
        <f t="array" ref="G134">_xll.PBD(C134,"Website","","USD","","")</f>
        <v>www.cacaushow.com.br</v>
      </c>
      <c r="H134" t="s">
        <v>2099</v>
      </c>
      <c r="I134" t="s">
        <v>2835</v>
      </c>
      <c r="J134" t="s">
        <v>222</v>
      </c>
      <c r="K134" s="12"/>
      <c r="L134" s="12"/>
      <c r="M134" s="12"/>
      <c r="N134" s="13"/>
    </row>
    <row r="135" spans="2:18" ht="15" customHeight="1" x14ac:dyDescent="0.25">
      <c r="B135" t="str" cm="1">
        <f t="array" ref="B135">_xll.PBD(C135,"Name","","USD","","")</f>
        <v>Caixa Seguradora</v>
      </c>
      <c r="C135" t="s">
        <v>667</v>
      </c>
      <c r="D135" t="str" cm="1">
        <f t="array" ref="D135">_xll.PBD(C135,"Legal Name","","USD","","")</f>
        <v>Caixa Seguradora S/A</v>
      </c>
      <c r="E135" t="s">
        <v>4049</v>
      </c>
      <c r="F135" t="s">
        <v>105</v>
      </c>
      <c r="G135" t="str" cm="1">
        <f t="array" ref="G135">_xll.PBD(C135,"Website","","USD","","")</f>
        <v>www.caixaseguradora.com.br</v>
      </c>
      <c r="H135" t="s">
        <v>2100</v>
      </c>
      <c r="I135" t="s">
        <v>2837</v>
      </c>
      <c r="J135" t="s">
        <v>222</v>
      </c>
      <c r="K135" s="12"/>
      <c r="L135" s="12"/>
      <c r="M135" s="12"/>
      <c r="N135" s="13"/>
    </row>
    <row r="136" spans="2:18" ht="15" customHeight="1" x14ac:dyDescent="0.25">
      <c r="B136" t="str" cm="1">
        <f t="array" ref="B136">_xll.PBD(C136,"Name","","USD","","")</f>
        <v>Caixa Seguridade Participacoes</v>
      </c>
      <c r="C136" t="s">
        <v>668</v>
      </c>
      <c r="D136" t="str" cm="1">
        <f t="array" ref="D136">_xll.PBD(C136,"Legal Name","","USD","","")</f>
        <v>Caixa Seguridade Participacoes SA</v>
      </c>
      <c r="E136" t="s">
        <v>3878</v>
      </c>
      <c r="F136" t="s">
        <v>105</v>
      </c>
      <c r="G136" t="str" cm="1">
        <f t="array" ref="G136">_xll.PBD(C136,"Website","","USD","","")</f>
        <v>www.caixaseguridade.com.br</v>
      </c>
      <c r="H136" t="s">
        <v>2101</v>
      </c>
      <c r="I136" t="s">
        <v>2838</v>
      </c>
      <c r="J136" t="s">
        <v>222</v>
      </c>
      <c r="K136" s="12"/>
      <c r="L136" s="12"/>
      <c r="M136" s="12"/>
      <c r="N136" s="13"/>
    </row>
    <row r="137" spans="2:18" ht="15" customHeight="1" x14ac:dyDescent="0.25">
      <c r="B137" t="str" cm="1">
        <f t="array" ref="B137">_xll.PBD(C137,"Name","","USD","","")</f>
        <v>Camargo Corrêa Desenvolvimento</v>
      </c>
      <c r="C137" t="s">
        <v>669</v>
      </c>
      <c r="D137" t="str" cm="1">
        <f t="array" ref="D137">_xll.PBD(C137,"Legal Name","","USD","","")</f>
        <v>Camargo Corrêa Desenvolvimento Imobiliário S.A.</v>
      </c>
      <c r="E137" t="s">
        <v>3670</v>
      </c>
      <c r="F137" t="s">
        <v>105</v>
      </c>
      <c r="G137" t="str" cm="1">
        <f t="array" ref="G137">_xll.PBD(C137,"Website","","USD","","")</f>
        <v>www.ccdi.com.br</v>
      </c>
      <c r="H137" t="s">
        <v>2102</v>
      </c>
      <c r="I137" t="s">
        <v>2853</v>
      </c>
      <c r="J137" t="s">
        <v>222</v>
      </c>
      <c r="K137" s="12"/>
      <c r="L137" s="12"/>
      <c r="M137" s="12"/>
      <c r="N137" s="13"/>
    </row>
    <row r="138" spans="2:18" ht="15" customHeight="1" x14ac:dyDescent="0.25">
      <c r="B138" t="str" cm="1">
        <f t="array" ref="B138">_xll.PBD(C138,"Name","","USD","","")</f>
        <v>Camargo Correa Metais</v>
      </c>
      <c r="C138" t="s">
        <v>670</v>
      </c>
      <c r="D138" t="str" cm="1">
        <f t="array" ref="D138">_xll.PBD(C138,"Legal Name","","USD","","")</f>
        <v>Camargo Correa Metais S.A.</v>
      </c>
      <c r="E138" t="s">
        <v>3670</v>
      </c>
      <c r="F138" t="s">
        <v>105</v>
      </c>
      <c r="G138" t="str" cm="1">
        <f t="array" ref="G138">_xll.PBD(C138,"Website","","USD","","")</f>
        <v>www.camargocorrea.com.br</v>
      </c>
      <c r="H138" t="s">
        <v>2103</v>
      </c>
      <c r="I138" t="s">
        <v>2839</v>
      </c>
      <c r="J138" t="s">
        <v>222</v>
      </c>
      <c r="K138" s="12"/>
      <c r="L138" s="12"/>
      <c r="M138" s="12"/>
      <c r="N138" s="13"/>
    </row>
    <row r="139" spans="2:18" ht="15" customHeight="1" x14ac:dyDescent="0.25">
      <c r="B139" t="str" cm="1">
        <f t="array" ref="B139">_xll.PBD(C139,"Name","","USD","","")</f>
        <v>Camera Agroalimentos</v>
      </c>
      <c r="C139" t="s">
        <v>671</v>
      </c>
      <c r="D139" t="str" cm="1">
        <f t="array" ref="D139">_xll.PBD(C139,"Legal Name","","USD","","")</f>
        <v>Camera Agroalimentos S.A.</v>
      </c>
      <c r="E139" t="s">
        <v>3623</v>
      </c>
      <c r="F139" t="s">
        <v>105</v>
      </c>
      <c r="G139" t="str" cm="1">
        <f t="array" ref="G139">_xll.PBD(C139,"Website","","USD","","")</f>
        <v>www.camera.ind.br</v>
      </c>
      <c r="H139" t="s">
        <v>1860</v>
      </c>
      <c r="I139" t="s">
        <v>2840</v>
      </c>
      <c r="J139" t="s">
        <v>222</v>
      </c>
      <c r="K139" s="12"/>
      <c r="L139" s="12"/>
      <c r="M139" s="12"/>
      <c r="N139" s="13"/>
    </row>
    <row r="140" spans="2:18" ht="15" customHeight="1" x14ac:dyDescent="0.25">
      <c r="B140" t="str" cm="1">
        <f t="array" ref="B140">_xll.PBD(C140,"Name","","USD","","")</f>
        <v>Camil Alimentos</v>
      </c>
      <c r="C140" t="s">
        <v>672</v>
      </c>
      <c r="D140" t="str" cm="1">
        <f t="array" ref="D140">_xll.PBD(C140,"Legal Name","","USD","","")</f>
        <v>Camil Alimentos S.A.</v>
      </c>
      <c r="E140" t="s">
        <v>3608</v>
      </c>
      <c r="F140" t="s">
        <v>105</v>
      </c>
      <c r="G140" t="str" cm="1">
        <f t="array" ref="G140">_xll.PBD(C140,"Website","","USD","","")</f>
        <v>www.camilalimentos.com.br</v>
      </c>
      <c r="H140" t="s">
        <v>2104</v>
      </c>
      <c r="I140" t="s">
        <v>2841</v>
      </c>
      <c r="J140" t="s">
        <v>222</v>
      </c>
      <c r="K140" s="12"/>
      <c r="L140" s="12"/>
      <c r="M140" s="12"/>
      <c r="N140" s="13"/>
    </row>
    <row r="141" spans="2:18" ht="15" customHeight="1" x14ac:dyDescent="0.25">
      <c r="B141" t="str" cm="1">
        <f t="array" ref="B141">_xll.PBD(C141,"Name","","USD","","")</f>
        <v>Canal Rural Produções</v>
      </c>
      <c r="C141" t="s">
        <v>673</v>
      </c>
      <c r="D141" t="str" cm="1">
        <f t="array" ref="D141">_xll.PBD(C141,"Legal Name","","USD","","")</f>
        <v>Canal Rural Produções Ltda.</v>
      </c>
      <c r="E141" t="s">
        <v>3824</v>
      </c>
      <c r="F141" t="s">
        <v>105</v>
      </c>
      <c r="G141" t="str" cm="1">
        <f t="array" ref="G141">_xll.PBD(C141,"Website","","USD","","")</f>
        <v>www.canalrural.com.br</v>
      </c>
      <c r="H141" t="s">
        <v>2105</v>
      </c>
      <c r="I141" t="s">
        <v>2842</v>
      </c>
      <c r="J141" t="s">
        <v>222</v>
      </c>
      <c r="K141" s="12"/>
      <c r="L141" s="12"/>
      <c r="M141" s="12"/>
      <c r="N141" s="13"/>
    </row>
    <row r="142" spans="2:18" ht="15" customHeight="1" x14ac:dyDescent="0.25">
      <c r="B142" t="str" cm="1">
        <f t="array" ref="B142">_xll.PBD(C142,"Name","","USD","","")</f>
        <v>Cantu</v>
      </c>
      <c r="C142" t="s">
        <v>674</v>
      </c>
      <c r="D142" t="str" cm="1">
        <f t="array" ref="D142">_xll.PBD(C142,"Legal Name","","USD","","")</f>
        <v>Cantu Inc.</v>
      </c>
      <c r="E142" t="s">
        <v>4112</v>
      </c>
      <c r="F142" t="s">
        <v>105</v>
      </c>
      <c r="G142" t="str" cm="1">
        <f t="array" ref="G142">_xll.PBD(C142,"Website","","USD","","")</f>
        <v>www.cantu.inc</v>
      </c>
      <c r="H142" t="s">
        <v>1861</v>
      </c>
      <c r="I142" t="s">
        <v>2843</v>
      </c>
      <c r="J142" t="s">
        <v>222</v>
      </c>
      <c r="K142" s="12"/>
      <c r="L142" s="12"/>
      <c r="M142" s="12"/>
      <c r="N142" s="13"/>
    </row>
    <row r="143" spans="2:18" ht="15" customHeight="1" x14ac:dyDescent="0.25">
      <c r="B143" t="str" cm="1">
        <f t="array" ref="B143">_xll.PBD(C143,"Name","","USD","","")</f>
        <v>Capgemini</v>
      </c>
      <c r="C143" t="s">
        <v>326</v>
      </c>
      <c r="D143" t="str" cm="1">
        <f t="array" ref="D143">_xll.PBD(C143,"Legal Name","","USD","","")</f>
        <v>Capgemini S.A.</v>
      </c>
      <c r="E143" t="s">
        <v>4054</v>
      </c>
      <c r="F143" t="s">
        <v>2678</v>
      </c>
      <c r="G143" t="str" cm="1">
        <f t="array" ref="G143">_xll.PBD(C143,"Website","","USD","","")</f>
        <v>www.capgemini.com</v>
      </c>
      <c r="H143" t="s">
        <v>1959</v>
      </c>
      <c r="I143" t="s">
        <v>2844</v>
      </c>
      <c r="J143" t="s">
        <v>222</v>
      </c>
      <c r="K143" s="12"/>
      <c r="L143" s="12"/>
      <c r="M143" s="12"/>
      <c r="N143" s="13"/>
    </row>
    <row r="144" spans="2:18" ht="15" customHeight="1" x14ac:dyDescent="0.25">
      <c r="B144" t="str" cm="1">
        <f t="array" ref="B144">_xll.PBD(C144,"Name","","USD","","")</f>
        <v>Caraiba Metais</v>
      </c>
      <c r="C144" t="s">
        <v>675</v>
      </c>
      <c r="D144" t="str" cm="1">
        <f t="array" ref="D144">_xll.PBD(C144,"Legal Name","","USD","","")</f>
        <v>Caraiba Metais S.A.</v>
      </c>
      <c r="E144" t="s">
        <v>3567</v>
      </c>
      <c r="F144" t="s">
        <v>105</v>
      </c>
      <c r="G144" t="e" cm="1">
        <f t="array" ref="G144">_xll.PBD(C144,"Website","","USD","","")</f>
        <v>#N/A</v>
      </c>
      <c r="H144" t="e">
        <v>#N/A</v>
      </c>
      <c r="I144" t="s">
        <v>3445</v>
      </c>
      <c r="J144" t="s">
        <v>222</v>
      </c>
      <c r="K144" s="12"/>
      <c r="L144" s="12"/>
      <c r="M144" s="12"/>
      <c r="N144" s="13"/>
    </row>
    <row r="145" spans="2:18" ht="15" customHeight="1" x14ac:dyDescent="0.25">
      <c r="B145" t="str" cm="1">
        <f t="array" ref="B145">_xll.PBD(C145,"Name","","USD","","")</f>
        <v>Cardinal Health</v>
      </c>
      <c r="C145" t="s">
        <v>282</v>
      </c>
      <c r="D145" t="str" cm="1">
        <f t="array" ref="D145">_xll.PBD(C145,"Legal Name","","USD","","")</f>
        <v>Cardinal Health, Inc.</v>
      </c>
      <c r="E145" t="s">
        <v>3732</v>
      </c>
      <c r="F145" t="s">
        <v>2676</v>
      </c>
      <c r="G145" t="str" cm="1">
        <f t="array" ref="G145">_xll.PBD(C145,"Website","","USD","","")</f>
        <v>www.cardinalhealth.com</v>
      </c>
      <c r="H145" t="s">
        <v>1940</v>
      </c>
      <c r="I145" t="s">
        <v>2845</v>
      </c>
      <c r="J145" t="s">
        <v>222</v>
      </c>
      <c r="K145" s="12"/>
      <c r="L145" s="12"/>
      <c r="M145" s="12"/>
      <c r="N145" s="13"/>
    </row>
    <row r="146" spans="2:18" ht="15" customHeight="1" x14ac:dyDescent="0.25">
      <c r="B146" t="str" cm="1">
        <f t="array" ref="B146">_xll.PBD(C146,"Name","","USD","","")</f>
        <v>Care Plus Medicina Assistencial</v>
      </c>
      <c r="C146" t="s">
        <v>386</v>
      </c>
      <c r="D146" t="str" cm="1">
        <f t="array" ref="D146">_xll.PBD(C146,"Legal Name","","USD","","")</f>
        <v>Care Plus Medicina Assistencial Ltda.</v>
      </c>
      <c r="E146" t="s">
        <v>3620</v>
      </c>
      <c r="F146" t="s">
        <v>105</v>
      </c>
      <c r="G146" t="str" cm="1">
        <f t="array" ref="G146">_xll.PBD(C146,"Website","","USD","","")</f>
        <v>www.careplus.com.br</v>
      </c>
      <c r="H146" t="s">
        <v>2106</v>
      </c>
      <c r="I146" t="s">
        <v>2846</v>
      </c>
      <c r="J146" t="s">
        <v>222</v>
      </c>
      <c r="K146" s="12"/>
      <c r="L146" s="12"/>
      <c r="M146" s="12"/>
      <c r="N146" s="13"/>
    </row>
    <row r="147" spans="2:18" ht="15" customHeight="1" x14ac:dyDescent="0.25">
      <c r="B147" t="str" cm="1">
        <f t="array" ref="B147">_xll.PBD(C147,"Name","","USD","","")</f>
        <v>Cargill Bioenergia</v>
      </c>
      <c r="C147" t="s">
        <v>676</v>
      </c>
      <c r="D147" t="str" cm="1">
        <f t="array" ref="D147">_xll.PBD(C147,"Legal Name","","USD","","")</f>
        <v>Cargill Bioenergia, Ltda.</v>
      </c>
      <c r="E147" t="s">
        <v>3753</v>
      </c>
      <c r="F147" t="s">
        <v>105</v>
      </c>
      <c r="G147" t="str" cm="1">
        <f t="array" ref="G147">_xll.PBD(C147,"Website","","USD","","")</f>
        <v>www.sjcbioenergia.com.br</v>
      </c>
      <c r="H147" t="s">
        <v>2107</v>
      </c>
      <c r="I147" t="s">
        <v>3299</v>
      </c>
      <c r="J147" t="s">
        <v>222</v>
      </c>
      <c r="K147" s="12"/>
      <c r="L147" s="12"/>
      <c r="M147" s="12"/>
      <c r="N147" s="13"/>
    </row>
    <row r="148" spans="2:18" ht="15" customHeight="1" x14ac:dyDescent="0.25">
      <c r="B148" t="str" cm="1">
        <f t="array" ref="B148">_xll.PBD(C148,"Name","","USD","","")</f>
        <v>Cargill</v>
      </c>
      <c r="C148" t="s">
        <v>2620</v>
      </c>
      <c r="D148" t="str" cm="1">
        <f t="array" ref="D148">_xll.PBD(C148,"Legal Name","","USD","","")</f>
        <v>Cargill, Incorporated</v>
      </c>
      <c r="E148" t="s">
        <v>3753</v>
      </c>
      <c r="F148" t="s">
        <v>2676</v>
      </c>
      <c r="G148" t="str" cm="1">
        <f t="array" ref="G148">_xll.PBD(C148,"Website","","USD","","")</f>
        <v>www.cargill.com</v>
      </c>
      <c r="H148" t="s">
        <v>2622</v>
      </c>
      <c r="I148" t="s">
        <v>3510</v>
      </c>
      <c r="J148" t="s">
        <v>222</v>
      </c>
      <c r="K148" s="12"/>
      <c r="L148" s="12"/>
      <c r="M148" s="12"/>
      <c r="N148" s="12"/>
      <c r="O148" s="26"/>
      <c r="P148" s="26"/>
      <c r="Q148" s="26"/>
      <c r="R148" s="27"/>
    </row>
    <row r="149" spans="2:18" ht="15" customHeight="1" x14ac:dyDescent="0.25">
      <c r="B149" t="str" cm="1">
        <f t="array" ref="B149">_xll.PBD(C149,"Name","","USD","","")</f>
        <v>Casa do Adubo</v>
      </c>
      <c r="C149" t="s">
        <v>677</v>
      </c>
      <c r="D149" t="str" cm="1">
        <f t="array" ref="D149">_xll.PBD(C149,"Legal Name","","USD","","")</f>
        <v>Casa do Adubo SA</v>
      </c>
      <c r="E149" t="s">
        <v>3945</v>
      </c>
      <c r="F149" t="s">
        <v>105</v>
      </c>
      <c r="G149" t="str" cm="1">
        <f t="array" ref="G149">_xll.PBD(C149,"Website","","USD","","")</f>
        <v>www.casadoadubo.com.br</v>
      </c>
      <c r="H149" t="s">
        <v>2108</v>
      </c>
      <c r="I149" t="s">
        <v>2847</v>
      </c>
      <c r="J149" t="s">
        <v>222</v>
      </c>
      <c r="K149" s="12"/>
      <c r="L149" s="12"/>
      <c r="M149" s="12"/>
      <c r="N149" s="13"/>
    </row>
    <row r="150" spans="2:18" ht="15" customHeight="1" x14ac:dyDescent="0.25">
      <c r="B150" t="str" cm="1">
        <f t="array" ref="B150">_xll.PBD(C150,"Name","","USD","","")</f>
        <v>Casa Mineira</v>
      </c>
      <c r="C150" t="s">
        <v>678</v>
      </c>
      <c r="D150" t="str" cm="1">
        <f t="array" ref="D150">_xll.PBD(C150,"Legal Name","","USD","","")</f>
        <v>Casa Mineira Ltda.</v>
      </c>
      <c r="E150" t="s">
        <v>4113</v>
      </c>
      <c r="F150" t="s">
        <v>105</v>
      </c>
      <c r="G150" t="str" cm="1">
        <f t="array" ref="G150">_xll.PBD(C150,"Website","","USD","","")</f>
        <v>www.casamineira.com.br</v>
      </c>
      <c r="H150" t="s">
        <v>2109</v>
      </c>
      <c r="I150" t="s">
        <v>2848</v>
      </c>
      <c r="J150" t="s">
        <v>222</v>
      </c>
      <c r="K150" s="12"/>
      <c r="L150" s="12"/>
      <c r="M150" s="12"/>
      <c r="N150" s="13"/>
    </row>
    <row r="151" spans="2:18" ht="15" customHeight="1" x14ac:dyDescent="0.25">
      <c r="B151" t="str" cm="1">
        <f t="array" ref="B151">_xll.PBD(C151,"Name","","USD","","")</f>
        <v>Cea Modas</v>
      </c>
      <c r="C151" t="s">
        <v>680</v>
      </c>
      <c r="D151" t="str" cm="1">
        <f t="array" ref="D151">_xll.PBD(C151,"Legal Name","","USD","","")</f>
        <v>Cea Modas SA</v>
      </c>
      <c r="E151" t="s">
        <v>4008</v>
      </c>
      <c r="F151" t="s">
        <v>105</v>
      </c>
      <c r="G151" t="str" cm="1">
        <f t="array" ref="G151">_xll.PBD(C151,"Website","","USD","","")</f>
        <v>www.cea.com.br</v>
      </c>
      <c r="H151" t="s">
        <v>2110</v>
      </c>
      <c r="I151" t="s">
        <v>2855</v>
      </c>
      <c r="J151" t="s">
        <v>222</v>
      </c>
      <c r="K151" s="12"/>
      <c r="L151" s="12"/>
      <c r="M151" s="12"/>
      <c r="N151" s="13"/>
    </row>
    <row r="152" spans="2:18" ht="15" customHeight="1" x14ac:dyDescent="0.25">
      <c r="B152" t="str" cm="1">
        <f t="array" ref="B152">_xll.PBD(C152,"Name","","USD","","")</f>
        <v>Cedro Serviços e Participações</v>
      </c>
      <c r="C152" t="s">
        <v>681</v>
      </c>
      <c r="D152" t="str" cm="1">
        <f t="array" ref="D152">_xll.PBD(C152,"Legal Name","","USD","","")</f>
        <v>Cedro Participações ES</v>
      </c>
      <c r="E152" t="s">
        <v>4219</v>
      </c>
      <c r="F152" t="s">
        <v>105</v>
      </c>
      <c r="G152" t="str" cm="1">
        <f t="array" ref="G152">_xll.PBD(C152,"Website","","USD","","")</f>
        <v>www.cedroparticipacoes.com</v>
      </c>
      <c r="H152" t="s">
        <v>2111</v>
      </c>
      <c r="I152" t="s">
        <v>2856</v>
      </c>
      <c r="J152" t="s">
        <v>222</v>
      </c>
      <c r="K152" s="12"/>
      <c r="L152" s="12"/>
      <c r="M152" s="12"/>
      <c r="N152" s="13"/>
    </row>
    <row r="153" spans="2:18" ht="15" customHeight="1" x14ac:dyDescent="0.25">
      <c r="B153" t="str" cm="1">
        <f t="array" ref="B153">_xll.PBD(C153,"Name","","USD","","")</f>
        <v>Celulose Irani</v>
      </c>
      <c r="C153" t="s">
        <v>682</v>
      </c>
      <c r="D153" t="str" cm="1">
        <f t="array" ref="D153">_xll.PBD(C153,"Legal Name","","USD","","")</f>
        <v>Celulose Irani SA</v>
      </c>
      <c r="E153" t="s">
        <v>4079</v>
      </c>
      <c r="F153" t="s">
        <v>105</v>
      </c>
      <c r="G153" t="str" cm="1">
        <f t="array" ref="G153">_xll.PBD(C153,"Website","","USD","","")</f>
        <v>www.irani.com.br</v>
      </c>
      <c r="H153" t="s">
        <v>2112</v>
      </c>
      <c r="I153" t="s">
        <v>3084</v>
      </c>
      <c r="J153" t="s">
        <v>222</v>
      </c>
      <c r="K153" s="12"/>
      <c r="L153" s="12"/>
      <c r="M153" s="12"/>
      <c r="N153" s="13"/>
    </row>
    <row r="154" spans="2:18" ht="15" customHeight="1" x14ac:dyDescent="0.25">
      <c r="B154" t="str" cm="1">
        <f t="array" ref="B154">_xll.PBD(C154,"Name","","USD","","")</f>
        <v>Cencora</v>
      </c>
      <c r="C154" t="s">
        <v>283</v>
      </c>
      <c r="D154" t="str" cm="1">
        <f t="array" ref="D154">_xll.PBD(C154,"Legal Name","","USD","","")</f>
        <v>Cencora, Inc.</v>
      </c>
      <c r="E154" t="s">
        <v>3702</v>
      </c>
      <c r="F154" t="s">
        <v>2676</v>
      </c>
      <c r="G154" t="str" cm="1">
        <f t="array" ref="G154">_xll.PBD(C154,"Website","","USD","","")</f>
        <v>www.cencora.com</v>
      </c>
      <c r="H154" t="s">
        <v>1941</v>
      </c>
      <c r="I154" t="s">
        <v>2864</v>
      </c>
      <c r="J154" t="s">
        <v>222</v>
      </c>
      <c r="K154" s="12"/>
      <c r="L154" s="12"/>
      <c r="M154" s="12"/>
      <c r="N154" s="13"/>
    </row>
    <row r="155" spans="2:18" ht="15" customHeight="1" x14ac:dyDescent="0.25">
      <c r="B155" t="str" cm="1">
        <f t="array" ref="B155">_xll.PBD(C155,"Name","","USD","","")</f>
        <v>Cencosud Brazil</v>
      </c>
      <c r="C155" t="s">
        <v>683</v>
      </c>
      <c r="D155" t="str" cm="1">
        <f t="array" ref="D155">_xll.PBD(C155,"Legal Name","","USD","","")</f>
        <v>Cencosud Brasil Comercial SA.</v>
      </c>
      <c r="E155" t="s">
        <v>3942</v>
      </c>
      <c r="F155" t="s">
        <v>105</v>
      </c>
      <c r="G155" t="e" cm="1">
        <f t="array" ref="G155">_xll.PBD(C155,"Website","","USD","","")</f>
        <v>#N/A</v>
      </c>
      <c r="H155" t="e">
        <v>#N/A</v>
      </c>
      <c r="I155" t="s">
        <v>3446</v>
      </c>
      <c r="J155" t="s">
        <v>222</v>
      </c>
      <c r="K155" s="12"/>
      <c r="L155" s="12"/>
      <c r="M155" s="12"/>
      <c r="N155" s="13"/>
    </row>
    <row r="156" spans="2:18" ht="15" customHeight="1" x14ac:dyDescent="0.25">
      <c r="B156" t="str" cm="1">
        <f t="array" ref="B156">_xll.PBD(C156,"Name","","USD","","")</f>
        <v>Eletrobras</v>
      </c>
      <c r="C156" t="s">
        <v>782</v>
      </c>
      <c r="D156" t="str" cm="1">
        <f t="array" ref="D156">_xll.PBD(C156,"Legal Name","","USD","","")</f>
        <v>Centrais Eletricas Brasileiras SA</v>
      </c>
      <c r="E156" t="s">
        <v>4053</v>
      </c>
      <c r="F156" t="s">
        <v>105</v>
      </c>
      <c r="G156" t="str" cm="1">
        <f t="array" ref="G156">_xll.PBD(C156,"Website","","USD","","")</f>
        <v>www.eletrobras.com</v>
      </c>
      <c r="H156" t="s">
        <v>2198</v>
      </c>
      <c r="I156" t="s">
        <v>2956</v>
      </c>
      <c r="J156" t="s">
        <v>222</v>
      </c>
      <c r="K156" s="12"/>
      <c r="L156" s="12"/>
      <c r="M156" s="12"/>
      <c r="N156" s="13"/>
    </row>
    <row r="157" spans="2:18" ht="15" customHeight="1" x14ac:dyDescent="0.25">
      <c r="B157" t="str" cm="1">
        <f t="array" ref="B157">_xll.PBD(C157,"Name","","USD","","")</f>
        <v>Centrais Elétricas de Santa Catarina</v>
      </c>
      <c r="C157" t="s">
        <v>684</v>
      </c>
      <c r="D157" t="str" cm="1">
        <f t="array" ref="D157">_xll.PBD(C157,"Legal Name","","USD","","")</f>
        <v>Centrais Elétricas de Santa Catarina S.A</v>
      </c>
      <c r="E157" t="s">
        <v>4074</v>
      </c>
      <c r="F157" t="s">
        <v>105</v>
      </c>
      <c r="G157" t="str" cm="1">
        <f t="array" ref="G157">_xll.PBD(C157,"Website","","USD","","")</f>
        <v>www.celesc.com.br</v>
      </c>
      <c r="H157" t="s">
        <v>2113</v>
      </c>
      <c r="I157" t="s">
        <v>2858</v>
      </c>
      <c r="J157" t="s">
        <v>222</v>
      </c>
      <c r="K157" s="12"/>
      <c r="L157" s="12"/>
      <c r="M157" s="12"/>
      <c r="N157" s="13"/>
    </row>
    <row r="158" spans="2:18" ht="15" customHeight="1" x14ac:dyDescent="0.25">
      <c r="B158" t="str" cm="1">
        <f t="array" ref="B158">_xll.PBD(C158,"Name","","USD","","")</f>
        <v>Central Geradora Termelétrica Fortaleza</v>
      </c>
      <c r="C158" t="s">
        <v>685</v>
      </c>
      <c r="D158" t="str" cm="1">
        <f t="array" ref="D158">_xll.PBD(C158,"Legal Name","","USD","","")</f>
        <v>Central Geradora Termelétrica Fortaleza S.A.</v>
      </c>
      <c r="E158" t="s">
        <v>3848</v>
      </c>
      <c r="F158" t="s">
        <v>105</v>
      </c>
      <c r="G158" t="e" cm="1">
        <f t="array" ref="G158">_xll.PBD(C158,"Website","","USD","","")</f>
        <v>#N/A</v>
      </c>
      <c r="H158" t="e">
        <v>#N/A</v>
      </c>
      <c r="I158" t="s">
        <v>3447</v>
      </c>
      <c r="J158" t="s">
        <v>222</v>
      </c>
      <c r="K158" s="12"/>
      <c r="L158" s="12"/>
      <c r="M158" s="12"/>
      <c r="N158" s="13"/>
    </row>
    <row r="159" spans="2:18" ht="15" customHeight="1" x14ac:dyDescent="0.25">
      <c r="B159" t="str" cm="1">
        <f t="array" ref="B159">_xll.PBD(C159,"Name","","USD","","")</f>
        <v>Cerner</v>
      </c>
      <c r="C159" t="s">
        <v>207</v>
      </c>
      <c r="D159" t="str" cm="1">
        <f t="array" ref="D159">_xll.PBD(C159,"Legal Name","","USD","","")</f>
        <v>Cerner Corporation</v>
      </c>
      <c r="E159" t="s">
        <v>3697</v>
      </c>
      <c r="F159" t="s">
        <v>2676</v>
      </c>
      <c r="G159" t="str" cm="1">
        <f t="array" ref="G159">_xll.PBD(C159,"Website","","USD","","")</f>
        <v>www.cerner.com</v>
      </c>
      <c r="H159" t="s">
        <v>1919</v>
      </c>
      <c r="I159" t="s">
        <v>2866</v>
      </c>
      <c r="J159" t="s">
        <v>222</v>
      </c>
      <c r="K159" s="12"/>
      <c r="L159" s="12"/>
      <c r="M159" s="12"/>
      <c r="N159" s="13"/>
    </row>
    <row r="160" spans="2:18" ht="15" customHeight="1" x14ac:dyDescent="0.25">
      <c r="B160" t="str" cm="1">
        <f t="array" ref="B160">_xll.PBD(C160,"Name","","USD","","")</f>
        <v>Cerradinho Bioenergia</v>
      </c>
      <c r="C160" t="s">
        <v>686</v>
      </c>
      <c r="D160" t="str" cm="1">
        <f t="array" ref="D160">_xll.PBD(C160,"Legal Name","","USD","","")</f>
        <v>Cerradinho Bioenergia SA</v>
      </c>
      <c r="E160" t="s">
        <v>3841</v>
      </c>
      <c r="F160" t="s">
        <v>105</v>
      </c>
      <c r="G160" t="str" cm="1">
        <f t="array" ref="G160">_xll.PBD(C160,"Website","","USD","","")</f>
        <v>www.cerradinhobio.com.br</v>
      </c>
      <c r="H160" t="s">
        <v>2114</v>
      </c>
      <c r="I160" t="s">
        <v>2867</v>
      </c>
      <c r="J160" t="s">
        <v>222</v>
      </c>
      <c r="K160" s="12"/>
      <c r="L160" s="12"/>
      <c r="M160" s="12"/>
      <c r="N160" s="13"/>
    </row>
    <row r="161" spans="2:18" ht="15" customHeight="1" x14ac:dyDescent="0.25">
      <c r="B161" t="str" cm="1">
        <f t="array" ref="B161">_xll.PBD(C161,"Name","","USD","","")</f>
        <v>Cetip</v>
      </c>
      <c r="C161" t="s">
        <v>687</v>
      </c>
      <c r="D161" t="str" cm="1">
        <f t="array" ref="D161">_xll.PBD(C161,"Legal Name","","USD","","")</f>
        <v>Cetip SA</v>
      </c>
      <c r="E161" t="s">
        <v>3934</v>
      </c>
      <c r="F161" t="s">
        <v>105</v>
      </c>
      <c r="G161" t="str" cm="1">
        <f t="array" ref="G161">_xll.PBD(C161,"Website","","USD","","")</f>
        <v>www.cetip.com.br</v>
      </c>
      <c r="H161" t="s">
        <v>2115</v>
      </c>
      <c r="I161" t="s">
        <v>2869</v>
      </c>
      <c r="J161" t="s">
        <v>222</v>
      </c>
      <c r="K161" s="12"/>
      <c r="L161" s="12"/>
      <c r="M161" s="12"/>
      <c r="N161" s="13"/>
    </row>
    <row r="162" spans="2:18" ht="15" customHeight="1" x14ac:dyDescent="0.25">
      <c r="B162" t="str" cm="1">
        <f t="array" ref="B162">_xll.PBD(C162,"Name","","USD","","")</f>
        <v>CGG Trading</v>
      </c>
      <c r="C162" t="s">
        <v>688</v>
      </c>
      <c r="D162" t="str" cm="1">
        <f t="array" ref="D162">_xll.PBD(C162,"Legal Name","","USD","","")</f>
        <v>CGG Trading SA</v>
      </c>
      <c r="E162" t="s">
        <v>3812</v>
      </c>
      <c r="F162" t="s">
        <v>105</v>
      </c>
      <c r="G162" t="str" cm="1">
        <f t="array" ref="G162">_xll.PBD(C162,"Website","","USD","","")</f>
        <v>www.cggtrading.com</v>
      </c>
      <c r="H162" t="s">
        <v>2116</v>
      </c>
      <c r="I162" t="s">
        <v>2870</v>
      </c>
      <c r="J162" t="s">
        <v>222</v>
      </c>
      <c r="K162" s="12"/>
      <c r="L162" s="12"/>
      <c r="M162" s="12"/>
      <c r="N162" s="13"/>
    </row>
    <row r="163" spans="2:18" ht="15" customHeight="1" x14ac:dyDescent="0.25">
      <c r="B163" t="str" cm="1">
        <f t="array" ref="B163">_xll.PBD(C163,"Name","","USD","","")</f>
        <v>Chandon</v>
      </c>
      <c r="C163" t="s">
        <v>689</v>
      </c>
      <c r="D163" t="str" cm="1">
        <f t="array" ref="D163">_xll.PBD(C163,"Legal Name","","USD","","")</f>
        <v>Chandon do Brasil Vitinicultura Ltda</v>
      </c>
      <c r="E163">
        <v>0</v>
      </c>
      <c r="F163" t="s">
        <v>105</v>
      </c>
      <c r="G163" t="str" cm="1">
        <f t="array" ref="G163">_xll.PBD(C163,"Website","","USD","","")</f>
        <v>www.chandon.com.br</v>
      </c>
      <c r="H163" t="s">
        <v>2117</v>
      </c>
      <c r="I163" t="s">
        <v>2871</v>
      </c>
      <c r="J163" t="s">
        <v>222</v>
      </c>
      <c r="K163" s="12"/>
      <c r="L163" s="12"/>
      <c r="M163" s="12"/>
      <c r="N163" s="13"/>
    </row>
    <row r="164" spans="2:18" ht="15" customHeight="1" x14ac:dyDescent="0.25">
      <c r="B164" t="str" cm="1">
        <f t="array" ref="B164">_xll.PBD(C164,"Name","","USD","","")</f>
        <v>Cheap2Ship</v>
      </c>
      <c r="C164" t="s">
        <v>690</v>
      </c>
      <c r="D164" t="str" cm="1">
        <f t="array" ref="D164">_xll.PBD(C164,"Legal Name","","USD","","")</f>
        <v>Cheap2Ship SA</v>
      </c>
      <c r="E164" t="s">
        <v>3995</v>
      </c>
      <c r="F164" t="s">
        <v>105</v>
      </c>
      <c r="G164" t="str" cm="1">
        <f t="array" ref="G164">_xll.PBD(C164,"Website","","USD","","")</f>
        <v>www.cheap2ship.com</v>
      </c>
      <c r="H164" t="s">
        <v>2118</v>
      </c>
      <c r="I164" t="s">
        <v>2872</v>
      </c>
      <c r="J164" t="s">
        <v>222</v>
      </c>
      <c r="K164" s="12"/>
      <c r="L164" s="12"/>
      <c r="M164" s="12"/>
      <c r="N164" s="13"/>
    </row>
    <row r="165" spans="2:18" ht="15" customHeight="1" x14ac:dyDescent="0.25">
      <c r="B165" t="str" cm="1">
        <f t="array" ref="B165">_xll.PBD(C165,"Name","","USD","","")</f>
        <v>Chevron</v>
      </c>
      <c r="C165" t="s">
        <v>2657</v>
      </c>
      <c r="D165" t="str" cm="1">
        <f t="array" ref="D165">_xll.PBD(C165,"Legal Name","","USD","","")</f>
        <v>Chevron Corporation</v>
      </c>
      <c r="E165" t="s">
        <v>3552</v>
      </c>
      <c r="F165" t="s">
        <v>2676</v>
      </c>
      <c r="G165" t="str" cm="1">
        <f t="array" ref="G165">_xll.PBD(C165,"Website","","USD","","")</f>
        <v>www.chevron.com</v>
      </c>
      <c r="H165" t="s">
        <v>2697</v>
      </c>
      <c r="I165" t="s">
        <v>3511</v>
      </c>
      <c r="J165" t="s">
        <v>222</v>
      </c>
      <c r="K165" s="12"/>
      <c r="L165" s="12"/>
      <c r="M165" s="12"/>
      <c r="N165" s="12"/>
      <c r="O165" s="26"/>
      <c r="P165" s="26"/>
      <c r="Q165" s="26"/>
      <c r="R165" s="27"/>
    </row>
    <row r="166" spans="2:18" ht="15" customHeight="1" x14ac:dyDescent="0.25">
      <c r="B166" t="str" cm="1">
        <f t="array" ref="B166">_xll.PBD(C166,"Name","","USD","","")</f>
        <v>CCB Brasil</v>
      </c>
      <c r="C166" t="s">
        <v>679</v>
      </c>
      <c r="D166" t="str" cm="1">
        <f t="array" ref="D166">_xll.PBD(C166,"Legal Name","","USD","","")</f>
        <v>China Construction Bank (Brasil) Banco Múltiplo S/A</v>
      </c>
      <c r="E166" t="s">
        <v>3764</v>
      </c>
      <c r="F166" t="s">
        <v>105</v>
      </c>
      <c r="G166" t="str" cm="1">
        <f t="array" ref="G166">_xll.PBD(C166,"Website","","USD","","")</f>
        <v>www.br.ccb.com</v>
      </c>
      <c r="H166" t="s">
        <v>1862</v>
      </c>
      <c r="I166" t="s">
        <v>2852</v>
      </c>
      <c r="J166" t="s">
        <v>222</v>
      </c>
      <c r="K166" s="12"/>
      <c r="L166" s="12"/>
      <c r="M166" s="12"/>
      <c r="N166" s="13"/>
    </row>
    <row r="167" spans="2:18" ht="15" customHeight="1" x14ac:dyDescent="0.25">
      <c r="B167" t="str" cm="1">
        <f t="array" ref="B167">_xll.PBD(C167,"Name","","USD","","")</f>
        <v>China Three Gorges Brazil</v>
      </c>
      <c r="C167" t="s">
        <v>691</v>
      </c>
      <c r="D167" t="str" cm="1">
        <f t="array" ref="D167">_xll.PBD(C167,"Legal Name","","USD","","")</f>
        <v>China three Gorges Corp. Brazil</v>
      </c>
      <c r="E167" t="s">
        <v>4217</v>
      </c>
      <c r="F167" t="s">
        <v>105</v>
      </c>
      <c r="G167" t="str" cm="1">
        <f t="array" ref="G167">_xll.PBD(C167,"Website","","USD","","")</f>
        <v>www.ctgbr.com.br</v>
      </c>
      <c r="H167" t="s">
        <v>2119</v>
      </c>
      <c r="I167" t="s">
        <v>2916</v>
      </c>
      <c r="J167" t="s">
        <v>222</v>
      </c>
      <c r="K167" s="12"/>
      <c r="L167" s="12"/>
      <c r="M167" s="12"/>
      <c r="N167" s="13"/>
    </row>
    <row r="168" spans="2:18" ht="15" customHeight="1" x14ac:dyDescent="0.25">
      <c r="B168" t="str" cm="1">
        <f t="array" ref="B168">_xll.PBD(C168,"Name","","USD","","")</f>
        <v>CI&amp;T</v>
      </c>
      <c r="C168" t="s">
        <v>692</v>
      </c>
      <c r="D168" t="str" cm="1">
        <f t="array" ref="D168">_xll.PBD(C168,"Legal Name","","USD","","")</f>
        <v>CI&amp;T Inc</v>
      </c>
      <c r="E168" t="s">
        <v>4220</v>
      </c>
      <c r="F168" t="s">
        <v>105</v>
      </c>
      <c r="G168" t="str" cm="1">
        <f t="array" ref="G168">_xll.PBD(C168,"Website","","USD","","")</f>
        <v>www.ciandt.com</v>
      </c>
      <c r="H168" t="s">
        <v>2120</v>
      </c>
      <c r="I168" t="s">
        <v>2874</v>
      </c>
      <c r="J168" t="s">
        <v>222</v>
      </c>
      <c r="K168" s="12"/>
      <c r="L168" s="12"/>
      <c r="M168" s="12"/>
      <c r="N168" s="13"/>
    </row>
    <row r="169" spans="2:18" ht="15" customHeight="1" x14ac:dyDescent="0.25">
      <c r="B169" t="str" cm="1">
        <f t="array" ref="B169">_xll.PBD(C169,"Name","","USD","","")</f>
        <v>Cia de Ferro Ligas da Bahia</v>
      </c>
      <c r="C169" t="s">
        <v>695</v>
      </c>
      <c r="D169" t="str" cm="1">
        <f t="array" ref="D169">_xll.PBD(C169,"Legal Name","","USD","","")</f>
        <v>Cia de Ferro Ligas da Bahia S.A.</v>
      </c>
      <c r="E169" t="s">
        <v>3985</v>
      </c>
      <c r="F169" t="s">
        <v>105</v>
      </c>
      <c r="G169" t="str" cm="1">
        <f t="array" ref="G169">_xll.PBD(C169,"Website","","USD","","")</f>
        <v>www.ferbasa.com.br</v>
      </c>
      <c r="H169" t="s">
        <v>2123</v>
      </c>
      <c r="I169" t="s">
        <v>2990</v>
      </c>
      <c r="J169" t="s">
        <v>222</v>
      </c>
      <c r="K169" s="12"/>
      <c r="L169" s="12"/>
      <c r="M169" s="12"/>
      <c r="N169" s="13"/>
    </row>
    <row r="170" spans="2:18" ht="15" customHeight="1" x14ac:dyDescent="0.25">
      <c r="B170" t="str" cm="1">
        <f t="array" ref="B170">_xll.PBD(C170,"Name","","USD","","")</f>
        <v>Cia Distribuidora de Gas do Rio de Janeiro</v>
      </c>
      <c r="C170" t="s">
        <v>696</v>
      </c>
      <c r="D170" t="str" cm="1">
        <f t="array" ref="D170">_xll.PBD(C170,"Legal Name","","USD","","")</f>
        <v>CIA Distrib de Gas do Rio de Janeiro - CEG</v>
      </c>
      <c r="E170" t="s">
        <v>4114</v>
      </c>
      <c r="F170" t="s">
        <v>105</v>
      </c>
      <c r="G170" t="e" cm="1">
        <f t="array" ref="G170">_xll.PBD(C170,"Website","","USD","","")</f>
        <v>#N/A</v>
      </c>
      <c r="H170" t="e">
        <v>#N/A</v>
      </c>
      <c r="I170" t="s">
        <v>3448</v>
      </c>
      <c r="J170" t="s">
        <v>222</v>
      </c>
      <c r="K170" s="12"/>
      <c r="L170" s="12"/>
      <c r="M170" s="12"/>
      <c r="N170" s="13"/>
    </row>
    <row r="171" spans="2:18" ht="15" customHeight="1" x14ac:dyDescent="0.25">
      <c r="B171" t="str" cm="1">
        <f t="array" ref="B171">_xll.PBD(C171,"Name","","USD","","")</f>
        <v>Cia Energética de Minas Gerais</v>
      </c>
      <c r="C171" t="s">
        <v>697</v>
      </c>
      <c r="D171" t="str" cm="1">
        <f t="array" ref="D171">_xll.PBD(C171,"Legal Name","","USD","","")</f>
        <v>Cia Energética de Minas Gerais SA</v>
      </c>
      <c r="E171" t="s">
        <v>3917</v>
      </c>
      <c r="F171" t="s">
        <v>105</v>
      </c>
      <c r="G171" t="str" cm="1">
        <f t="array" ref="G171">_xll.PBD(C171,"Website","","USD","","")</f>
        <v>www.cemig.com.br</v>
      </c>
      <c r="H171" t="s">
        <v>2124</v>
      </c>
      <c r="I171" t="s">
        <v>2863</v>
      </c>
      <c r="J171" t="s">
        <v>222</v>
      </c>
      <c r="K171" s="12"/>
      <c r="L171" s="12"/>
      <c r="M171" s="12"/>
      <c r="N171" s="13"/>
    </row>
    <row r="172" spans="2:18" ht="15" customHeight="1" x14ac:dyDescent="0.25">
      <c r="B172" t="str" cm="1">
        <f t="array" ref="B172">_xll.PBD(C172,"Name","","USD","","")</f>
        <v>Companhia Energetica de Pernambuco</v>
      </c>
      <c r="C172" t="s">
        <v>716</v>
      </c>
      <c r="D172" t="str" cm="1">
        <f t="array" ref="D172">_xll.PBD(C172,"Legal Name","","USD","","")</f>
        <v>CIA Energetica De Pernambuco - CELPE</v>
      </c>
      <c r="E172" t="s">
        <v>4115</v>
      </c>
      <c r="F172" t="s">
        <v>105</v>
      </c>
      <c r="G172" t="str" cm="1">
        <f t="array" ref="G172">_xll.PBD(C172,"Website","","USD","","")</f>
        <v>www.celpe.com.br</v>
      </c>
      <c r="H172" t="s">
        <v>2140</v>
      </c>
      <c r="I172" t="s">
        <v>2860</v>
      </c>
      <c r="J172" t="s">
        <v>222</v>
      </c>
      <c r="K172" s="12"/>
      <c r="L172" s="12"/>
      <c r="M172" s="12"/>
      <c r="N172" s="13"/>
    </row>
    <row r="173" spans="2:18" ht="15" customHeight="1" x14ac:dyDescent="0.25">
      <c r="B173" t="str" cm="1">
        <f t="array" ref="B173">_xll.PBD(C173,"Name","","USD","","")</f>
        <v>Cia. Hering</v>
      </c>
      <c r="C173" t="s">
        <v>698</v>
      </c>
      <c r="D173" t="str" cm="1">
        <f t="array" ref="D173">_xll.PBD(C173,"Legal Name","","USD","","")</f>
        <v>Cia Hering SA</v>
      </c>
      <c r="E173" t="s">
        <v>3969</v>
      </c>
      <c r="F173" t="s">
        <v>105</v>
      </c>
      <c r="G173" t="str" cm="1">
        <f t="array" ref="G173">_xll.PBD(C173,"Website","","USD","","")</f>
        <v>www.ciahering.com.br</v>
      </c>
      <c r="H173" t="s">
        <v>2125</v>
      </c>
      <c r="I173" t="s">
        <v>2873</v>
      </c>
      <c r="J173" t="s">
        <v>222</v>
      </c>
      <c r="K173" s="12"/>
      <c r="L173" s="12"/>
      <c r="M173" s="12"/>
      <c r="N173" s="13"/>
    </row>
    <row r="174" spans="2:18" ht="15" customHeight="1" x14ac:dyDescent="0.25">
      <c r="B174" t="str" cm="1">
        <f t="array" ref="B174">_xll.PBD(C174,"Name","","USD","","")</f>
        <v>Companhia Mineira de Açúcar e Álcool</v>
      </c>
      <c r="C174" t="s">
        <v>720</v>
      </c>
      <c r="D174" t="str" cm="1">
        <f t="array" ref="D174">_xll.PBD(C174,"Legal Name","","USD","","")</f>
        <v>Cia Mineira de Açúcar e Álcool Participações Ltda.</v>
      </c>
      <c r="E174" t="s">
        <v>4116</v>
      </c>
      <c r="F174" t="s">
        <v>105</v>
      </c>
      <c r="G174" t="str" cm="1">
        <f t="array" ref="G174">_xll.PBD(C174,"Website","","USD","","")</f>
        <v>www.cmaa.ind.br</v>
      </c>
      <c r="H174" t="s">
        <v>1864</v>
      </c>
      <c r="I174" t="s">
        <v>2883</v>
      </c>
      <c r="J174" t="s">
        <v>222</v>
      </c>
      <c r="K174" s="12"/>
      <c r="L174" s="12"/>
      <c r="M174" s="12"/>
      <c r="N174" s="13"/>
    </row>
    <row r="175" spans="2:18" ht="15" customHeight="1" x14ac:dyDescent="0.25">
      <c r="B175" t="str" cm="1">
        <f t="array" ref="B175">_xll.PBD(C175,"Name","","USD","","")</f>
        <v>Cibrafértil Companhia Brasileira de Fertilizantes</v>
      </c>
      <c r="C175" t="s">
        <v>700</v>
      </c>
      <c r="D175" t="str" cm="1">
        <f t="array" ref="D175">_xll.PBD(C175,"Legal Name","","USD","","")</f>
        <v>Cibrafértil Companhia Brasileira de Fertilizantes SA</v>
      </c>
      <c r="E175" t="s">
        <v>3928</v>
      </c>
      <c r="F175" t="s">
        <v>105</v>
      </c>
      <c r="G175" t="str" cm="1">
        <f t="array" ref="G175">_xll.PBD(C175,"Website","","USD","","")</f>
        <v>www.cibrafertil.com.br</v>
      </c>
      <c r="H175" t="s">
        <v>2126</v>
      </c>
      <c r="I175" t="s">
        <v>2875</v>
      </c>
      <c r="J175" t="s">
        <v>222</v>
      </c>
      <c r="K175" s="12"/>
      <c r="L175" s="12"/>
      <c r="M175" s="12"/>
      <c r="N175" s="13"/>
    </row>
    <row r="176" spans="2:18" ht="15" customHeight="1" x14ac:dyDescent="0.25">
      <c r="B176" t="str" cm="1">
        <f t="array" ref="B176">_xll.PBD(C176,"Name","","USD","","")</f>
        <v>Cielo (Financial Software)</v>
      </c>
      <c r="C176" t="s">
        <v>701</v>
      </c>
      <c r="D176" t="str" cm="1">
        <f t="array" ref="D176">_xll.PBD(C176,"Legal Name","","USD","","")</f>
        <v>Cielo SA</v>
      </c>
      <c r="E176" t="s">
        <v>3960</v>
      </c>
      <c r="F176" t="s">
        <v>105</v>
      </c>
      <c r="G176" t="str" cm="1">
        <f t="array" ref="G176">_xll.PBD(C176,"Website","","USD","","")</f>
        <v>www.cielo.com.br</v>
      </c>
      <c r="H176" t="s">
        <v>2127</v>
      </c>
      <c r="I176" t="s">
        <v>2876</v>
      </c>
      <c r="J176" t="s">
        <v>222</v>
      </c>
      <c r="K176" s="12"/>
      <c r="L176" s="12"/>
      <c r="M176" s="12"/>
      <c r="N176" s="13"/>
    </row>
    <row r="177" spans="2:18" ht="15" customHeight="1" x14ac:dyDescent="0.25">
      <c r="B177" t="str" cm="1">
        <f t="array" ref="B177">_xll.PBD(C177,"Name","","USD","","")</f>
        <v>Cirion Technologies</v>
      </c>
      <c r="C177" t="s">
        <v>327</v>
      </c>
      <c r="D177" t="str" cm="1">
        <f t="array" ref="D177">_xll.PBD(C177,"Legal Name","","USD","","")</f>
        <v>Cirion Technologies Solutions, LLC</v>
      </c>
      <c r="E177" t="s">
        <v>3733</v>
      </c>
      <c r="F177" t="s">
        <v>2676</v>
      </c>
      <c r="G177" t="str" cm="1">
        <f t="array" ref="G177">_xll.PBD(C177,"Website","","USD","","")</f>
        <v>www.ciriontechnologies.com</v>
      </c>
      <c r="H177" t="s">
        <v>1960</v>
      </c>
      <c r="I177" t="s">
        <v>2878</v>
      </c>
      <c r="J177" t="s">
        <v>222</v>
      </c>
      <c r="K177" s="12"/>
      <c r="L177" s="12"/>
      <c r="M177" s="12"/>
      <c r="N177" s="13"/>
    </row>
    <row r="178" spans="2:18" ht="15" customHeight="1" x14ac:dyDescent="0.25">
      <c r="B178" t="str" cm="1">
        <f t="array" ref="B178">_xll.PBD(C178,"Name","","USD","","")</f>
        <v>Cisco Systems</v>
      </c>
      <c r="C178" t="s">
        <v>2633</v>
      </c>
      <c r="D178" t="str" cm="1">
        <f t="array" ref="D178">_xll.PBD(C178,"Legal Name","","USD","","")</f>
        <v>Cisco Systems, Inc.</v>
      </c>
      <c r="E178" t="s">
        <v>3722</v>
      </c>
      <c r="F178" t="s">
        <v>2676</v>
      </c>
      <c r="G178" t="str" cm="1">
        <f t="array" ref="G178">_xll.PBD(C178,"Website","","USD","","")</f>
        <v>www.cisco.com</v>
      </c>
      <c r="H178" t="s">
        <v>2642</v>
      </c>
      <c r="I178" t="s">
        <v>3497</v>
      </c>
      <c r="J178" t="s">
        <v>222</v>
      </c>
      <c r="K178" s="12"/>
      <c r="L178" s="12"/>
      <c r="M178" s="12"/>
      <c r="N178" s="12"/>
      <c r="O178" s="26"/>
      <c r="P178" s="26"/>
      <c r="Q178" s="26"/>
      <c r="R178" s="27"/>
    </row>
    <row r="179" spans="2:18" ht="15" customHeight="1" x14ac:dyDescent="0.25">
      <c r="B179" t="str" cm="1">
        <f t="array" ref="B179">_xll.PBD(C179,"Name","","USD","","")</f>
        <v>CJ Selecta</v>
      </c>
      <c r="C179" t="s">
        <v>702</v>
      </c>
      <c r="D179" t="str" cm="1">
        <f t="array" ref="D179">_xll.PBD(C179,"Legal Name","","USD","","")</f>
        <v>CJ Selecta SA</v>
      </c>
      <c r="E179" t="s">
        <v>3953</v>
      </c>
      <c r="F179" t="s">
        <v>105</v>
      </c>
      <c r="G179" t="str" cm="1">
        <f t="array" ref="G179">_xll.PBD(C179,"Website","","USD","","")</f>
        <v>www.cjselecta.com.br</v>
      </c>
      <c r="H179" t="s">
        <v>2128</v>
      </c>
      <c r="I179" t="s">
        <v>2879</v>
      </c>
      <c r="J179" t="s">
        <v>222</v>
      </c>
      <c r="K179" s="12"/>
      <c r="L179" s="12"/>
      <c r="M179" s="12"/>
      <c r="N179" s="13"/>
    </row>
    <row r="180" spans="2:18" ht="15" customHeight="1" x14ac:dyDescent="0.25">
      <c r="B180" t="str" cm="1">
        <f t="array" ref="B180">_xll.PBD(C180,"Name","","USD","","")</f>
        <v>Claranet</v>
      </c>
      <c r="C180" t="s">
        <v>329</v>
      </c>
      <c r="D180" t="str" cm="1">
        <f t="array" ref="D180">_xll.PBD(C180,"Legal Name","","USD","","")</f>
        <v>Claranet Limited</v>
      </c>
      <c r="E180" t="s">
        <v>3585</v>
      </c>
      <c r="F180" t="s">
        <v>2679</v>
      </c>
      <c r="G180" t="str" cm="1">
        <f t="array" ref="G180">_xll.PBD(C180,"Website","","USD","","")</f>
        <v>www.claranet.com</v>
      </c>
      <c r="H180" t="s">
        <v>1961</v>
      </c>
      <c r="I180" t="s">
        <v>2880</v>
      </c>
      <c r="J180" t="s">
        <v>222</v>
      </c>
      <c r="K180" s="12"/>
      <c r="L180" s="12"/>
      <c r="M180" s="12"/>
      <c r="N180" s="13"/>
    </row>
    <row r="181" spans="2:18" ht="15" customHeight="1" x14ac:dyDescent="0.25">
      <c r="B181" t="str" cm="1">
        <f t="array" ref="B181">_xll.PBD(C181,"Name","","USD","","")</f>
        <v>Claro (Brazil)</v>
      </c>
      <c r="C181" t="s">
        <v>703</v>
      </c>
      <c r="D181" t="str" cm="1">
        <f t="array" ref="D181">_xll.PBD(C181,"Legal Name","","USD","","")</f>
        <v>Claro S.A.</v>
      </c>
      <c r="E181" t="s">
        <v>4091</v>
      </c>
      <c r="F181" t="s">
        <v>105</v>
      </c>
      <c r="G181" t="str" cm="1">
        <f t="array" ref="G181">_xll.PBD(C181,"Website","","USD","","")</f>
        <v>www.claro.com.br</v>
      </c>
      <c r="H181" t="s">
        <v>2129</v>
      </c>
      <c r="I181" t="s">
        <v>2881</v>
      </c>
      <c r="J181" t="s">
        <v>222</v>
      </c>
      <c r="K181" s="12"/>
      <c r="L181" s="12"/>
      <c r="M181" s="12"/>
      <c r="N181" s="13"/>
    </row>
    <row r="182" spans="2:18" ht="15" customHeight="1" x14ac:dyDescent="0.25">
      <c r="B182" t="str" cm="1">
        <f t="array" ref="B182">_xll.PBD(C182,"Name","","USD","","")</f>
        <v>CloudWalk</v>
      </c>
      <c r="C182" t="s">
        <v>704</v>
      </c>
      <c r="D182" t="str" cm="1">
        <f t="array" ref="D182">_xll.PBD(C182,"Legal Name","","USD","","")</f>
        <v>CloudWalk, Inc.</v>
      </c>
      <c r="E182" t="s">
        <v>3630</v>
      </c>
      <c r="F182" t="s">
        <v>105</v>
      </c>
      <c r="G182" t="str" cm="1">
        <f t="array" ref="G182">_xll.PBD(C182,"Website","","USD","","")</f>
        <v>www.cloudwalk.io</v>
      </c>
      <c r="H182" t="s">
        <v>2130</v>
      </c>
      <c r="I182" t="s">
        <v>2882</v>
      </c>
      <c r="J182" t="s">
        <v>222</v>
      </c>
      <c r="K182" s="12"/>
      <c r="L182" s="12"/>
      <c r="M182" s="12"/>
      <c r="N182" s="13"/>
    </row>
    <row r="183" spans="2:18" ht="15" customHeight="1" x14ac:dyDescent="0.25">
      <c r="B183" t="str" cm="1">
        <f t="array" ref="B183">_xll.PBD(C183,"Name","","USD","","")</f>
        <v>Cobasi</v>
      </c>
      <c r="C183" t="s">
        <v>706</v>
      </c>
      <c r="D183" t="str" cm="1">
        <f t="array" ref="D183">_xll.PBD(C183,"Legal Name","","USD","","")</f>
        <v>Cobasi Comércio de Prod. Básicos e Industrializados S.A.</v>
      </c>
      <c r="E183" t="s">
        <v>4117</v>
      </c>
      <c r="F183" t="s">
        <v>105</v>
      </c>
      <c r="G183" t="str" cm="1">
        <f t="array" ref="G183">_xll.PBD(C183,"Website","","USD","","")</f>
        <v>www.cobasi.com.br</v>
      </c>
      <c r="H183" t="s">
        <v>2132</v>
      </c>
      <c r="I183" t="s">
        <v>2885</v>
      </c>
      <c r="J183" t="s">
        <v>222</v>
      </c>
      <c r="K183" s="12"/>
      <c r="L183" s="12"/>
      <c r="M183" s="12"/>
      <c r="N183" s="13"/>
    </row>
    <row r="184" spans="2:18" ht="15" customHeight="1" x14ac:dyDescent="0.25">
      <c r="B184" t="str" cm="1">
        <f t="array" ref="B184">_xll.PBD(C184,"Name","","USD","","")</f>
        <v>Cogna Educação</v>
      </c>
      <c r="C184" t="s">
        <v>709</v>
      </c>
      <c r="D184" t="str" cm="1">
        <f t="array" ref="D184">_xll.PBD(C184,"Legal Name","","USD","","")</f>
        <v>Cogna Educacao S.A</v>
      </c>
      <c r="E184" t="s">
        <v>3894</v>
      </c>
      <c r="F184" t="s">
        <v>105</v>
      </c>
      <c r="G184" t="str" cm="1">
        <f t="array" ref="G184">_xll.PBD(C184,"Website","","USD","","")</f>
        <v>www.cogna.com.br</v>
      </c>
      <c r="H184" t="s">
        <v>2135</v>
      </c>
      <c r="I184" t="s">
        <v>2888</v>
      </c>
      <c r="J184" t="s">
        <v>222</v>
      </c>
      <c r="K184" s="12"/>
      <c r="L184" s="12"/>
      <c r="M184" s="12"/>
      <c r="N184" s="13"/>
    </row>
    <row r="185" spans="2:18" ht="15" customHeight="1" x14ac:dyDescent="0.25">
      <c r="B185" t="str" cm="1">
        <f t="array" ref="B185">_xll.PBD(C185,"Name","","USD","","")</f>
        <v>Cognizant Technology Solutions</v>
      </c>
      <c r="C185" t="s">
        <v>330</v>
      </c>
      <c r="D185" t="str" cm="1">
        <f t="array" ref="D185">_xll.PBD(C185,"Legal Name","","USD","","")</f>
        <v>Cognizant Technology Solutions Corporation</v>
      </c>
      <c r="E185" t="s">
        <v>3644</v>
      </c>
      <c r="F185" t="s">
        <v>2676</v>
      </c>
      <c r="G185" t="str" cm="1">
        <f t="array" ref="G185">_xll.PBD(C185,"Website","","USD","","")</f>
        <v>www.cognizant.com</v>
      </c>
      <c r="H185" t="s">
        <v>1962</v>
      </c>
      <c r="I185" t="s">
        <v>2889</v>
      </c>
      <c r="J185" t="s">
        <v>222</v>
      </c>
      <c r="K185" s="12"/>
      <c r="L185" s="12"/>
      <c r="M185" s="12"/>
      <c r="N185" s="13"/>
    </row>
    <row r="186" spans="2:18" ht="15" customHeight="1" x14ac:dyDescent="0.25">
      <c r="B186" t="str" cm="1">
        <f t="array" ref="B186">_xll.PBD(C186,"Name","","USD","","")</f>
        <v>Comarch</v>
      </c>
      <c r="C186" t="s">
        <v>331</v>
      </c>
      <c r="D186" t="str" cm="1">
        <f t="array" ref="D186">_xll.PBD(C186,"Legal Name","","USD","","")</f>
        <v>Comarch S.A.</v>
      </c>
      <c r="E186" t="s">
        <v>3558</v>
      </c>
      <c r="F186" t="s">
        <v>2680</v>
      </c>
      <c r="G186" t="str" cm="1">
        <f t="array" ref="G186">_xll.PBD(C186,"Website","","USD","","")</f>
        <v>www.comarch.com</v>
      </c>
      <c r="H186" t="s">
        <v>1963</v>
      </c>
      <c r="I186" t="s">
        <v>2890</v>
      </c>
      <c r="J186" t="s">
        <v>222</v>
      </c>
      <c r="K186" s="12"/>
      <c r="L186" s="12"/>
      <c r="M186" s="12"/>
      <c r="N186" s="13"/>
    </row>
    <row r="187" spans="2:18" ht="15" customHeight="1" x14ac:dyDescent="0.25">
      <c r="B187" t="str" cm="1">
        <f t="array" ref="B187">_xll.PBD(C187,"Name","","USD","","")</f>
        <v>Comerc Participacoes</v>
      </c>
      <c r="C187" t="s">
        <v>710</v>
      </c>
      <c r="D187" t="str" cm="1">
        <f t="array" ref="D187">_xll.PBD(C187,"Legal Name","","USD","","")</f>
        <v>Comerc Participacoes S.A.</v>
      </c>
      <c r="E187" t="s">
        <v>3784</v>
      </c>
      <c r="F187" t="s">
        <v>105</v>
      </c>
      <c r="G187" t="str" cm="1">
        <f t="array" ref="G187">_xll.PBD(C187,"Website","","USD","","")</f>
        <v>www.commcor.com.br</v>
      </c>
      <c r="H187" t="s">
        <v>2136</v>
      </c>
      <c r="I187" t="s">
        <v>2892</v>
      </c>
      <c r="J187" t="s">
        <v>222</v>
      </c>
      <c r="K187" s="12"/>
      <c r="L187" s="12"/>
      <c r="M187" s="12"/>
      <c r="N187" s="13"/>
    </row>
    <row r="188" spans="2:18" ht="15" customHeight="1" x14ac:dyDescent="0.25">
      <c r="B188" t="str" cm="1">
        <f t="array" ref="B188">_xll.PBD(C188,"Name","","USD","","")</f>
        <v>Gripmaster Tires</v>
      </c>
      <c r="C188" t="s">
        <v>843</v>
      </c>
      <c r="D188" t="str" cm="1">
        <f t="array" ref="D188">_xll.PBD(C188,"Legal Name","","USD","","")</f>
        <v>Comércio e Soluções em Borracha LTDA.</v>
      </c>
      <c r="E188" t="s">
        <v>4118</v>
      </c>
      <c r="F188" t="s">
        <v>105</v>
      </c>
      <c r="G188" t="str" cm="1">
        <f t="array" ref="G188">_xll.PBD(C188,"Website","","USD","","")</f>
        <v>www.gripmastertires.com</v>
      </c>
      <c r="H188" t="s">
        <v>2257</v>
      </c>
      <c r="I188" t="s">
        <v>3027</v>
      </c>
      <c r="J188" t="s">
        <v>222</v>
      </c>
      <c r="K188" s="12"/>
      <c r="L188" s="12"/>
      <c r="M188" s="12"/>
      <c r="N188" s="13"/>
    </row>
    <row r="189" spans="2:18" ht="15" customHeight="1" x14ac:dyDescent="0.25">
      <c r="B189" t="str" cm="1">
        <f t="array" ref="B189">_xll.PBD(C189,"Name","","USD","","")</f>
        <v>Companhia Brasileira De Aluminio</v>
      </c>
      <c r="C189" t="s">
        <v>711</v>
      </c>
      <c r="D189" t="str" cm="1">
        <f t="array" ref="D189">_xll.PBD(C189,"Legal Name","","USD","","")</f>
        <v>Companhia Brasileira de Aluminio SA</v>
      </c>
      <c r="E189" t="s">
        <v>3957</v>
      </c>
      <c r="F189" t="s">
        <v>105</v>
      </c>
      <c r="G189" t="str" cm="1">
        <f t="array" ref="G189">_xll.PBD(C189,"Website","","USD","","")</f>
        <v>www.cba.com.br</v>
      </c>
      <c r="H189" t="s">
        <v>2137</v>
      </c>
      <c r="I189" t="s">
        <v>2850</v>
      </c>
      <c r="J189" t="s">
        <v>222</v>
      </c>
      <c r="K189" s="12"/>
      <c r="L189" s="12"/>
      <c r="M189" s="12"/>
      <c r="N189" s="13"/>
    </row>
    <row r="190" spans="2:18" ht="15" customHeight="1" x14ac:dyDescent="0.25">
      <c r="B190" t="str" cm="1">
        <f t="array" ref="B190">_xll.PBD(C190,"Name","","USD","","")</f>
        <v>Companhia Brasileira de Metalurgia e Mineração</v>
      </c>
      <c r="C190" t="s">
        <v>712</v>
      </c>
      <c r="D190" t="str" cm="1">
        <f t="array" ref="D190">_xll.PBD(C190,"Legal Name","","USD","","")</f>
        <v>Companhia Brasileira de Metalurgia e Mineração SA</v>
      </c>
      <c r="E190" t="s">
        <v>3963</v>
      </c>
      <c r="F190" t="s">
        <v>105</v>
      </c>
      <c r="G190" t="str" cm="1">
        <f t="array" ref="G190">_xll.PBD(C190,"Website","","USD","","")</f>
        <v>www.cbmm.com</v>
      </c>
      <c r="H190" t="s">
        <v>2138</v>
      </c>
      <c r="I190" t="s">
        <v>2851</v>
      </c>
      <c r="J190" t="s">
        <v>222</v>
      </c>
      <c r="K190" s="12"/>
      <c r="L190" s="12"/>
      <c r="M190" s="12"/>
      <c r="N190" s="13"/>
    </row>
    <row r="191" spans="2:18" ht="15" customHeight="1" x14ac:dyDescent="0.25">
      <c r="B191" t="str" cm="1">
        <f t="array" ref="B191">_xll.PBD(C191,"Name","","USD","","")</f>
        <v>Companhia de Bebidas Ipiranga</v>
      </c>
      <c r="C191" t="s">
        <v>713</v>
      </c>
      <c r="D191" t="str" cm="1">
        <f t="array" ref="D191">_xll.PBD(C191,"Legal Name","","USD","","")</f>
        <v>Companhia de Bebidas Ipiranga SA</v>
      </c>
      <c r="E191" t="s">
        <v>3818</v>
      </c>
      <c r="F191" t="s">
        <v>105</v>
      </c>
      <c r="G191" t="str" cm="1">
        <f t="array" ref="G191">_xll.PBD(C191,"Website","","USD","","")</f>
        <v>www.bebidasipiranga.com.br</v>
      </c>
      <c r="H191" t="s">
        <v>2139</v>
      </c>
      <c r="I191" t="s">
        <v>2798</v>
      </c>
      <c r="J191" t="s">
        <v>222</v>
      </c>
      <c r="K191" s="12"/>
      <c r="L191" s="12"/>
      <c r="M191" s="12"/>
      <c r="N191" s="13"/>
    </row>
    <row r="192" spans="2:18" ht="15" customHeight="1" x14ac:dyDescent="0.25">
      <c r="B192" t="str" cm="1">
        <f t="array" ref="B192">_xll.PBD(C192,"Name","","USD","","")</f>
        <v>Unidas</v>
      </c>
      <c r="C192" t="s">
        <v>1132</v>
      </c>
      <c r="D192" t="str" cm="1">
        <f t="array" ref="D192">_xll.PBD(C192,"Legal Name","","USD","","")</f>
        <v>Companhia de Locação das Américas S.A.</v>
      </c>
      <c r="E192" t="s">
        <v>4119</v>
      </c>
      <c r="F192" t="s">
        <v>105</v>
      </c>
      <c r="G192" t="str" cm="1">
        <f t="array" ref="G192">_xll.PBD(C192,"Website","","USD","","")</f>
        <v>locamerica.com.br</v>
      </c>
      <c r="H192" t="s">
        <v>2515</v>
      </c>
      <c r="I192" t="s">
        <v>3121</v>
      </c>
      <c r="J192" t="s">
        <v>222</v>
      </c>
      <c r="K192" s="12"/>
      <c r="L192" s="12"/>
      <c r="M192" s="12"/>
      <c r="N192" s="13"/>
    </row>
    <row r="193" spans="2:17" ht="15" customHeight="1" x14ac:dyDescent="0.25">
      <c r="B193" t="str" cm="1">
        <f t="array" ref="B193">_xll.PBD(C193,"Name","","USD","","")</f>
        <v>Companhia Energética do Maranhão</v>
      </c>
      <c r="C193" t="s">
        <v>718</v>
      </c>
      <c r="D193" t="str" cm="1">
        <f t="array" ref="D193">_xll.PBD(C193,"Legal Name","","USD","","")</f>
        <v>Companhia Energética do Maranhão S.A.</v>
      </c>
      <c r="E193" t="s">
        <v>4221</v>
      </c>
      <c r="F193" t="s">
        <v>105</v>
      </c>
      <c r="G193" t="str" cm="1">
        <f t="array" ref="G193">_xll.PBD(C193,"Website","","USD","","")</f>
        <v>www.cemar-ma.com.br</v>
      </c>
      <c r="H193" t="s">
        <v>2142</v>
      </c>
      <c r="I193" t="s">
        <v>2861</v>
      </c>
      <c r="J193" t="s">
        <v>222</v>
      </c>
      <c r="K193" s="12"/>
      <c r="L193" s="12"/>
      <c r="M193" s="12"/>
      <c r="N193" s="13"/>
    </row>
    <row r="194" spans="2:17" ht="15" customHeight="1" x14ac:dyDescent="0.25">
      <c r="B194" t="str" cm="1">
        <f t="array" ref="B194">_xll.PBD(C194,"Name","","USD","","")</f>
        <v>COSERN</v>
      </c>
      <c r="C194" t="s">
        <v>740</v>
      </c>
      <c r="D194" t="str" cm="1">
        <f t="array" ref="D194">_xll.PBD(C194,"Legal Name","","USD","","")</f>
        <v>Companhia Energetica do Rio Grande do Norte</v>
      </c>
      <c r="E194" t="s">
        <v>4088</v>
      </c>
      <c r="F194" t="s">
        <v>105</v>
      </c>
      <c r="G194" t="str" cm="1">
        <f t="array" ref="G194">_xll.PBD(C194,"Website","","USD","","")</f>
        <v>servicos.cosern.com.br</v>
      </c>
      <c r="H194" t="s">
        <v>1866</v>
      </c>
      <c r="I194" t="s">
        <v>2905</v>
      </c>
      <c r="J194" t="s">
        <v>222</v>
      </c>
      <c r="K194" s="12"/>
      <c r="L194" s="12"/>
      <c r="M194" s="12"/>
      <c r="N194" s="13"/>
    </row>
    <row r="195" spans="2:17" ht="15" customHeight="1" x14ac:dyDescent="0.25">
      <c r="B195" t="str" cm="1">
        <f t="array" ref="B195">_xll.PBD(C195,"Name","","USD","","")</f>
        <v>Grupo CEEE</v>
      </c>
      <c r="C195" t="s">
        <v>852</v>
      </c>
      <c r="D195" t="str" cm="1">
        <f t="array" ref="D195">_xll.PBD(C195,"Legal Name","","USD","","")</f>
        <v>Companhia Estadual de Geração e Transmissão de Energia Elétrica</v>
      </c>
      <c r="E195" t="s">
        <v>3956</v>
      </c>
      <c r="F195" t="s">
        <v>105</v>
      </c>
      <c r="G195" t="str" cm="1">
        <f t="array" ref="G195">_xll.PBD(C195,"Website","","USD","","")</f>
        <v>www.ceee.com.br</v>
      </c>
      <c r="H195" t="s">
        <v>2264</v>
      </c>
      <c r="I195" t="s">
        <v>2857</v>
      </c>
      <c r="J195" t="s">
        <v>222</v>
      </c>
      <c r="K195" s="12"/>
      <c r="L195" s="12"/>
      <c r="M195" s="12"/>
      <c r="N195" s="13"/>
    </row>
    <row r="196" spans="2:17" ht="15" customHeight="1" x14ac:dyDescent="0.25">
      <c r="B196" t="str" cm="1">
        <f t="array" ref="B196">_xll.PBD(C196,"Name","","USD","","")</f>
        <v>Companhia Fluminense de Refrigerantes</v>
      </c>
      <c r="C196" t="s">
        <v>719</v>
      </c>
      <c r="D196" t="str" cm="1">
        <f t="array" ref="D196">_xll.PBD(C196,"Legal Name","","USD","","")</f>
        <v>Companhia Fluminense de Refrigerantes SA</v>
      </c>
      <c r="E196" t="s">
        <v>3830</v>
      </c>
      <c r="F196" t="s">
        <v>105</v>
      </c>
      <c r="G196" t="e" cm="1">
        <f t="array" ref="G196">_xll.PBD(C196,"Website","","USD","","")</f>
        <v>#N/A</v>
      </c>
      <c r="H196" t="e">
        <v>#N/A</v>
      </c>
      <c r="I196" t="s">
        <v>3450</v>
      </c>
      <c r="J196" t="s">
        <v>222</v>
      </c>
      <c r="K196" s="12"/>
      <c r="L196" s="12"/>
      <c r="M196" s="12"/>
      <c r="N196" s="13"/>
    </row>
    <row r="197" spans="2:17" ht="15" customHeight="1" x14ac:dyDescent="0.25">
      <c r="B197" t="str" cm="1">
        <f t="array" ref="B197">_xll.PBD(C197,"Name","","USD","","")</f>
        <v>Cia. Industrial de Vidros</v>
      </c>
      <c r="C197" t="s">
        <v>699</v>
      </c>
      <c r="D197" t="str" cm="1">
        <f t="array" ref="D197">_xll.PBD(C197,"Legal Name","","USD","","")</f>
        <v>Companhia Industrial de Vidros S.A.</v>
      </c>
      <c r="E197" t="s">
        <v>3708</v>
      </c>
      <c r="F197" t="s">
        <v>105</v>
      </c>
      <c r="G197" t="e" cm="1">
        <f t="array" ref="G197">_xll.PBD(C197,"Website","","USD","","")</f>
        <v>#N/A</v>
      </c>
      <c r="H197" t="e">
        <v>#N/A</v>
      </c>
      <c r="I197" t="s">
        <v>3449</v>
      </c>
      <c r="J197" t="s">
        <v>222</v>
      </c>
      <c r="K197" s="12"/>
      <c r="L197" s="12"/>
      <c r="M197" s="12"/>
      <c r="N197" s="13"/>
    </row>
    <row r="198" spans="2:17" ht="15" customHeight="1" x14ac:dyDescent="0.25">
      <c r="B198" t="str" cm="1">
        <f t="array" ref="B198">_xll.PBD(C198,"Name","","USD","","")</f>
        <v>Copel</v>
      </c>
      <c r="C198" t="s">
        <v>735</v>
      </c>
      <c r="D198" t="str" cm="1">
        <f t="array" ref="D198">_xll.PBD(C198,"Legal Name","","USD","","")</f>
        <v>Companhia Paranaense de Energia SA</v>
      </c>
      <c r="E198" t="s">
        <v>3910</v>
      </c>
      <c r="F198" t="s">
        <v>105</v>
      </c>
      <c r="G198" t="str" cm="1">
        <f t="array" ref="G198">_xll.PBD(C198,"Website","","USD","","")</f>
        <v>www.copel.com</v>
      </c>
      <c r="H198" t="s">
        <v>2154</v>
      </c>
      <c r="I198" t="s">
        <v>2900</v>
      </c>
      <c r="J198" t="s">
        <v>222</v>
      </c>
      <c r="K198" s="12"/>
      <c r="L198" s="12"/>
      <c r="M198" s="12"/>
      <c r="N198" s="13"/>
    </row>
    <row r="199" spans="2:17" ht="15" customHeight="1" x14ac:dyDescent="0.25">
      <c r="B199" t="str" cm="1">
        <f t="array" ref="B199">_xll.PBD(C199,"Name","","USD","","")</f>
        <v>Companhia Siderúrgica Nacional</v>
      </c>
      <c r="C199" t="s">
        <v>722</v>
      </c>
      <c r="D199" t="str" cm="1">
        <f t="array" ref="D199">_xll.PBD(C199,"Legal Name","","USD","","")</f>
        <v>Companhia Siderurgica Nacional S.A.</v>
      </c>
      <c r="E199" t="s">
        <v>3911</v>
      </c>
      <c r="F199" t="s">
        <v>105</v>
      </c>
      <c r="G199" t="str" cm="1">
        <f t="array" ref="G199">_xll.PBD(C199,"Website","","USD","","")</f>
        <v>www.csn.com.br</v>
      </c>
      <c r="H199" t="s">
        <v>2144</v>
      </c>
      <c r="I199" t="s">
        <v>2914</v>
      </c>
      <c r="J199" t="s">
        <v>222</v>
      </c>
      <c r="K199" s="12"/>
      <c r="L199" s="12"/>
      <c r="M199" s="12"/>
      <c r="N199" s="13"/>
    </row>
    <row r="200" spans="2:17" ht="15" customHeight="1" x14ac:dyDescent="0.25">
      <c r="B200" t="str" cm="1">
        <f t="array" ref="B200">_xll.PBD(C200,"Name","","USD","","")</f>
        <v>Grupo Amigão</v>
      </c>
      <c r="C200" t="s">
        <v>847</v>
      </c>
      <c r="D200" t="str" cm="1">
        <f t="array" ref="D200">_xll.PBD(C200,"Legal Name","","USD","","")</f>
        <v>Companhia Sulamericana de Distribuição, Sociedade Anônima</v>
      </c>
      <c r="E200" t="s">
        <v>4222</v>
      </c>
      <c r="F200" t="s">
        <v>105</v>
      </c>
      <c r="G200" t="str" cm="1">
        <f t="array" ref="G200">_xll.PBD(C200,"Website","","USD","","")</f>
        <v>www.grupoamigao.com</v>
      </c>
      <c r="H200" t="s">
        <v>2261</v>
      </c>
      <c r="I200" t="s">
        <v>3031</v>
      </c>
      <c r="J200" t="s">
        <v>222</v>
      </c>
      <c r="K200" s="12"/>
      <c r="L200" s="12"/>
      <c r="M200" s="12"/>
      <c r="N200" s="13"/>
    </row>
    <row r="201" spans="2:17" ht="15" customHeight="1" x14ac:dyDescent="0.25">
      <c r="B201" t="str" cm="1">
        <f t="array" ref="B201">_xll.PBD(C201,"Name","","USD","","")</f>
        <v>Compass Gas e Energia</v>
      </c>
      <c r="C201" t="s">
        <v>723</v>
      </c>
      <c r="D201" t="str" cm="1">
        <f t="array" ref="D201">_xll.PBD(C201,"Legal Name","","USD","","")</f>
        <v>Compass Gas E Energia SA</v>
      </c>
      <c r="E201" t="s">
        <v>4012</v>
      </c>
      <c r="F201" t="s">
        <v>105</v>
      </c>
      <c r="G201" t="str" cm="1">
        <f t="array" ref="G201">_xll.PBD(C201,"Website","","USD","","")</f>
        <v>www.compassbr.com</v>
      </c>
      <c r="H201" t="s">
        <v>2145</v>
      </c>
      <c r="I201" t="s">
        <v>2894</v>
      </c>
      <c r="J201" t="s">
        <v>222</v>
      </c>
      <c r="K201" s="12"/>
      <c r="L201" s="12"/>
      <c r="M201" s="12"/>
      <c r="N201" s="13"/>
    </row>
    <row r="202" spans="2:17" ht="15" customHeight="1" x14ac:dyDescent="0.25">
      <c r="B202" t="str" cm="1">
        <f t="array" ref="B202">_xll.PBD(C202,"Name","","USD","","")</f>
        <v>Compass UOL</v>
      </c>
      <c r="C202" t="s">
        <v>725</v>
      </c>
      <c r="D202" t="str" cm="1">
        <f t="array" ref="D202">_xll.PBD(C202,"Legal Name","","USD","","")</f>
        <v>Compass.Uol Tecnologia Ltda.</v>
      </c>
      <c r="E202" t="s">
        <v>3787</v>
      </c>
      <c r="F202" t="s">
        <v>105</v>
      </c>
      <c r="G202" t="str" cm="1">
        <f t="array" ref="G202">_xll.PBD(C202,"Website","","USD","","")</f>
        <v>www.compass.uol</v>
      </c>
      <c r="H202" t="s">
        <v>1865</v>
      </c>
      <c r="I202" t="s">
        <v>2893</v>
      </c>
      <c r="J202" t="s">
        <v>222</v>
      </c>
      <c r="K202" s="12"/>
      <c r="L202" s="12"/>
      <c r="M202" s="12"/>
      <c r="N202" s="13"/>
    </row>
    <row r="203" spans="2:17" ht="15" customHeight="1" x14ac:dyDescent="0.25">
      <c r="B203" t="str" cm="1">
        <f t="array" ref="B203">_xll.PBD(C203,"Name","","USD","","")</f>
        <v>Computacenter</v>
      </c>
      <c r="C203" t="s">
        <v>332</v>
      </c>
      <c r="D203" t="str" cm="1">
        <f t="array" ref="D203">_xll.PBD(C203,"Legal Name","","USD","","")</f>
        <v>Computacenter plc</v>
      </c>
      <c r="E203" t="s">
        <v>3691</v>
      </c>
      <c r="F203" t="s">
        <v>2679</v>
      </c>
      <c r="G203" t="str" cm="1">
        <f t="array" ref="G203">_xll.PBD(C203,"Website","","USD","","")</f>
        <v>www.computacenter.com</v>
      </c>
      <c r="H203" t="s">
        <v>1964</v>
      </c>
      <c r="I203" t="s">
        <v>2895</v>
      </c>
      <c r="J203" t="s">
        <v>281</v>
      </c>
      <c r="K203" s="12"/>
      <c r="L203" s="12"/>
      <c r="M203" s="12"/>
      <c r="N203" s="13"/>
    </row>
    <row r="204" spans="2:17" ht="15" customHeight="1" x14ac:dyDescent="0.25">
      <c r="B204" t="str" cm="1">
        <f t="array" ref="B204">_xll.PBD(C204,"Name","","USD","","")</f>
        <v>MetrôRio</v>
      </c>
      <c r="C204" t="s">
        <v>952</v>
      </c>
      <c r="D204" t="str" cm="1">
        <f t="array" ref="D204">_xll.PBD(C204,"Legal Name","","USD","","")</f>
        <v>Concessão Metroviária do Rio de Janeiro S.A.</v>
      </c>
      <c r="E204" t="s">
        <v>4033</v>
      </c>
      <c r="F204" t="s">
        <v>105</v>
      </c>
      <c r="G204" t="str" cm="1">
        <f t="array" ref="G204">_xll.PBD(C204,"Website","","USD","","")</f>
        <v>www.metrorio.com.br</v>
      </c>
      <c r="H204" t="s">
        <v>2355</v>
      </c>
      <c r="I204" t="s">
        <v>3161</v>
      </c>
      <c r="J204" t="s">
        <v>222</v>
      </c>
      <c r="K204" s="12"/>
      <c r="L204" s="12"/>
      <c r="M204" s="12"/>
      <c r="N204" s="13"/>
    </row>
    <row r="205" spans="2:17" ht="15" customHeight="1" x14ac:dyDescent="0.25">
      <c r="B205" t="str" cm="1">
        <f t="array" ref="B205">_xll.PBD(C205,"Name","","USD","","")</f>
        <v>Conexa Saúde</v>
      </c>
      <c r="C205" t="s">
        <v>206</v>
      </c>
      <c r="D205" t="str" cm="1">
        <f t="array" ref="D205">_xll.PBD(C205,"Legal Name","","USD","","")</f>
        <v>Conexa Saude Servicos Medicos S.A.</v>
      </c>
      <c r="E205" t="s">
        <v>4120</v>
      </c>
      <c r="F205" t="s">
        <v>105</v>
      </c>
      <c r="G205" t="str" cm="1">
        <f t="array" ref="G205">_xll.PBD(C205,"Website","","USD","","")</f>
        <v>www.conexasaude.com.br</v>
      </c>
      <c r="H205" t="s">
        <v>1920</v>
      </c>
      <c r="I205" t="s">
        <v>2896</v>
      </c>
      <c r="J205" t="s">
        <v>222</v>
      </c>
      <c r="K205" s="12"/>
      <c r="L205" s="12"/>
      <c r="M205" s="12"/>
      <c r="N205" s="13"/>
      <c r="O205" t="s">
        <v>232</v>
      </c>
      <c r="P205" t="s">
        <v>227</v>
      </c>
      <c r="Q205" t="s">
        <v>233</v>
      </c>
    </row>
    <row r="206" spans="2:17" ht="15" customHeight="1" x14ac:dyDescent="0.25">
      <c r="B206" t="str" cm="1">
        <f t="array" ref="B206">_xll.PBD(C206,"Name","","USD","","")</f>
        <v>Confab Industrial</v>
      </c>
      <c r="C206" t="s">
        <v>726</v>
      </c>
      <c r="D206" t="str" cm="1">
        <f t="array" ref="D206">_xll.PBD(C206,"Legal Name","","USD","","")</f>
        <v>Confab Industrial SA</v>
      </c>
      <c r="E206" t="s">
        <v>4121</v>
      </c>
      <c r="F206" t="s">
        <v>105</v>
      </c>
      <c r="G206" t="e" cm="1">
        <f t="array" ref="G206">_xll.PBD(C206,"Website","","USD","","")</f>
        <v>#N/A</v>
      </c>
      <c r="H206" t="e">
        <v>#N/A</v>
      </c>
      <c r="I206" t="s">
        <v>3451</v>
      </c>
      <c r="J206" t="s">
        <v>222</v>
      </c>
      <c r="K206" s="12"/>
      <c r="L206" s="12"/>
      <c r="M206" s="12"/>
      <c r="N206" s="13"/>
    </row>
    <row r="207" spans="2:17" ht="15" customHeight="1" x14ac:dyDescent="0.25">
      <c r="B207" t="str" cm="1">
        <f t="array" ref="B207">_xll.PBD(C207,"Name","","USD","","")</f>
        <v>Construcap</v>
      </c>
      <c r="C207" t="s">
        <v>729</v>
      </c>
      <c r="D207" t="str" cm="1">
        <f t="array" ref="D207">_xll.PBD(C207,"Legal Name","","USD","","")</f>
        <v>Construcap CCPS Engenharia e Comércio S/A</v>
      </c>
      <c r="E207" t="s">
        <v>3949</v>
      </c>
      <c r="F207" t="s">
        <v>105</v>
      </c>
      <c r="G207" t="str" cm="1">
        <f t="array" ref="G207">_xll.PBD(C207,"Website","","USD","","")</f>
        <v>construcap.com.br</v>
      </c>
      <c r="H207" t="s">
        <v>2149</v>
      </c>
      <c r="I207" t="s">
        <v>2897</v>
      </c>
      <c r="J207" t="s">
        <v>222</v>
      </c>
      <c r="K207" s="12"/>
      <c r="L207" s="12"/>
      <c r="M207" s="12"/>
      <c r="N207" s="13"/>
    </row>
    <row r="208" spans="2:17" ht="15" customHeight="1" x14ac:dyDescent="0.25">
      <c r="B208" t="str" cm="1">
        <f t="array" ref="B208">_xll.PBD(C208,"Name","","USD","","")</f>
        <v>Construdecor</v>
      </c>
      <c r="C208" t="s">
        <v>730</v>
      </c>
      <c r="D208" t="str" cm="1">
        <f t="array" ref="D208">_xll.PBD(C208,"Legal Name","","USD","","")</f>
        <v>Construdecor S/A</v>
      </c>
      <c r="E208" t="s">
        <v>3625</v>
      </c>
      <c r="F208" t="s">
        <v>105</v>
      </c>
      <c r="G208" t="str" cm="1">
        <f t="array" ref="G208">_xll.PBD(C208,"Website","","USD","","")</f>
        <v>www.dicico.com.br</v>
      </c>
      <c r="H208" t="s">
        <v>2150</v>
      </c>
      <c r="I208" t="s">
        <v>2931</v>
      </c>
      <c r="J208" t="s">
        <v>222</v>
      </c>
      <c r="K208" s="12"/>
      <c r="L208" s="12"/>
      <c r="M208" s="12"/>
      <c r="N208" s="13"/>
    </row>
    <row r="209" spans="2:18" ht="15" customHeight="1" x14ac:dyDescent="0.25">
      <c r="B209" t="str" cm="1">
        <f t="array" ref="B209">_xll.PBD(C209,"Name","","USD","","")</f>
        <v>Construtora Tenda</v>
      </c>
      <c r="C209" t="s">
        <v>731</v>
      </c>
      <c r="D209" t="str" cm="1">
        <f t="array" ref="D209">_xll.PBD(C209,"Legal Name","","USD","","")</f>
        <v>Construtora Tenda S.A.</v>
      </c>
      <c r="E209" t="s">
        <v>3646</v>
      </c>
      <c r="F209" t="s">
        <v>105</v>
      </c>
      <c r="G209" t="str" cm="1">
        <f t="array" ref="G209">_xll.PBD(C209,"Website","","USD","","")</f>
        <v>www.tenda.com</v>
      </c>
      <c r="H209" t="s">
        <v>2151</v>
      </c>
      <c r="I209" t="s">
        <v>3345</v>
      </c>
      <c r="J209" t="s">
        <v>222</v>
      </c>
      <c r="K209" s="12"/>
      <c r="L209" s="12"/>
      <c r="M209" s="12"/>
      <c r="N209" s="13"/>
    </row>
    <row r="210" spans="2:18" ht="15" customHeight="1" x14ac:dyDescent="0.25">
      <c r="B210" t="str" cm="1">
        <f t="array" ref="B210">_xll.PBD(C210,"Name","","USD","","")</f>
        <v>Copersucar</v>
      </c>
      <c r="C210" t="s">
        <v>736</v>
      </c>
      <c r="D210" t="str" cm="1">
        <f t="array" ref="D210">_xll.PBD(C210,"Legal Name","","USD","","")</f>
        <v>Copersucar SA</v>
      </c>
      <c r="E210" t="s">
        <v>3954</v>
      </c>
      <c r="F210" t="s">
        <v>105</v>
      </c>
      <c r="G210" t="str" cm="1">
        <f t="array" ref="G210">_xll.PBD(C210,"Website","","USD","","")</f>
        <v>www.copersucar.com.br</v>
      </c>
      <c r="H210" t="s">
        <v>2155</v>
      </c>
      <c r="I210" t="s">
        <v>2901</v>
      </c>
      <c r="J210" t="s">
        <v>222</v>
      </c>
      <c r="K210" s="12"/>
      <c r="L210" s="12"/>
      <c r="M210" s="12"/>
      <c r="N210" s="13"/>
    </row>
    <row r="211" spans="2:18" ht="15" customHeight="1" x14ac:dyDescent="0.25">
      <c r="B211" t="str" cm="1">
        <f t="array" ref="B211">_xll.PBD(C211,"Name","","USD","","")</f>
        <v>CorpFlex</v>
      </c>
      <c r="C211" t="s">
        <v>737</v>
      </c>
      <c r="D211" t="str" cm="1">
        <f t="array" ref="D211">_xll.PBD(C211,"Legal Name","","USD","","")</f>
        <v>Corpflex Informática S/A</v>
      </c>
      <c r="E211" t="s">
        <v>3828</v>
      </c>
      <c r="F211" t="s">
        <v>105</v>
      </c>
      <c r="G211" t="str" cm="1">
        <f t="array" ref="G211">_xll.PBD(C211,"Website","","USD","","")</f>
        <v>www.corpflex.com.br</v>
      </c>
      <c r="H211" t="s">
        <v>2156</v>
      </c>
      <c r="I211" t="s">
        <v>2902</v>
      </c>
      <c r="J211" t="s">
        <v>222</v>
      </c>
      <c r="K211" s="12"/>
      <c r="L211" s="12"/>
      <c r="M211" s="12"/>
      <c r="N211" s="13"/>
    </row>
    <row r="212" spans="2:18" ht="15" customHeight="1" x14ac:dyDescent="0.25">
      <c r="B212" t="str" cm="1">
        <f t="array" ref="B212">_xll.PBD(C212,"Name","","USD","","")</f>
        <v>Corteva</v>
      </c>
      <c r="C212" t="s">
        <v>2659</v>
      </c>
      <c r="D212" t="str" cm="1">
        <f t="array" ref="D212">_xll.PBD(C212,"Legal Name","","USD","","")</f>
        <v>Corteva, Inc.</v>
      </c>
      <c r="E212" t="s">
        <v>3666</v>
      </c>
      <c r="F212" t="s">
        <v>2676</v>
      </c>
      <c r="G212" t="str" cm="1">
        <f t="array" ref="G212">_xll.PBD(C212,"Website","","USD","","")</f>
        <v>www.corteva.com</v>
      </c>
      <c r="H212" t="s">
        <v>2699</v>
      </c>
      <c r="I212" t="s">
        <v>3513</v>
      </c>
      <c r="J212" t="s">
        <v>222</v>
      </c>
      <c r="K212" s="12"/>
      <c r="L212" s="12"/>
      <c r="M212" s="12"/>
      <c r="N212" s="12"/>
      <c r="O212" s="26"/>
      <c r="P212" s="26"/>
      <c r="Q212" s="26"/>
      <c r="R212" s="27"/>
    </row>
    <row r="213" spans="2:18" ht="15" customHeight="1" x14ac:dyDescent="0.25">
      <c r="B213" t="str" cm="1">
        <f t="array" ref="B213">_xll.PBD(C213,"Name","","USD","","")</f>
        <v>Cosan</v>
      </c>
      <c r="C213" t="s">
        <v>739</v>
      </c>
      <c r="D213" t="str" cm="1">
        <f t="array" ref="D213">_xll.PBD(C213,"Legal Name","","USD","","")</f>
        <v>Cosan S.A.</v>
      </c>
      <c r="E213" t="s">
        <v>3611</v>
      </c>
      <c r="F213" t="s">
        <v>105</v>
      </c>
      <c r="G213" t="str" cm="1">
        <f t="array" ref="G213">_xll.PBD(C213,"Website","","USD","","")</f>
        <v>www.cosan.com.br</v>
      </c>
      <c r="H213" t="s">
        <v>2158</v>
      </c>
      <c r="I213" t="s">
        <v>2904</v>
      </c>
      <c r="J213" t="s">
        <v>222</v>
      </c>
      <c r="K213" s="12"/>
      <c r="L213" s="12"/>
      <c r="M213" s="12"/>
      <c r="N213" s="13"/>
    </row>
    <row r="214" spans="2:18" ht="15" customHeight="1" x14ac:dyDescent="0.25">
      <c r="B214" t="str" cm="1">
        <f t="array" ref="B214">_xll.PBD(C214,"Name","","USD","","")</f>
        <v>Costa Pinto</v>
      </c>
      <c r="C214" t="s">
        <v>741</v>
      </c>
      <c r="D214" t="str" cm="1">
        <f t="array" ref="D214">_xll.PBD(C214,"Legal Name","","USD","","")</f>
        <v>Costa Pinto S.A.</v>
      </c>
      <c r="E214" t="s">
        <v>3736</v>
      </c>
      <c r="F214" t="s">
        <v>105</v>
      </c>
      <c r="G214" t="e" cm="1">
        <f t="array" ref="G214">_xll.PBD(C214,"Website","","USD","","")</f>
        <v>#N/A</v>
      </c>
      <c r="H214" t="e">
        <v>#N/A</v>
      </c>
      <c r="I214" t="s">
        <v>3453</v>
      </c>
      <c r="J214" t="s">
        <v>222</v>
      </c>
      <c r="K214" s="12"/>
      <c r="L214" s="12"/>
      <c r="M214" s="12"/>
      <c r="N214" s="13"/>
    </row>
    <row r="215" spans="2:18" ht="15" customHeight="1" x14ac:dyDescent="0.25">
      <c r="B215" t="str" cm="1">
        <f t="array" ref="B215">_xll.PBD(C215,"Name","","USD","","")</f>
        <v>CP Eletrônica</v>
      </c>
      <c r="C215" t="s">
        <v>743</v>
      </c>
      <c r="D215" t="str" cm="1">
        <f t="array" ref="D215">_xll.PBD(C215,"Legal Name","","USD","","")</f>
        <v>CP Eletrônica S.A.</v>
      </c>
      <c r="E215" t="s">
        <v>3718</v>
      </c>
      <c r="F215" t="s">
        <v>105</v>
      </c>
      <c r="G215" t="str" cm="1">
        <f t="array" ref="G215">_xll.PBD(C215,"Website","","USD","","")</f>
        <v>www.cpeletronica.com</v>
      </c>
      <c r="H215" t="s">
        <v>2160</v>
      </c>
      <c r="I215" t="s">
        <v>2907</v>
      </c>
      <c r="J215" t="s">
        <v>222</v>
      </c>
      <c r="K215" s="12"/>
      <c r="L215" s="12"/>
      <c r="M215" s="12"/>
      <c r="N215" s="13"/>
    </row>
    <row r="216" spans="2:18" ht="15" customHeight="1" x14ac:dyDescent="0.25">
      <c r="B216" t="str" cm="1">
        <f t="array" ref="B216">_xll.PBD(C216,"Name","","USD","","")</f>
        <v>CPFL Energia</v>
      </c>
      <c r="C216" t="s">
        <v>744</v>
      </c>
      <c r="D216" t="str" cm="1">
        <f t="array" ref="D216">_xll.PBD(C216,"Legal Name","","USD","","")</f>
        <v>CPFL Energia S.A.</v>
      </c>
      <c r="E216" t="s">
        <v>3628</v>
      </c>
      <c r="F216" t="s">
        <v>105</v>
      </c>
      <c r="G216" t="str" cm="1">
        <f t="array" ref="G216">_xll.PBD(C216,"Website","","USD","","")</f>
        <v>www.cpfl.com.br</v>
      </c>
      <c r="H216" t="s">
        <v>2161</v>
      </c>
      <c r="I216" t="s">
        <v>2908</v>
      </c>
      <c r="J216" t="s">
        <v>222</v>
      </c>
      <c r="K216" s="12"/>
      <c r="L216" s="12"/>
      <c r="M216" s="12"/>
      <c r="N216" s="13"/>
    </row>
    <row r="217" spans="2:18" ht="15" customHeight="1" x14ac:dyDescent="0.25">
      <c r="B217" t="str" cm="1">
        <f t="array" ref="B217">_xll.PBD(C217,"Name","","USD","","")</f>
        <v>CPFL Energias Renovaveis</v>
      </c>
      <c r="C217" t="s">
        <v>745</v>
      </c>
      <c r="D217" t="str" cm="1">
        <f t="array" ref="D217">_xll.PBD(C217,"Legal Name","","USD","","")</f>
        <v>CPFL Energias Renovaveis SA</v>
      </c>
      <c r="E217" t="s">
        <v>3890</v>
      </c>
      <c r="F217" t="s">
        <v>105</v>
      </c>
      <c r="G217" t="str" cm="1">
        <f t="array" ref="G217">_xll.PBD(C217,"Website","","USD","","")</f>
        <v>www.cpflrenovaveis.com.br</v>
      </c>
      <c r="H217" t="s">
        <v>2162</v>
      </c>
      <c r="I217" t="s">
        <v>2909</v>
      </c>
      <c r="J217" t="s">
        <v>222</v>
      </c>
      <c r="K217" s="12"/>
      <c r="L217" s="12"/>
      <c r="M217" s="12"/>
      <c r="N217" s="13"/>
    </row>
    <row r="218" spans="2:18" ht="15" customHeight="1" x14ac:dyDescent="0.25">
      <c r="B218" t="str" cm="1">
        <f t="array" ref="B218">_xll.PBD(C218,"Name","","USD","","")</f>
        <v>CPM Braxis Capgemini</v>
      </c>
      <c r="C218" t="s">
        <v>746</v>
      </c>
      <c r="D218" t="str" cm="1">
        <f t="array" ref="D218">_xll.PBD(C218,"Legal Name","","USD","","")</f>
        <v>CPM Braxis Capgemini SA</v>
      </c>
      <c r="E218" t="s">
        <v>4223</v>
      </c>
      <c r="F218" t="s">
        <v>105</v>
      </c>
      <c r="G218" t="str" cm="1">
        <f t="array" ref="G218">_xll.PBD(C218,"Website","","USD","","")</f>
        <v>www.cpmbraxis.com</v>
      </c>
      <c r="H218" t="s">
        <v>2163</v>
      </c>
      <c r="I218" t="s">
        <v>2910</v>
      </c>
      <c r="J218" t="s">
        <v>222</v>
      </c>
      <c r="K218" s="12"/>
      <c r="L218" s="12"/>
      <c r="M218" s="12"/>
      <c r="N218" s="13"/>
    </row>
    <row r="219" spans="2:18" ht="15" customHeight="1" x14ac:dyDescent="0.25">
      <c r="B219" t="str" cm="1">
        <f t="array" ref="B219">_xll.PBD(C219,"Name","","USD","","")</f>
        <v>Creditas Soluções Financeiras</v>
      </c>
      <c r="C219" t="s">
        <v>747</v>
      </c>
      <c r="D219" t="str" cm="1">
        <f t="array" ref="D219">_xll.PBD(C219,"Legal Name","","USD","","")</f>
        <v>Creditas Soluções Financeiras Ltda.</v>
      </c>
      <c r="E219" t="s">
        <v>3673</v>
      </c>
      <c r="F219" t="s">
        <v>105</v>
      </c>
      <c r="G219" t="str" cm="1">
        <f t="array" ref="G219">_xll.PBD(C219,"Website","","USD","","")</f>
        <v>www.creditas.com</v>
      </c>
      <c r="H219" t="s">
        <v>2164</v>
      </c>
      <c r="I219" t="s">
        <v>2911</v>
      </c>
      <c r="J219" t="s">
        <v>222</v>
      </c>
      <c r="K219" s="12"/>
      <c r="L219" s="12"/>
      <c r="M219" s="12"/>
      <c r="N219" s="13"/>
    </row>
    <row r="220" spans="2:18" ht="15" customHeight="1" x14ac:dyDescent="0.25">
      <c r="B220" t="str" cm="1">
        <f t="array" ref="B220">_xll.PBD(C220,"Name","","USD","","")</f>
        <v>Cruzeiro do Sul Educacional</v>
      </c>
      <c r="C220" t="s">
        <v>748</v>
      </c>
      <c r="D220" t="str" cm="1">
        <f t="array" ref="D220">_xll.PBD(C220,"Legal Name","","USD","","")</f>
        <v>Cruzeiro do Sul Educacional SA</v>
      </c>
      <c r="E220" t="s">
        <v>3879</v>
      </c>
      <c r="F220" t="s">
        <v>105</v>
      </c>
      <c r="G220" t="str" cm="1">
        <f t="array" ref="G220">_xll.PBD(C220,"Website","","USD","","")</f>
        <v>www.cruzeirodosul.edu.br</v>
      </c>
      <c r="H220" t="s">
        <v>1827</v>
      </c>
      <c r="I220" t="s">
        <v>2913</v>
      </c>
      <c r="J220" t="s">
        <v>222</v>
      </c>
      <c r="K220" s="12"/>
      <c r="L220" s="12"/>
      <c r="M220" s="12"/>
      <c r="N220" s="13"/>
    </row>
    <row r="221" spans="2:18" ht="15" customHeight="1" x14ac:dyDescent="0.25">
      <c r="B221" t="str" cm="1">
        <f t="array" ref="B221">_xll.PBD(C221,"Name","","USD","","")</f>
        <v>CSN Mineracao</v>
      </c>
      <c r="C221" t="s">
        <v>749</v>
      </c>
      <c r="D221" t="str" cm="1">
        <f t="array" ref="D221">_xll.PBD(C221,"Legal Name","","USD","","")</f>
        <v>CSN Mineracao SA</v>
      </c>
      <c r="E221" t="s">
        <v>3776</v>
      </c>
      <c r="F221" t="s">
        <v>105</v>
      </c>
      <c r="G221" t="str" cm="1">
        <f t="array" ref="G221">_xll.PBD(C221,"Website","","USD","","")</f>
        <v>ri.csnmineracao.com.br</v>
      </c>
      <c r="H221" t="s">
        <v>1828</v>
      </c>
      <c r="I221" t="s">
        <v>2915</v>
      </c>
      <c r="J221" t="s">
        <v>222</v>
      </c>
      <c r="K221" s="12"/>
      <c r="L221" s="12"/>
      <c r="M221" s="12"/>
      <c r="N221" s="13"/>
    </row>
    <row r="222" spans="2:18" ht="15" customHeight="1" x14ac:dyDescent="0.25">
      <c r="B222" t="str" cm="1">
        <f t="array" ref="B222">_xll.PBD(C222,"Name","","USD","","")</f>
        <v>Cury Construtora E</v>
      </c>
      <c r="C222" t="s">
        <v>750</v>
      </c>
      <c r="D222" t="str" cm="1">
        <f t="array" ref="D222">_xll.PBD(C222,"Legal Name","","USD","","")</f>
        <v>Cury Construtora E Incorporadora SA</v>
      </c>
      <c r="E222" t="s">
        <v>3802</v>
      </c>
      <c r="F222" t="s">
        <v>105</v>
      </c>
      <c r="G222" t="str" cm="1">
        <f t="array" ref="G222">_xll.PBD(C222,"Website","","USD","","")</f>
        <v>www.cury.net</v>
      </c>
      <c r="H222" t="s">
        <v>1829</v>
      </c>
      <c r="I222" t="s">
        <v>2917</v>
      </c>
      <c r="J222" t="s">
        <v>222</v>
      </c>
      <c r="K222" s="12"/>
      <c r="L222" s="12"/>
      <c r="M222" s="12"/>
      <c r="N222" s="13"/>
    </row>
    <row r="223" spans="2:18" ht="15" customHeight="1" x14ac:dyDescent="0.25">
      <c r="B223" t="str" cm="1">
        <f t="array" ref="B223">_xll.PBD(C223,"Name","","USD","","")</f>
        <v>CVC Brasil Operadora e Agencia de Viagens</v>
      </c>
      <c r="C223" t="s">
        <v>751</v>
      </c>
      <c r="D223" t="str" cm="1">
        <f t="array" ref="D223">_xll.PBD(C223,"Legal Name","","USD","","")</f>
        <v>CVC Brasil Operadora e Agencia de Viagens S.A.</v>
      </c>
      <c r="E223" t="s">
        <v>4043</v>
      </c>
      <c r="F223" t="s">
        <v>105</v>
      </c>
      <c r="G223" t="str" cm="1">
        <f t="array" ref="G223">_xll.PBD(C223,"Website","","USD","","")</f>
        <v>www.cvccorp.com.br</v>
      </c>
      <c r="H223" t="s">
        <v>2166</v>
      </c>
      <c r="I223" t="s">
        <v>2919</v>
      </c>
      <c r="J223" t="s">
        <v>222</v>
      </c>
      <c r="K223" s="12"/>
      <c r="L223" s="12"/>
      <c r="M223" s="12"/>
      <c r="N223" s="13"/>
    </row>
    <row r="224" spans="2:18" ht="15" customHeight="1" x14ac:dyDescent="0.25">
      <c r="B224" t="str" cm="1">
        <f t="array" ref="B224">_xll.PBD(C224,"Name","","USD","","")</f>
        <v>CVLB Brasil</v>
      </c>
      <c r="C224" t="s">
        <v>752</v>
      </c>
      <c r="D224" t="str" cm="1">
        <f t="array" ref="D224">_xll.PBD(C224,"Legal Name","","USD","","")</f>
        <v>CVLB Brasil SA</v>
      </c>
      <c r="E224" t="s">
        <v>3837</v>
      </c>
      <c r="F224" t="s">
        <v>105</v>
      </c>
      <c r="G224" t="str" cm="1">
        <f t="array" ref="G224">_xll.PBD(C224,"Website","","USD","","")</f>
        <v>www.lebiscuit.com.br</v>
      </c>
      <c r="H224" t="s">
        <v>2167</v>
      </c>
      <c r="I224" t="s">
        <v>3113</v>
      </c>
      <c r="J224" t="s">
        <v>222</v>
      </c>
      <c r="K224" s="12"/>
      <c r="L224" s="12"/>
      <c r="M224" s="12"/>
      <c r="N224" s="13"/>
    </row>
    <row r="225" spans="2:18" ht="15" customHeight="1" x14ac:dyDescent="0.25">
      <c r="B225" t="str" cm="1">
        <f t="array" ref="B225">_xll.PBD(C225,"Name","","USD","","")</f>
        <v>Cyma Desenvolvimento Imobiliário</v>
      </c>
      <c r="C225" t="s">
        <v>753</v>
      </c>
      <c r="D225" t="str" cm="1">
        <f t="array" ref="D225">_xll.PBD(C225,"Legal Name","","USD","","")</f>
        <v>Cyma Desenvolvimento Imobiliário SA</v>
      </c>
      <c r="E225" t="s">
        <v>4122</v>
      </c>
      <c r="F225" t="s">
        <v>105</v>
      </c>
      <c r="G225" t="str" cm="1">
        <f t="array" ref="G225">_xll.PBD(C225,"Website","","USD","","")</f>
        <v>www.cyma.com.br</v>
      </c>
      <c r="H225" t="s">
        <v>2168</v>
      </c>
      <c r="I225" t="s">
        <v>2920</v>
      </c>
      <c r="J225" t="s">
        <v>222</v>
      </c>
      <c r="K225" s="12"/>
      <c r="L225" s="12"/>
      <c r="M225" s="12"/>
      <c r="N225" s="13"/>
    </row>
    <row r="226" spans="2:18" ht="15" customHeight="1" x14ac:dyDescent="0.25">
      <c r="B226" t="str" cm="1">
        <f t="array" ref="B226">_xll.PBD(C226,"Name","","USD","","")</f>
        <v>Cyrela</v>
      </c>
      <c r="C226" t="s">
        <v>754</v>
      </c>
      <c r="D226" t="str" cm="1">
        <f t="array" ref="D226">_xll.PBD(C226,"Legal Name","","USD","","")</f>
        <v>Cyrela Brazil Realty S.A. Empreendimentos e Participações</v>
      </c>
      <c r="E226" t="s">
        <v>3560</v>
      </c>
      <c r="F226" t="s">
        <v>105</v>
      </c>
      <c r="G226" t="str" cm="1">
        <f t="array" ref="G226">_xll.PBD(C226,"Website","","USD","","")</f>
        <v>www.cyrela.com.br</v>
      </c>
      <c r="H226" t="s">
        <v>2169</v>
      </c>
      <c r="I226" t="s">
        <v>2921</v>
      </c>
      <c r="J226" t="s">
        <v>222</v>
      </c>
      <c r="K226" s="12"/>
      <c r="L226" s="12"/>
      <c r="M226" s="12"/>
      <c r="N226" s="13"/>
    </row>
    <row r="227" spans="2:18" ht="15" customHeight="1" x14ac:dyDescent="0.25">
      <c r="B227" t="str" cm="1">
        <f t="array" ref="B227">_xll.PBD(C227,"Name","","USD","","")</f>
        <v>D1000 Varejo Farma</v>
      </c>
      <c r="C227" t="s">
        <v>389</v>
      </c>
      <c r="D227" t="str" cm="1">
        <f t="array" ref="D227">_xll.PBD(C227,"Legal Name","","USD","","")</f>
        <v>D1000 Varejo Farma Participacoes SA</v>
      </c>
      <c r="E227" t="s">
        <v>4011</v>
      </c>
      <c r="F227" t="s">
        <v>105</v>
      </c>
      <c r="G227" t="str" cm="1">
        <f t="array" ref="G227">_xll.PBD(C227,"Website","","USD","","")</f>
        <v>www.d1000varejofarma.com.br</v>
      </c>
      <c r="H227" t="s">
        <v>2170</v>
      </c>
      <c r="I227" t="s">
        <v>2922</v>
      </c>
      <c r="J227" t="s">
        <v>222</v>
      </c>
      <c r="K227" s="12"/>
      <c r="L227" s="12"/>
      <c r="M227" s="12"/>
      <c r="N227" s="13"/>
    </row>
    <row r="228" spans="2:18" ht="15" customHeight="1" x14ac:dyDescent="0.25">
      <c r="B228" t="str" cm="1">
        <f t="array" ref="B228">_xll.PBD(C228,"Name","","USD","","")</f>
        <v>Dairy Partners Americas</v>
      </c>
      <c r="C228" t="s">
        <v>755</v>
      </c>
      <c r="D228" t="str" cm="1">
        <f t="array" ref="D228">_xll.PBD(C228,"Legal Name","","USD","","")</f>
        <v>Dairy Partners Americas Manufacturing LTDA</v>
      </c>
      <c r="E228" t="s">
        <v>3938</v>
      </c>
      <c r="F228" t="s">
        <v>105</v>
      </c>
      <c r="G228" t="str" cm="1">
        <f t="array" ref="G228">_xll.PBD(C228,"Website","","USD","","")</f>
        <v>www.dpabrasil.com.br</v>
      </c>
      <c r="H228" t="s">
        <v>2171</v>
      </c>
      <c r="I228" t="s">
        <v>2937</v>
      </c>
      <c r="J228" t="s">
        <v>222</v>
      </c>
      <c r="K228" s="12"/>
      <c r="L228" s="12"/>
      <c r="M228" s="12"/>
      <c r="N228" s="13"/>
    </row>
    <row r="229" spans="2:18" ht="15" customHeight="1" x14ac:dyDescent="0.25">
      <c r="B229" t="str" cm="1">
        <f t="array" ref="B229">_xll.PBD(C229,"Name","","USD","","")</f>
        <v>Dânica</v>
      </c>
      <c r="C229" t="s">
        <v>756</v>
      </c>
      <c r="D229" t="str" cm="1">
        <f t="array" ref="D229">_xll.PBD(C229,"Legal Name","","USD","","")</f>
        <v>Dânica Soluções Termoisolantes Integradas S.A.</v>
      </c>
      <c r="E229" t="s">
        <v>3789</v>
      </c>
      <c r="F229" t="s">
        <v>105</v>
      </c>
      <c r="G229" t="str" cm="1">
        <f t="array" ref="G229">_xll.PBD(C229,"Website","","USD","","")</f>
        <v>www.danica.com.br</v>
      </c>
      <c r="H229" t="s">
        <v>2172</v>
      </c>
      <c r="I229" t="s">
        <v>2923</v>
      </c>
      <c r="J229" t="s">
        <v>222</v>
      </c>
      <c r="K229" s="12"/>
      <c r="L229" s="12"/>
      <c r="M229" s="12"/>
      <c r="N229" s="13"/>
    </row>
    <row r="230" spans="2:18" ht="15" customHeight="1" x14ac:dyDescent="0.25">
      <c r="B230" t="str" cm="1">
        <f t="array" ref="B230">_xll.PBD(C230,"Name","","USD","","")</f>
        <v>Dedalus</v>
      </c>
      <c r="C230" t="s">
        <v>208</v>
      </c>
      <c r="D230" t="str" cm="1">
        <f t="array" ref="D230">_xll.PBD(C230,"Legal Name","","USD","","")</f>
        <v>Dedalus Italia SpA</v>
      </c>
      <c r="E230" t="s">
        <v>3834</v>
      </c>
      <c r="F230" t="s">
        <v>2681</v>
      </c>
      <c r="G230" t="str" cm="1">
        <f t="array" ref="G230">_xll.PBD(C230,"Website","","USD","","")</f>
        <v>www.dedalus.com</v>
      </c>
      <c r="H230" t="s">
        <v>1921</v>
      </c>
      <c r="I230" t="s">
        <v>2926</v>
      </c>
      <c r="J230" t="s">
        <v>222</v>
      </c>
      <c r="K230" s="12"/>
      <c r="L230" s="12"/>
      <c r="M230" s="12"/>
      <c r="N230" s="13"/>
      <c r="O230" t="s">
        <v>234</v>
      </c>
      <c r="P230" t="s">
        <v>235</v>
      </c>
      <c r="Q230" t="s">
        <v>236</v>
      </c>
    </row>
    <row r="231" spans="2:18" ht="15" customHeight="1" x14ac:dyDescent="0.25">
      <c r="B231" t="str" cm="1">
        <f t="array" ref="B231">_xll.PBD(C231,"Name","","USD","","")</f>
        <v>Dell Technologies</v>
      </c>
      <c r="C231" t="s">
        <v>2634</v>
      </c>
      <c r="D231" t="str" cm="1">
        <f t="array" ref="D231">_xll.PBD(C231,"Legal Name","","USD","","")</f>
        <v>Dell Technologies Inc.</v>
      </c>
      <c r="E231" t="s">
        <v>3692</v>
      </c>
      <c r="F231" t="s">
        <v>2676</v>
      </c>
      <c r="G231" t="str" cm="1">
        <f t="array" ref="G231">_xll.PBD(C231,"Website","","USD","","")</f>
        <v>www.dell.com</v>
      </c>
      <c r="H231" t="s">
        <v>2643</v>
      </c>
      <c r="I231" t="s">
        <v>3498</v>
      </c>
      <c r="J231" t="s">
        <v>222</v>
      </c>
      <c r="K231" s="12"/>
      <c r="L231" s="12"/>
      <c r="M231" s="12"/>
      <c r="N231" s="12"/>
      <c r="O231" s="26"/>
      <c r="P231" s="26"/>
      <c r="Q231" s="26"/>
      <c r="R231" s="27"/>
    </row>
    <row r="232" spans="2:18" ht="15" customHeight="1" x14ac:dyDescent="0.25">
      <c r="B232" t="str" cm="1">
        <f t="array" ref="B232">_xll.PBD(C232,"Name","","USD","","")</f>
        <v>Delta Construções</v>
      </c>
      <c r="C232" t="s">
        <v>758</v>
      </c>
      <c r="D232" t="str" cm="1">
        <f t="array" ref="D232">_xll.PBD(C232,"Legal Name","","USD","","")</f>
        <v>Delta Construções SA</v>
      </c>
      <c r="E232" s="29" t="s">
        <v>4224</v>
      </c>
      <c r="F232" t="s">
        <v>105</v>
      </c>
      <c r="G232" t="str" cm="1">
        <f t="array" ref="G232">_xll.PBD(C232,"Website","","USD","","")</f>
        <v>www.deltaconstrucao.com.br</v>
      </c>
      <c r="H232" t="s">
        <v>2174</v>
      </c>
      <c r="I232" t="s">
        <v>2927</v>
      </c>
      <c r="J232" t="s">
        <v>222</v>
      </c>
      <c r="K232" s="12"/>
      <c r="L232" s="12"/>
      <c r="M232" s="12"/>
      <c r="N232" s="13"/>
    </row>
    <row r="233" spans="2:18" ht="15" customHeight="1" x14ac:dyDescent="0.25">
      <c r="B233" t="str" cm="1">
        <f t="array" ref="B233">_xll.PBD(C233,"Name","","USD","","")</f>
        <v>Desktop</v>
      </c>
      <c r="C233" t="s">
        <v>759</v>
      </c>
      <c r="D233" t="str" cm="1">
        <f t="array" ref="D233">_xll.PBD(C233,"Legal Name","","USD","","")</f>
        <v>Desktop S.A.</v>
      </c>
      <c r="E233" t="s">
        <v>4018</v>
      </c>
      <c r="F233" t="s">
        <v>105</v>
      </c>
      <c r="G233" t="str" cm="1">
        <f t="array" ref="G233">_xll.PBD(C233,"Website","","USD","","")</f>
        <v>www.desktop.com.br</v>
      </c>
      <c r="H233" t="s">
        <v>2175</v>
      </c>
      <c r="I233" t="s">
        <v>2928</v>
      </c>
      <c r="J233" t="s">
        <v>222</v>
      </c>
      <c r="K233" s="12"/>
      <c r="L233" s="12"/>
      <c r="M233" s="12"/>
      <c r="N233" s="13"/>
    </row>
    <row r="234" spans="2:18" ht="15" customHeight="1" x14ac:dyDescent="0.25">
      <c r="B234" t="str" cm="1">
        <f t="array" ref="B234">_xll.PBD(C234,"Name","","USD","","")</f>
        <v>Decolar</v>
      </c>
      <c r="C234" t="s">
        <v>757</v>
      </c>
      <c r="D234" t="str" cm="1">
        <f t="array" ref="D234">_xll.PBD(C234,"Legal Name","","USD","","")</f>
        <v>Despegar.com, Corp.</v>
      </c>
      <c r="E234" t="s">
        <v>3742</v>
      </c>
      <c r="F234" t="s">
        <v>105</v>
      </c>
      <c r="G234" t="str" cm="1">
        <f t="array" ref="G234">_xll.PBD(C234,"Website","","USD","","")</f>
        <v>www.decolar.com</v>
      </c>
      <c r="H234" t="s">
        <v>2173</v>
      </c>
      <c r="I234" t="s">
        <v>2925</v>
      </c>
      <c r="J234" t="s">
        <v>222</v>
      </c>
      <c r="K234" s="12"/>
      <c r="L234" s="12"/>
      <c r="M234" s="12"/>
      <c r="N234" s="13"/>
    </row>
    <row r="235" spans="2:18" ht="15" customHeight="1" x14ac:dyDescent="0.25">
      <c r="B235" t="str" cm="1">
        <f t="array" ref="B235">_xll.PBD(C235,"Name","","USD","","")</f>
        <v>Dexco</v>
      </c>
      <c r="C235" t="s">
        <v>760</v>
      </c>
      <c r="D235" t="str" cm="1">
        <f t="array" ref="D235">_xll.PBD(C235,"Legal Name","","USD","","")</f>
        <v>Dexco SA</v>
      </c>
      <c r="E235" t="s">
        <v>4123</v>
      </c>
      <c r="F235" t="s">
        <v>105</v>
      </c>
      <c r="G235" t="str" cm="1">
        <f t="array" ref="G235">_xll.PBD(C235,"Website","","USD","","")</f>
        <v>www.dex.co</v>
      </c>
      <c r="H235" t="s">
        <v>1830</v>
      </c>
      <c r="I235" t="s">
        <v>2929</v>
      </c>
      <c r="J235" t="s">
        <v>222</v>
      </c>
      <c r="K235" s="12"/>
      <c r="L235" s="12"/>
      <c r="M235" s="12"/>
      <c r="N235" s="13"/>
    </row>
    <row r="236" spans="2:18" ht="15" customHeight="1" x14ac:dyDescent="0.25">
      <c r="B236" t="str" cm="1">
        <f t="array" ref="B236">_xll.PBD(C236,"Name","","USD","","")</f>
        <v>Dexxos Par</v>
      </c>
      <c r="C236" t="s">
        <v>761</v>
      </c>
      <c r="D236" t="str" cm="1">
        <f t="array" ref="D236">_xll.PBD(C236,"Legal Name","","USD","","")</f>
        <v>Dexxos Particpacoes SA</v>
      </c>
      <c r="E236" t="s">
        <v>4124</v>
      </c>
      <c r="F236" t="s">
        <v>105</v>
      </c>
      <c r="G236" t="str" cm="1">
        <f t="array" ref="G236">_xll.PBD(C236,"Website","","USD","","")</f>
        <v>www.dexxos.com.br</v>
      </c>
      <c r="H236" t="s">
        <v>2176</v>
      </c>
      <c r="I236" t="s">
        <v>2930</v>
      </c>
      <c r="J236" t="s">
        <v>222</v>
      </c>
      <c r="K236" s="12"/>
      <c r="L236" s="12"/>
      <c r="M236" s="12"/>
      <c r="N236" s="13"/>
    </row>
    <row r="237" spans="2:18" ht="15" customHeight="1" x14ac:dyDescent="0.25">
      <c r="B237" t="str" cm="1">
        <f t="array" ref="B237">_xll.PBD(C237,"Name","","USD","","")</f>
        <v>Diagnosticos da America</v>
      </c>
      <c r="C237" t="s">
        <v>328</v>
      </c>
      <c r="D237" t="str" cm="1">
        <f t="array" ref="D237">_xll.PBD(C237,"Legal Name","","USD","","")</f>
        <v>Diagnosticos da America SA</v>
      </c>
      <c r="E237" t="s">
        <v>3778</v>
      </c>
      <c r="F237" t="s">
        <v>105</v>
      </c>
      <c r="G237" t="str" cm="1">
        <f t="array" ref="G237">_xll.PBD(C237,"Website","","USD","","")</f>
        <v>www.dasa3.com.br</v>
      </c>
      <c r="H237" t="s">
        <v>1954</v>
      </c>
      <c r="I237" t="s">
        <v>2924</v>
      </c>
      <c r="J237" t="s">
        <v>222</v>
      </c>
      <c r="K237" s="12"/>
      <c r="L237" s="12"/>
      <c r="M237" s="12"/>
      <c r="N237" s="13"/>
    </row>
    <row r="238" spans="2:18" ht="15" customHeight="1" x14ac:dyDescent="0.25">
      <c r="B238" t="str" cm="1">
        <f t="array" ref="B238">_xll.PBD(C238,"Name","","USD","","")</f>
        <v>Digibras Participaçoes</v>
      </c>
      <c r="C238" t="s">
        <v>762</v>
      </c>
      <c r="D238" t="str" cm="1">
        <f t="array" ref="D238">_xll.PBD(C238,"Legal Name","","USD","","")</f>
        <v>Digibras Participaçoes SA</v>
      </c>
      <c r="E238" t="s">
        <v>3803</v>
      </c>
      <c r="F238" t="s">
        <v>105</v>
      </c>
      <c r="G238" t="str" cm="1">
        <f t="array" ref="G238">_xll.PBD(C238,"Website","","USD","","")</f>
        <v>www.cce.com.br</v>
      </c>
      <c r="H238" t="s">
        <v>2177</v>
      </c>
      <c r="I238" t="s">
        <v>2854</v>
      </c>
      <c r="J238" t="s">
        <v>222</v>
      </c>
      <c r="K238" s="12"/>
      <c r="L238" s="12"/>
      <c r="M238" s="12"/>
      <c r="N238" s="13"/>
    </row>
    <row r="239" spans="2:18" ht="15" customHeight="1" x14ac:dyDescent="0.25">
      <c r="B239" t="str" cm="1">
        <f t="array" ref="B239">_xll.PBD(C239,"Name","","USD","","")</f>
        <v>Dimed Distribuidora de Medicamentos</v>
      </c>
      <c r="C239" t="s">
        <v>390</v>
      </c>
      <c r="D239" t="str" cm="1">
        <f t="array" ref="D239">_xll.PBD(C239,"Legal Name","","USD","","")</f>
        <v>Dimed S.A. Distribuidora de Medicamentos</v>
      </c>
      <c r="E239" t="s">
        <v>3556</v>
      </c>
      <c r="F239" t="s">
        <v>105</v>
      </c>
      <c r="G239" t="str" cm="1">
        <f t="array" ref="G239">_xll.PBD(C239,"Website","","USD","","")</f>
        <v>www.grupodimed.com.br</v>
      </c>
      <c r="H239" t="s">
        <v>2178</v>
      </c>
      <c r="I239" t="s">
        <v>3037</v>
      </c>
      <c r="J239" t="s">
        <v>222</v>
      </c>
      <c r="K239" s="12"/>
      <c r="L239" s="12"/>
      <c r="M239" s="12"/>
      <c r="N239" s="13"/>
    </row>
    <row r="240" spans="2:18" ht="15" customHeight="1" x14ac:dyDescent="0.25">
      <c r="B240" t="str" cm="1">
        <f t="array" ref="B240">_xll.PBD(C240,"Name","","USD","","")</f>
        <v>Direcional Engenharia</v>
      </c>
      <c r="C240" t="s">
        <v>763</v>
      </c>
      <c r="D240" t="str" cm="1">
        <f t="array" ref="D240">_xll.PBD(C240,"Legal Name","","USD","","")</f>
        <v>Direcional Engenharia SA</v>
      </c>
      <c r="E240" t="s">
        <v>3927</v>
      </c>
      <c r="F240" t="s">
        <v>105</v>
      </c>
      <c r="G240" t="str" cm="1">
        <f t="array" ref="G240">_xll.PBD(C240,"Website","","USD","","")</f>
        <v>direcional.com.br</v>
      </c>
      <c r="H240" t="s">
        <v>2179</v>
      </c>
      <c r="I240" t="s">
        <v>2932</v>
      </c>
      <c r="J240" t="s">
        <v>222</v>
      </c>
      <c r="K240" s="12"/>
      <c r="L240" s="12"/>
      <c r="M240" s="12"/>
      <c r="N240" s="13"/>
    </row>
    <row r="241" spans="2:14" ht="15" customHeight="1" x14ac:dyDescent="0.25">
      <c r="B241" t="str" cm="1">
        <f t="array" ref="B241">_xll.PBD(C241,"Name","","USD","","")</f>
        <v>Direct Healthcare Group</v>
      </c>
      <c r="C241" t="s">
        <v>284</v>
      </c>
      <c r="D241" t="str" cm="1">
        <f t="array" ref="D241">_xll.PBD(C241,"Legal Name","","USD","","")</f>
        <v>Direct Healthcare Group Ltd.</v>
      </c>
      <c r="E241" t="s">
        <v>3662</v>
      </c>
      <c r="F241" t="s">
        <v>2679</v>
      </c>
      <c r="G241" t="str" cm="1">
        <f t="array" ref="G241">_xll.PBD(C241,"Website","","USD","","")</f>
        <v>www.directhealthcaregroup.com</v>
      </c>
      <c r="H241" t="s">
        <v>1942</v>
      </c>
      <c r="I241" t="s">
        <v>2933</v>
      </c>
      <c r="J241" t="s">
        <v>281</v>
      </c>
      <c r="K241" s="12"/>
      <c r="L241" s="12"/>
      <c r="M241" s="12"/>
      <c r="N241" s="13"/>
    </row>
    <row r="242" spans="2:14" ht="15" customHeight="1" x14ac:dyDescent="0.25">
      <c r="B242" t="str" cm="1">
        <f t="array" ref="B242">_xll.PBD(C242,"Name","","USD","","")</f>
        <v>Distribuidora Big Ben</v>
      </c>
      <c r="C242" t="s">
        <v>392</v>
      </c>
      <c r="D242" t="str" cm="1">
        <f t="array" ref="D242">_xll.PBD(C242,"Legal Name","","USD","","")</f>
        <v>Distribuidora Big Benn S.A.</v>
      </c>
      <c r="E242" s="29" t="s">
        <v>4225</v>
      </c>
      <c r="F242" t="s">
        <v>105</v>
      </c>
      <c r="G242" t="str" cm="1">
        <f t="array" ref="G242">_xll.PBD(C242,"Website","","USD","","")</f>
        <v>www.drogariasbigben.com.br</v>
      </c>
      <c r="H242" t="s">
        <v>2180</v>
      </c>
      <c r="I242" t="s">
        <v>2939</v>
      </c>
      <c r="J242" t="s">
        <v>222</v>
      </c>
      <c r="K242" s="12"/>
      <c r="L242" s="12"/>
      <c r="M242" s="12"/>
      <c r="N242" s="13"/>
    </row>
    <row r="243" spans="2:14" ht="15" customHeight="1" x14ac:dyDescent="0.25">
      <c r="B243" t="str" cm="1">
        <f t="array" ref="B243">_xll.PBD(C243,"Name","","USD","","")</f>
        <v>FQM Divcom</v>
      </c>
      <c r="C243" t="s">
        <v>400</v>
      </c>
      <c r="D243" t="str" cm="1">
        <f t="array" ref="D243">_xll.PBD(C243,"Legal Name","","USD","","")</f>
        <v>Divcom Pharma Produtos Farmacêuticos Nordeste Ltda</v>
      </c>
      <c r="E243" t="s">
        <v>3924</v>
      </c>
      <c r="F243" t="s">
        <v>105</v>
      </c>
      <c r="G243" t="str" cm="1">
        <f t="array" ref="G243">_xll.PBD(C243,"Website","","USD","","")</f>
        <v>www1.divcom.com.br</v>
      </c>
      <c r="H243" t="s">
        <v>1868</v>
      </c>
      <c r="I243" t="s">
        <v>2934</v>
      </c>
      <c r="J243" t="s">
        <v>222</v>
      </c>
      <c r="K243" s="12"/>
      <c r="L243" s="12"/>
      <c r="M243" s="12"/>
      <c r="N243" s="13"/>
    </row>
    <row r="244" spans="2:14" ht="15" customHeight="1" x14ac:dyDescent="0.25">
      <c r="B244" t="str" cm="1">
        <f t="array" ref="B244">_xll.PBD(C244,"Name","","USD","","")</f>
        <v>Dixie Toga</v>
      </c>
      <c r="C244" t="s">
        <v>764</v>
      </c>
      <c r="D244" t="str" cm="1">
        <f t="array" ref="D244">_xll.PBD(C244,"Legal Name","","USD","","")</f>
        <v>Dixie Toga S.A.</v>
      </c>
      <c r="E244" t="s">
        <v>4226</v>
      </c>
      <c r="F244" t="s">
        <v>105</v>
      </c>
      <c r="G244" t="str" cm="1">
        <f t="array" ref="G244">_xll.PBD(C244,"Website","","USD","","")</f>
        <v>www.dixietoga.com.br</v>
      </c>
      <c r="H244" t="s">
        <v>2181</v>
      </c>
      <c r="I244" t="s">
        <v>2935</v>
      </c>
      <c r="J244" t="s">
        <v>222</v>
      </c>
      <c r="K244" s="12"/>
      <c r="L244" s="12"/>
      <c r="M244" s="12"/>
      <c r="N244" s="13"/>
    </row>
    <row r="245" spans="2:14" ht="15" customHeight="1" x14ac:dyDescent="0.25">
      <c r="B245" t="str" cm="1">
        <f t="array" ref="B245">_xll.PBD(C245,"Name","","USD","","")</f>
        <v>DmCard Cartoes de Credito</v>
      </c>
      <c r="C245" t="s">
        <v>765</v>
      </c>
      <c r="D245" t="str" cm="1">
        <f t="array" ref="D245">_xll.PBD(C245,"Legal Name","","USD","","")</f>
        <v>DmCard Cartoes de Credito S.A.</v>
      </c>
      <c r="E245" t="s">
        <v>3858</v>
      </c>
      <c r="F245" t="s">
        <v>105</v>
      </c>
      <c r="G245" t="str" cm="1">
        <f t="array" ref="G245">_xll.PBD(C245,"Website","","USD","","")</f>
        <v>www.vocedm.com.br</v>
      </c>
      <c r="H245" t="s">
        <v>2182</v>
      </c>
      <c r="I245" t="s">
        <v>3405</v>
      </c>
      <c r="J245" t="s">
        <v>222</v>
      </c>
      <c r="K245" s="12"/>
      <c r="L245" s="12"/>
      <c r="M245" s="12"/>
      <c r="N245" s="13"/>
    </row>
    <row r="246" spans="2:14" ht="15" customHeight="1" x14ac:dyDescent="0.25">
      <c r="B246" t="str" cm="1">
        <f t="array" ref="B246">_xll.PBD(C246,"Name","","USD","","")</f>
        <v>Dori Alimentos</v>
      </c>
      <c r="C246" t="s">
        <v>766</v>
      </c>
      <c r="D246" t="str" cm="1">
        <f t="array" ref="D246">_xll.PBD(C246,"Legal Name","","USD","","")</f>
        <v>Dori Alimentos S.A.</v>
      </c>
      <c r="E246" t="s">
        <v>3599</v>
      </c>
      <c r="F246" t="s">
        <v>105</v>
      </c>
      <c r="G246" t="str" cm="1">
        <f t="array" ref="G246">_xll.PBD(C246,"Website","","USD","","")</f>
        <v>www.dori.com.br</v>
      </c>
      <c r="H246" t="s">
        <v>2183</v>
      </c>
      <c r="I246" t="s">
        <v>2936</v>
      </c>
      <c r="J246" t="s">
        <v>222</v>
      </c>
      <c r="K246" s="12"/>
      <c r="L246" s="12"/>
      <c r="M246" s="12"/>
      <c r="N246" s="13"/>
    </row>
    <row r="247" spans="2:14" ht="15" customHeight="1" x14ac:dyDescent="0.25">
      <c r="B247" t="str" cm="1">
        <f t="array" ref="B247">_xll.PBD(C247,"Name","","USD","","")</f>
        <v>Drogarias Tamoio</v>
      </c>
      <c r="C247" t="s">
        <v>769</v>
      </c>
      <c r="D247" t="str" cm="1">
        <f t="array" ref="D247">_xll.PBD(C247,"Legal Name","","USD","","")</f>
        <v>Drogarias Tamoio Ltda.</v>
      </c>
      <c r="E247">
        <v>0</v>
      </c>
      <c r="F247" t="s">
        <v>105</v>
      </c>
      <c r="G247" t="str" cm="1">
        <f t="array" ref="G247">_xll.PBD(C247,"Website","","USD","","")</f>
        <v>www.drogariastamoio.com.br</v>
      </c>
      <c r="H247" t="s">
        <v>2185</v>
      </c>
      <c r="I247" t="s">
        <v>2940</v>
      </c>
      <c r="J247" t="s">
        <v>222</v>
      </c>
      <c r="K247" s="12"/>
      <c r="L247" s="12"/>
      <c r="M247" s="12"/>
      <c r="N247" s="13"/>
    </row>
    <row r="248" spans="2:14" ht="15" customHeight="1" x14ac:dyDescent="0.25">
      <c r="B248" t="str" cm="1">
        <f t="array" ref="B248">_xll.PBD(C248,"Name","","USD","","")</f>
        <v>Duas Rodas Industrial</v>
      </c>
      <c r="C248" t="s">
        <v>771</v>
      </c>
      <c r="D248" t="str" cm="1">
        <f t="array" ref="D248">_xll.PBD(C248,"Legal Name","","USD","","")</f>
        <v>Duas Rodas Industrial S.A.</v>
      </c>
      <c r="E248" t="s">
        <v>3946</v>
      </c>
      <c r="F248" t="s">
        <v>105</v>
      </c>
      <c r="G248" t="str" cm="1">
        <f t="array" ref="G248">_xll.PBD(C248,"Website","","USD","","")</f>
        <v>www.duasrodas.com</v>
      </c>
      <c r="H248" t="s">
        <v>2187</v>
      </c>
      <c r="I248" t="s">
        <v>2942</v>
      </c>
      <c r="J248" t="s">
        <v>222</v>
      </c>
      <c r="K248" s="12"/>
      <c r="L248" s="12"/>
      <c r="M248" s="12"/>
      <c r="N248" s="13"/>
    </row>
    <row r="249" spans="2:14" ht="15" customHeight="1" x14ac:dyDescent="0.25">
      <c r="B249" t="str" cm="1">
        <f t="array" ref="B249">_xll.PBD(C249,"Name","","USD","","")</f>
        <v>Dudalina</v>
      </c>
      <c r="C249" t="s">
        <v>772</v>
      </c>
      <c r="D249" t="str" cm="1">
        <f t="array" ref="D249">_xll.PBD(C249,"Legal Name","","USD","","")</f>
        <v>Dudalina SA</v>
      </c>
      <c r="E249" t="s">
        <v>3935</v>
      </c>
      <c r="F249" t="s">
        <v>105</v>
      </c>
      <c r="G249" t="str" cm="1">
        <f t="array" ref="G249">_xll.PBD(C249,"Website","","USD","","")</f>
        <v>www.dudalina.com.br</v>
      </c>
      <c r="H249" t="s">
        <v>2188</v>
      </c>
      <c r="I249" t="s">
        <v>2943</v>
      </c>
      <c r="J249" t="s">
        <v>222</v>
      </c>
      <c r="K249" s="12"/>
      <c r="L249" s="12"/>
      <c r="M249" s="12"/>
      <c r="N249" s="13"/>
    </row>
    <row r="250" spans="2:14" ht="15" customHeight="1" x14ac:dyDescent="0.25">
      <c r="B250" t="str" cm="1">
        <f t="array" ref="B250">_xll.PBD(C250,"Name","","USD","","")</f>
        <v>Dufry South America</v>
      </c>
      <c r="C250" t="s">
        <v>773</v>
      </c>
      <c r="D250" t="str" cm="1">
        <f t="array" ref="D250">_xll.PBD(C250,"Legal Name","","USD","","")</f>
        <v>Dufry South America Ltd</v>
      </c>
      <c r="E250" t="s">
        <v>3871</v>
      </c>
      <c r="F250" t="s">
        <v>105</v>
      </c>
      <c r="G250" t="str" cm="1">
        <f t="array" ref="G250">_xll.PBD(C250,"Website","","USD","","")</f>
        <v>www.dufrysouthamerica.com</v>
      </c>
      <c r="H250" t="s">
        <v>2189</v>
      </c>
      <c r="I250" t="s">
        <v>2944</v>
      </c>
      <c r="J250" t="s">
        <v>222</v>
      </c>
      <c r="K250" s="12"/>
      <c r="L250" s="12"/>
      <c r="M250" s="12"/>
      <c r="N250" s="13"/>
    </row>
    <row r="251" spans="2:14" ht="15" customHeight="1" x14ac:dyDescent="0.25">
      <c r="B251" t="str" cm="1">
        <f t="array" ref="B251">_xll.PBD(C251,"Name","","USD","","")</f>
        <v>DXC Technology</v>
      </c>
      <c r="C251" t="s">
        <v>333</v>
      </c>
      <c r="D251" t="str" cm="1">
        <f t="array" ref="D251">_xll.PBD(C251,"Legal Name","","USD","","")</f>
        <v>DXC Technology Company</v>
      </c>
      <c r="E251" t="s">
        <v>3695</v>
      </c>
      <c r="F251" t="s">
        <v>2676</v>
      </c>
      <c r="G251" t="str" cm="1">
        <f t="array" ref="G251">_xll.PBD(C251,"Website","","USD","","")</f>
        <v>www.dxc.com</v>
      </c>
      <c r="H251" t="s">
        <v>1965</v>
      </c>
      <c r="I251" t="s">
        <v>2945</v>
      </c>
      <c r="J251" t="s">
        <v>222</v>
      </c>
      <c r="K251" s="12"/>
      <c r="L251" s="12"/>
      <c r="M251" s="12"/>
      <c r="N251" s="13"/>
    </row>
    <row r="252" spans="2:14" ht="15" customHeight="1" x14ac:dyDescent="0.25">
      <c r="B252" t="str" cm="1">
        <f t="array" ref="B252">_xll.PBD(C252,"Name","","USD","","")</f>
        <v>Eataly</v>
      </c>
      <c r="C252" t="s">
        <v>774</v>
      </c>
      <c r="D252" t="str" cm="1">
        <f t="array" ref="D252">_xll.PBD(C252,"Legal Name","","USD","","")</f>
        <v>Eataly Comércio E Distribuação De Alimentos Ltda</v>
      </c>
      <c r="E252" s="29" t="s">
        <v>4227</v>
      </c>
      <c r="F252" t="s">
        <v>105</v>
      </c>
      <c r="G252" t="str" cm="1">
        <f t="array" ref="G252">_xll.PBD(C252,"Website","","USD","","")</f>
        <v>www.eataly.com.br</v>
      </c>
      <c r="H252" t="s">
        <v>2190</v>
      </c>
      <c r="I252" t="s">
        <v>2946</v>
      </c>
      <c r="J252" t="s">
        <v>222</v>
      </c>
      <c r="K252" s="12"/>
      <c r="L252" s="12"/>
      <c r="M252" s="12"/>
      <c r="N252" s="13"/>
    </row>
    <row r="253" spans="2:14" ht="15" customHeight="1" x14ac:dyDescent="0.25">
      <c r="B253" t="str" cm="1">
        <f t="array" ref="B253">_xll.PBD(C253,"Name","","USD","","")</f>
        <v>Eats For You</v>
      </c>
      <c r="C253" t="s">
        <v>775</v>
      </c>
      <c r="D253" t="str" cm="1">
        <f t="array" ref="D253">_xll.PBD(C253,"Legal Name","","USD","","")</f>
        <v>Eats for You Tecnologia e Serviços SA</v>
      </c>
      <c r="E253" t="s">
        <v>3998</v>
      </c>
      <c r="F253" t="s">
        <v>105</v>
      </c>
      <c r="G253" t="str" cm="1">
        <f t="array" ref="G253">_xll.PBD(C253,"Website","","USD","","")</f>
        <v>www.eatsforyou.com.br</v>
      </c>
      <c r="H253" t="s">
        <v>2191</v>
      </c>
      <c r="I253" t="s">
        <v>2947</v>
      </c>
      <c r="J253" t="s">
        <v>222</v>
      </c>
      <c r="K253" s="12"/>
      <c r="L253" s="12"/>
      <c r="M253" s="12"/>
      <c r="N253" s="13"/>
    </row>
    <row r="254" spans="2:14" ht="15" customHeight="1" x14ac:dyDescent="0.25">
      <c r="B254" t="str" cm="1">
        <f t="array" ref="B254">_xll.PBD(C254,"Name","","USD","","")</f>
        <v>Econocom Group</v>
      </c>
      <c r="C254" t="s">
        <v>334</v>
      </c>
      <c r="D254" t="str" cm="1">
        <f t="array" ref="D254">_xll.PBD(C254,"Legal Name","","USD","","")</f>
        <v>Econocom SAS</v>
      </c>
      <c r="E254" t="s">
        <v>3840</v>
      </c>
      <c r="F254" t="s">
        <v>2678</v>
      </c>
      <c r="G254" t="str" cm="1">
        <f t="array" ref="G254">_xll.PBD(C254,"Website","","USD","","")</f>
        <v>www.econocom.com</v>
      </c>
      <c r="H254" t="s">
        <v>1966</v>
      </c>
      <c r="I254" t="s">
        <v>2949</v>
      </c>
      <c r="J254" t="s">
        <v>281</v>
      </c>
      <c r="K254" s="12"/>
      <c r="L254" s="12"/>
      <c r="M254" s="12"/>
      <c r="N254" s="13"/>
    </row>
    <row r="255" spans="2:14" ht="15" customHeight="1" x14ac:dyDescent="0.25">
      <c r="B255" t="str" cm="1">
        <f t="array" ref="B255">_xll.PBD(C255,"Name","","USD","","")</f>
        <v>EcoRodovias Infraestrutura e Logistica</v>
      </c>
      <c r="C255" t="s">
        <v>776</v>
      </c>
      <c r="D255" t="str" cm="1">
        <f t="array" ref="D255">_xll.PBD(C255,"Legal Name","","USD","","")</f>
        <v>EcoRodovias Infraestrutura e Logistica SA</v>
      </c>
      <c r="E255" t="s">
        <v>4038</v>
      </c>
      <c r="F255" t="s">
        <v>105</v>
      </c>
      <c r="G255" t="str" cm="1">
        <f t="array" ref="G255">_xll.PBD(C255,"Website","","USD","","")</f>
        <v>www.ecorodovias.com.br</v>
      </c>
      <c r="H255" t="s">
        <v>2192</v>
      </c>
      <c r="I255" t="s">
        <v>2950</v>
      </c>
      <c r="J255" t="s">
        <v>222</v>
      </c>
      <c r="K255" s="12"/>
      <c r="L255" s="12"/>
      <c r="M255" s="12"/>
      <c r="N255" s="13"/>
    </row>
    <row r="256" spans="2:14" ht="15" customHeight="1" x14ac:dyDescent="0.25">
      <c r="B256" t="str" cm="1">
        <f t="array" ref="B256">_xll.PBD(C256,"Name","","USD","","")</f>
        <v>Edenred (Brasil)</v>
      </c>
      <c r="C256" t="s">
        <v>777</v>
      </c>
      <c r="D256" t="str" cm="1">
        <f t="array" ref="D256">_xll.PBD(C256,"Legal Name","","USD","","")</f>
        <v>Edenred Brasil Participações S.A.</v>
      </c>
      <c r="E256" t="s">
        <v>3687</v>
      </c>
      <c r="F256" t="s">
        <v>105</v>
      </c>
      <c r="G256" t="str" cm="1">
        <f t="array" ref="G256">_xll.PBD(C256,"Website","","USD","","")</f>
        <v>www.edenred.com.br</v>
      </c>
      <c r="H256" t="s">
        <v>2193</v>
      </c>
      <c r="I256" t="s">
        <v>2951</v>
      </c>
      <c r="J256" t="s">
        <v>222</v>
      </c>
      <c r="K256" s="12"/>
      <c r="L256" s="12"/>
      <c r="M256" s="12"/>
      <c r="N256" s="13"/>
    </row>
    <row r="257" spans="2:14" ht="15" customHeight="1" x14ac:dyDescent="0.25">
      <c r="B257" t="str" cm="1">
        <f t="array" ref="B257">_xll.PBD(C257,"Name","","USD","","")</f>
        <v>EDP - Energias do Brasil</v>
      </c>
      <c r="C257" t="s">
        <v>778</v>
      </c>
      <c r="D257" t="str" cm="1">
        <f t="array" ref="D257">_xll.PBD(C257,"Legal Name","","USD","","")</f>
        <v>EDP - Energias do Brasil S.A.</v>
      </c>
      <c r="E257" t="s">
        <v>3715</v>
      </c>
      <c r="F257" t="s">
        <v>105</v>
      </c>
      <c r="G257" t="str" cm="1">
        <f t="array" ref="G257">_xll.PBD(C257,"Website","","USD","","")</f>
        <v>www.edp.com.br</v>
      </c>
      <c r="H257" t="s">
        <v>2194</v>
      </c>
      <c r="I257" t="s">
        <v>2952</v>
      </c>
      <c r="J257" t="s">
        <v>222</v>
      </c>
      <c r="K257" s="12"/>
      <c r="L257" s="12"/>
      <c r="M257" s="12"/>
      <c r="N257" s="13"/>
    </row>
    <row r="258" spans="2:14" ht="15" customHeight="1" x14ac:dyDescent="0.25">
      <c r="B258" t="str" cm="1">
        <f t="array" ref="B258">_xll.PBD(C258,"Name","","USD","","")</f>
        <v>Eldorado Brasil Celulose</v>
      </c>
      <c r="C258" t="s">
        <v>779</v>
      </c>
      <c r="D258" t="str" cm="1">
        <f t="array" ref="D258">_xll.PBD(C258,"Legal Name","","USD","","")</f>
        <v>Eldorado Brasil Celulose SA</v>
      </c>
      <c r="E258" t="s">
        <v>3759</v>
      </c>
      <c r="F258" t="s">
        <v>105</v>
      </c>
      <c r="G258" t="str" cm="1">
        <f t="array" ref="G258">_xll.PBD(C258,"Website","","USD","","")</f>
        <v>www.eldoradobrasil.com.br</v>
      </c>
      <c r="H258" t="s">
        <v>2195</v>
      </c>
      <c r="I258" t="s">
        <v>2953</v>
      </c>
      <c r="J258" t="s">
        <v>222</v>
      </c>
      <c r="K258" s="12"/>
      <c r="L258" s="12"/>
      <c r="M258" s="12"/>
      <c r="N258" s="13"/>
    </row>
    <row r="259" spans="2:14" ht="15" customHeight="1" x14ac:dyDescent="0.25">
      <c r="B259" t="str" cm="1">
        <f t="array" ref="B259">_xll.PBD(C259,"Name","","USD","","")</f>
        <v>Elekeiroz</v>
      </c>
      <c r="C259" t="s">
        <v>780</v>
      </c>
      <c r="D259" t="str" cm="1">
        <f t="array" ref="D259">_xll.PBD(C259,"Legal Name","","USD","","")</f>
        <v>Elekeiroz S.A.</v>
      </c>
      <c r="E259" t="s">
        <v>3571</v>
      </c>
      <c r="F259" t="s">
        <v>105</v>
      </c>
      <c r="G259" t="str" cm="1">
        <f t="array" ref="G259">_xll.PBD(C259,"Website","","USD","","")</f>
        <v>www.elekeiroz.com.br</v>
      </c>
      <c r="H259" t="s">
        <v>2196</v>
      </c>
      <c r="I259" t="s">
        <v>2954</v>
      </c>
      <c r="J259" t="s">
        <v>222</v>
      </c>
      <c r="K259" s="12"/>
      <c r="L259" s="12"/>
      <c r="M259" s="12"/>
      <c r="N259" s="13"/>
    </row>
    <row r="260" spans="2:14" ht="15" customHeight="1" x14ac:dyDescent="0.25">
      <c r="B260" t="str" cm="1">
        <f t="array" ref="B260">_xll.PBD(C260,"Name","","USD","","")</f>
        <v>Elektro Redes</v>
      </c>
      <c r="C260" t="s">
        <v>781</v>
      </c>
      <c r="D260" t="str" cm="1">
        <f t="array" ref="D260">_xll.PBD(C260,"Legal Name","","USD","","")</f>
        <v>Elektro Redes SA</v>
      </c>
      <c r="E260" t="s">
        <v>4090</v>
      </c>
      <c r="F260" t="s">
        <v>105</v>
      </c>
      <c r="G260" t="str" cm="1">
        <f t="array" ref="G260">_xll.PBD(C260,"Website","","USD","","")</f>
        <v>www.elektro.com.br</v>
      </c>
      <c r="H260" t="s">
        <v>2197</v>
      </c>
      <c r="I260" t="s">
        <v>2955</v>
      </c>
      <c r="J260" t="s">
        <v>222</v>
      </c>
      <c r="K260" s="12"/>
      <c r="L260" s="12"/>
      <c r="M260" s="12"/>
      <c r="N260" s="13"/>
    </row>
    <row r="261" spans="2:14" ht="15" customHeight="1" x14ac:dyDescent="0.25">
      <c r="B261" t="str" cm="1">
        <f t="array" ref="B261">_xll.PBD(C261,"Name","","USD","","")</f>
        <v>Eletromidia</v>
      </c>
      <c r="C261" t="s">
        <v>783</v>
      </c>
      <c r="D261" t="str" cm="1">
        <f t="array" ref="D261">_xll.PBD(C261,"Legal Name","","USD","","")</f>
        <v>Eletromidia S.A.</v>
      </c>
      <c r="E261" t="s">
        <v>3688</v>
      </c>
      <c r="F261" t="s">
        <v>105</v>
      </c>
      <c r="G261" t="str" cm="1">
        <f t="array" ref="G261">_xll.PBD(C261,"Website","","USD","","")</f>
        <v>www.eletromidia.com.br</v>
      </c>
      <c r="H261" t="s">
        <v>2199</v>
      </c>
      <c r="I261" t="s">
        <v>2957</v>
      </c>
      <c r="J261" t="s">
        <v>222</v>
      </c>
      <c r="K261" s="12"/>
      <c r="L261" s="12"/>
      <c r="M261" s="12"/>
      <c r="N261" s="13"/>
    </row>
    <row r="262" spans="2:14" ht="15" customHeight="1" x14ac:dyDescent="0.25">
      <c r="B262" t="str" cm="1">
        <f t="array" ref="B262">_xll.PBD(C262,"Name","","USD","","")</f>
        <v>Elfa Group</v>
      </c>
      <c r="C262" t="s">
        <v>285</v>
      </c>
      <c r="D262" t="str" cm="1">
        <f t="array" ref="D262">_xll.PBD(C262,"Legal Name","","USD","","")</f>
        <v>Elfa Participações e Administração SA</v>
      </c>
      <c r="E262" s="29" t="s">
        <v>4228</v>
      </c>
      <c r="F262" t="s">
        <v>105</v>
      </c>
      <c r="G262" t="str" cm="1">
        <f t="array" ref="G262">_xll.PBD(C262,"Website","","USD","","")</f>
        <v>www.grupoelfa.com.br</v>
      </c>
      <c r="H262" t="s">
        <v>1943</v>
      </c>
      <c r="I262" t="s">
        <v>3038</v>
      </c>
      <c r="J262" t="s">
        <v>222</v>
      </c>
      <c r="K262" s="12"/>
      <c r="L262" s="12"/>
      <c r="M262" s="12"/>
      <c r="N262" s="13"/>
    </row>
    <row r="263" spans="2:14" ht="15" customHeight="1" x14ac:dyDescent="0.25">
      <c r="B263" t="str" cm="1">
        <f t="array" ref="B263">_xll.PBD(C263,"Name","","USD","","")</f>
        <v>Eliane Revestimentos Cerâmicos</v>
      </c>
      <c r="C263" t="s">
        <v>784</v>
      </c>
      <c r="D263" t="str" cm="1">
        <f t="array" ref="D263">_xll.PBD(C263,"Legal Name","","USD","","")</f>
        <v>Eliane SA</v>
      </c>
      <c r="E263" t="s">
        <v>3817</v>
      </c>
      <c r="F263" t="s">
        <v>105</v>
      </c>
      <c r="G263" t="str" cm="1">
        <f t="array" ref="G263">_xll.PBD(C263,"Website","","USD","","")</f>
        <v>www.eliane.com</v>
      </c>
      <c r="H263" t="s">
        <v>2200</v>
      </c>
      <c r="I263" t="s">
        <v>2958</v>
      </c>
      <c r="J263" t="s">
        <v>222</v>
      </c>
      <c r="K263" s="12"/>
      <c r="L263" s="12"/>
      <c r="M263" s="12"/>
      <c r="N263" s="13"/>
    </row>
    <row r="264" spans="2:14" ht="15" customHeight="1" x14ac:dyDescent="0.25">
      <c r="B264" t="str" cm="1">
        <f t="array" ref="B264">_xll.PBD(C264,"Name","","USD","","")</f>
        <v>Eluma S.A. Indústria e Comércio</v>
      </c>
      <c r="C264" t="s">
        <v>786</v>
      </c>
      <c r="D264" t="str" cm="1">
        <f t="array" ref="D264">_xll.PBD(C264,"Legal Name","","USD","","")</f>
        <v>Eluma S.A.</v>
      </c>
      <c r="E264" t="s">
        <v>4125</v>
      </c>
      <c r="F264" t="s">
        <v>105</v>
      </c>
      <c r="G264" t="str" cm="1">
        <f t="array" ref="G264">_xll.PBD(C264,"Website","","USD","","")</f>
        <v>www.eluma.com.br</v>
      </c>
      <c r="H264" t="s">
        <v>2202</v>
      </c>
      <c r="I264" t="s">
        <v>2960</v>
      </c>
      <c r="J264" t="s">
        <v>222</v>
      </c>
      <c r="K264" s="12"/>
      <c r="L264" s="12"/>
      <c r="M264" s="12"/>
      <c r="N264" s="13"/>
    </row>
    <row r="265" spans="2:14" ht="15" customHeight="1" x14ac:dyDescent="0.25">
      <c r="B265" t="str" cm="1">
        <f t="array" ref="B265">_xll.PBD(C265,"Name","","USD","","")</f>
        <v>Embaré</v>
      </c>
      <c r="C265" t="s">
        <v>787</v>
      </c>
      <c r="D265" t="str" cm="1">
        <f t="array" ref="D265">_xll.PBD(C265,"Legal Name","","USD","","")</f>
        <v>Embaré Indústrias Alimentícias S.A.</v>
      </c>
      <c r="E265" t="s">
        <v>4126</v>
      </c>
      <c r="F265" t="s">
        <v>105</v>
      </c>
      <c r="G265" t="str" cm="1">
        <f t="array" ref="G265">_xll.PBD(C265,"Website","","USD","","")</f>
        <v>www.embare.com.br</v>
      </c>
      <c r="H265" t="s">
        <v>2203</v>
      </c>
      <c r="I265" t="s">
        <v>2961</v>
      </c>
      <c r="J265" t="s">
        <v>222</v>
      </c>
      <c r="K265" s="12"/>
      <c r="L265" s="12"/>
      <c r="M265" s="12"/>
      <c r="N265" s="13"/>
    </row>
    <row r="266" spans="2:14" ht="15" customHeight="1" x14ac:dyDescent="0.25">
      <c r="B266" t="str" cm="1">
        <f t="array" ref="B266">_xll.PBD(C266,"Name","","USD","","")</f>
        <v>Embraco</v>
      </c>
      <c r="C266" t="s">
        <v>788</v>
      </c>
      <c r="D266" t="str" cm="1">
        <f t="array" ref="D266">_xll.PBD(C266,"Legal Name","","USD","","")</f>
        <v>Embraco LLC</v>
      </c>
      <c r="E266" t="s">
        <v>4056</v>
      </c>
      <c r="F266" t="s">
        <v>105</v>
      </c>
      <c r="G266" t="str" cm="1">
        <f t="array" ref="G266">_xll.PBD(C266,"Website","","USD","","")</f>
        <v>www.embraco.com</v>
      </c>
      <c r="H266" t="s">
        <v>2204</v>
      </c>
      <c r="I266" t="s">
        <v>2962</v>
      </c>
      <c r="J266" t="s">
        <v>222</v>
      </c>
      <c r="K266" s="12"/>
      <c r="L266" s="12"/>
      <c r="M266" s="12"/>
      <c r="N266" s="13"/>
    </row>
    <row r="267" spans="2:14" ht="15" customHeight="1" x14ac:dyDescent="0.25">
      <c r="B267" t="str" cm="1">
        <f t="array" ref="B267">_xll.PBD(C267,"Name","","USD","","")</f>
        <v>Consórcio Embracon</v>
      </c>
      <c r="C267" t="s">
        <v>728</v>
      </c>
      <c r="D267" t="str" cm="1">
        <f t="array" ref="D267">_xll.PBD(C267,"Legal Name","","USD","","")</f>
        <v>Embracon Administradora de Consortium LTDA</v>
      </c>
      <c r="E267" s="29" t="s">
        <v>4229</v>
      </c>
      <c r="F267" t="s">
        <v>105</v>
      </c>
      <c r="G267" t="str" cm="1">
        <f t="array" ref="G267">_xll.PBD(C267,"Website","","USD","","")</f>
        <v>www.embracon.com.br</v>
      </c>
      <c r="H267" t="s">
        <v>2148</v>
      </c>
      <c r="I267" t="s">
        <v>2963</v>
      </c>
      <c r="J267" t="s">
        <v>222</v>
      </c>
      <c r="K267" s="12"/>
      <c r="L267" s="12"/>
      <c r="M267" s="12"/>
      <c r="N267" s="13"/>
    </row>
    <row r="268" spans="2:14" ht="15" customHeight="1" x14ac:dyDescent="0.25">
      <c r="B268" t="str" cm="1">
        <f t="array" ref="B268">_xll.PBD(C268,"Name","","USD","","")</f>
        <v>Embraer</v>
      </c>
      <c r="C268" t="s">
        <v>789</v>
      </c>
      <c r="D268" t="str" cm="1">
        <f t="array" ref="D268">_xll.PBD(C268,"Legal Name","","USD","","")</f>
        <v>Embraer S.A</v>
      </c>
      <c r="E268" t="s">
        <v>4013</v>
      </c>
      <c r="F268" t="s">
        <v>105</v>
      </c>
      <c r="G268" t="str" cm="1">
        <f t="array" ref="G268">_xll.PBD(C268,"Website","","USD","","")</f>
        <v>www.embraer.com</v>
      </c>
      <c r="H268" t="s">
        <v>2205</v>
      </c>
      <c r="I268" t="s">
        <v>2964</v>
      </c>
      <c r="J268" t="s">
        <v>222</v>
      </c>
      <c r="K268" s="12"/>
      <c r="L268" s="12"/>
      <c r="M268" s="12"/>
      <c r="N268" s="13"/>
    </row>
    <row r="269" spans="2:14" ht="15" customHeight="1" x14ac:dyDescent="0.25">
      <c r="B269" t="str" cm="1">
        <f t="array" ref="B269">_xll.PBD(C269,"Name","","USD","","")</f>
        <v>Embratel Participacoes</v>
      </c>
      <c r="C269" t="s">
        <v>790</v>
      </c>
      <c r="D269" t="str" cm="1">
        <f t="array" ref="D269">_xll.PBD(C269,"Legal Name","","USD","","")</f>
        <v>Embratel Participacoes SA</v>
      </c>
      <c r="E269" t="s">
        <v>3912</v>
      </c>
      <c r="F269" t="s">
        <v>105</v>
      </c>
      <c r="G269" t="str" cm="1">
        <f t="array" ref="G269">_xll.PBD(C269,"Website","","USD","","")</f>
        <v>www.embratel.com.br</v>
      </c>
      <c r="H269" t="s">
        <v>2206</v>
      </c>
      <c r="I269" t="s">
        <v>2965</v>
      </c>
      <c r="J269" t="s">
        <v>222</v>
      </c>
      <c r="K269" s="12"/>
      <c r="L269" s="12"/>
      <c r="M269" s="12"/>
      <c r="N269" s="13"/>
    </row>
    <row r="270" spans="2:14" ht="15" customHeight="1" x14ac:dyDescent="0.25">
      <c r="B270" t="str" cm="1">
        <f t="array" ref="B270">_xll.PBD(C270,"Name","","USD","","")</f>
        <v>Ambipar Emergency Response</v>
      </c>
      <c r="C270" t="s">
        <v>584</v>
      </c>
      <c r="D270" t="str" cm="1">
        <f t="array" ref="D270">_xll.PBD(C270,"Legal Name","","USD","","")</f>
        <v>Emergencia Participacoes S/A</v>
      </c>
      <c r="E270" t="s">
        <v>4029</v>
      </c>
      <c r="F270" t="s">
        <v>105</v>
      </c>
      <c r="G270" t="str" cm="1">
        <f t="array" ref="G270">_xll.PBD(C270,"Website","","USD","","")</f>
        <v>ir-response.ambipar.com</v>
      </c>
      <c r="H270" t="s">
        <v>1856</v>
      </c>
      <c r="I270" t="s">
        <v>3260</v>
      </c>
      <c r="J270" t="s">
        <v>222</v>
      </c>
      <c r="K270" s="22"/>
      <c r="L270" s="22"/>
      <c r="M270" s="22"/>
      <c r="N270" s="23"/>
    </row>
    <row r="271" spans="2:14" ht="15" customHeight="1" x14ac:dyDescent="0.25">
      <c r="B271" t="str" cm="1">
        <f t="array" ref="B271">_xll.PBD(C271,"Name","","USD","","")</f>
        <v>Empreendimentos Pague Menos</v>
      </c>
      <c r="C271" t="s">
        <v>393</v>
      </c>
      <c r="D271" t="str" cm="1">
        <f t="array" ref="D271">_xll.PBD(C271,"Legal Name","","USD","","")</f>
        <v>Empreendimentos Pague Menos S.A</v>
      </c>
      <c r="E271" t="s">
        <v>3813</v>
      </c>
      <c r="F271" t="s">
        <v>105</v>
      </c>
      <c r="G271" t="str" cm="1">
        <f t="array" ref="G271">_xll.PBD(C271,"Website","","USD","","")</f>
        <v>www.paguemenos.com.br</v>
      </c>
      <c r="H271" t="s">
        <v>2207</v>
      </c>
      <c r="I271" t="s">
        <v>3212</v>
      </c>
      <c r="J271" t="s">
        <v>222</v>
      </c>
      <c r="K271" s="12"/>
      <c r="L271" s="12"/>
      <c r="M271" s="12"/>
      <c r="N271" s="13"/>
    </row>
    <row r="272" spans="2:14" ht="15" customHeight="1" x14ac:dyDescent="0.25">
      <c r="B272" t="str" cm="1">
        <f t="array" ref="B272">_xll.PBD(C272,"Name","","USD","","")</f>
        <v>Empresa Construtora Brasil</v>
      </c>
      <c r="C272" t="s">
        <v>791</v>
      </c>
      <c r="D272" t="str" cm="1">
        <f t="array" ref="D272">_xll.PBD(C272,"Legal Name","","USD","","")</f>
        <v>Empresa Construtora Brasil, SA</v>
      </c>
      <c r="E272" t="s">
        <v>3767</v>
      </c>
      <c r="F272" t="s">
        <v>105</v>
      </c>
      <c r="G272" t="str" cm="1">
        <f t="array" ref="G272">_xll.PBD(C272,"Website","","USD","","")</f>
        <v>www.ecbsa.com.br</v>
      </c>
      <c r="H272" t="s">
        <v>2208</v>
      </c>
      <c r="I272" t="s">
        <v>2948</v>
      </c>
      <c r="J272" t="s">
        <v>222</v>
      </c>
      <c r="K272" s="12"/>
      <c r="L272" s="12"/>
      <c r="M272" s="12"/>
      <c r="N272" s="13"/>
    </row>
    <row r="273" spans="2:14" ht="15" customHeight="1" x14ac:dyDescent="0.25">
      <c r="B273" t="str" cm="1">
        <f t="array" ref="B273">_xll.PBD(C273,"Name","","USD","","")</f>
        <v>EMS (Pharmaceuticals)</v>
      </c>
      <c r="C273" t="s">
        <v>394</v>
      </c>
      <c r="D273" t="str" cm="1">
        <f t="array" ref="D273">_xll.PBD(C273,"Legal Name","","USD","","")</f>
        <v>EMS S.A.</v>
      </c>
      <c r="E273" t="s">
        <v>3603</v>
      </c>
      <c r="F273" t="s">
        <v>105</v>
      </c>
      <c r="G273" t="str" cm="1">
        <f t="array" ref="G273">_xll.PBD(C273,"Website","","USD","","")</f>
        <v>www.ems.com.br</v>
      </c>
      <c r="H273" t="s">
        <v>2209</v>
      </c>
      <c r="I273" t="s">
        <v>2966</v>
      </c>
      <c r="J273" t="s">
        <v>222</v>
      </c>
      <c r="K273" s="12"/>
      <c r="L273" s="12"/>
      <c r="M273" s="12"/>
      <c r="N273" s="13"/>
    </row>
    <row r="274" spans="2:14" ht="15" customHeight="1" x14ac:dyDescent="0.25">
      <c r="B274" t="str" cm="1">
        <f t="array" ref="B274">_xll.PBD(C274,"Name","","USD","","")</f>
        <v>Enauta</v>
      </c>
      <c r="C274" t="s">
        <v>792</v>
      </c>
      <c r="D274" t="str" cm="1">
        <f t="array" ref="D274">_xll.PBD(C274,"Legal Name","","USD","","")</f>
        <v>Enauta Participacoes SA</v>
      </c>
      <c r="E274" t="s">
        <v>3769</v>
      </c>
      <c r="F274" t="s">
        <v>105</v>
      </c>
      <c r="G274" t="str" cm="1">
        <f t="array" ref="G274">_xll.PBD(C274,"Website","","USD","","")</f>
        <v>www.enauta.com.br</v>
      </c>
      <c r="H274" t="s">
        <v>2210</v>
      </c>
      <c r="I274" t="s">
        <v>2967</v>
      </c>
      <c r="J274" t="s">
        <v>222</v>
      </c>
      <c r="K274" s="12"/>
      <c r="L274" s="12"/>
      <c r="M274" s="12"/>
      <c r="N274" s="13"/>
    </row>
    <row r="275" spans="2:14" ht="15" customHeight="1" x14ac:dyDescent="0.25">
      <c r="B275" t="str" cm="1">
        <f t="array" ref="B275">_xll.PBD(C275,"Name","","USD","","")</f>
        <v>Enel Distribuição</v>
      </c>
      <c r="C275" t="s">
        <v>793</v>
      </c>
      <c r="D275" t="str" cm="1">
        <f t="array" ref="D275">_xll.PBD(C275,"Legal Name","","USD","","")</f>
        <v>Enel SP</v>
      </c>
      <c r="E275" s="29" t="s">
        <v>4230</v>
      </c>
      <c r="F275" t="s">
        <v>105</v>
      </c>
      <c r="G275" t="str" cm="1">
        <f t="array" ref="G275">_xll.PBD(C275,"Website","","USD","","")</f>
        <v>www.eneldistribuicaosp.com.br</v>
      </c>
      <c r="H275" t="s">
        <v>2211</v>
      </c>
      <c r="I275" t="s">
        <v>2968</v>
      </c>
      <c r="J275" t="s">
        <v>222</v>
      </c>
      <c r="K275" s="12"/>
      <c r="L275" s="12"/>
      <c r="M275" s="12"/>
      <c r="N275" s="13"/>
    </row>
    <row r="276" spans="2:14" ht="15" customHeight="1" x14ac:dyDescent="0.25">
      <c r="B276" t="str" cm="1">
        <f t="array" ref="B276">_xll.PBD(C276,"Name","","USD","","")</f>
        <v>Energisa Mato Grosso Distribuidora de Energia</v>
      </c>
      <c r="C276" t="s">
        <v>795</v>
      </c>
      <c r="D276" t="str" cm="1">
        <f t="array" ref="D276">_xll.PBD(C276,"Legal Name","","USD","","")</f>
        <v>Energisa Mato Grosso Distribuidora de Energia SA</v>
      </c>
      <c r="E276" t="s">
        <v>4080</v>
      </c>
      <c r="F276" t="s">
        <v>105</v>
      </c>
      <c r="G276" t="str" cm="1">
        <f t="array" ref="G276">_xll.PBD(C276,"Website","","USD","","")</f>
        <v>www.cemat.com.br</v>
      </c>
      <c r="H276" t="s">
        <v>2213</v>
      </c>
      <c r="I276" t="s">
        <v>2862</v>
      </c>
      <c r="J276" t="s">
        <v>222</v>
      </c>
      <c r="K276" s="12"/>
      <c r="L276" s="12"/>
      <c r="M276" s="12"/>
      <c r="N276" s="13"/>
    </row>
    <row r="277" spans="2:14" ht="15" customHeight="1" x14ac:dyDescent="0.25">
      <c r="B277" t="str" cm="1">
        <f t="array" ref="B277">_xll.PBD(C277,"Name","","USD","","")</f>
        <v>Energisa</v>
      </c>
      <c r="C277" t="s">
        <v>794</v>
      </c>
      <c r="D277" t="str" cm="1">
        <f t="array" ref="D277">_xll.PBD(C277,"Legal Name","","USD","","")</f>
        <v>Energisa SA</v>
      </c>
      <c r="E277" t="s">
        <v>3773</v>
      </c>
      <c r="F277" t="s">
        <v>105</v>
      </c>
      <c r="G277" t="str" cm="1">
        <f t="array" ref="G277">_xll.PBD(C277,"Website","","USD","","")</f>
        <v>www.energisa.com.br</v>
      </c>
      <c r="H277" t="s">
        <v>2212</v>
      </c>
      <c r="I277" t="s">
        <v>2969</v>
      </c>
      <c r="J277" t="s">
        <v>222</v>
      </c>
      <c r="K277" s="12"/>
      <c r="L277" s="12"/>
      <c r="M277" s="12"/>
      <c r="N277" s="13"/>
    </row>
    <row r="278" spans="2:14" ht="15" customHeight="1" x14ac:dyDescent="0.25">
      <c r="B278" t="str" cm="1">
        <f t="array" ref="B278">_xll.PBD(C278,"Name","","USD","","")</f>
        <v>Eneva</v>
      </c>
      <c r="C278" t="s">
        <v>796</v>
      </c>
      <c r="D278" t="str" cm="1">
        <f t="array" ref="D278">_xll.PBD(C278,"Legal Name","","USD","","")</f>
        <v>Eneva SA</v>
      </c>
      <c r="E278" t="s">
        <v>4092</v>
      </c>
      <c r="F278" t="s">
        <v>105</v>
      </c>
      <c r="G278" t="str" cm="1">
        <f t="array" ref="G278">_xll.PBD(C278,"Website","","USD","","")</f>
        <v>www.eneva.com.br</v>
      </c>
      <c r="H278" t="s">
        <v>2214</v>
      </c>
      <c r="I278" t="s">
        <v>2970</v>
      </c>
      <c r="J278" t="s">
        <v>222</v>
      </c>
      <c r="K278" s="12"/>
      <c r="L278" s="12"/>
      <c r="M278" s="12"/>
      <c r="N278" s="13"/>
    </row>
    <row r="279" spans="2:14" ht="15" customHeight="1" x14ac:dyDescent="0.25">
      <c r="B279" t="str" cm="1">
        <f t="array" ref="B279">_xll.PBD(C279,"Name","","USD","","")</f>
        <v>Engie Brasil Energia</v>
      </c>
      <c r="C279" t="s">
        <v>797</v>
      </c>
      <c r="D279" t="str" cm="1">
        <f t="array" ref="D279">_xll.PBD(C279,"Legal Name","","USD","","")</f>
        <v>ENGIE Brasil Energia SA</v>
      </c>
      <c r="E279" t="s">
        <v>4087</v>
      </c>
      <c r="F279" t="s">
        <v>105</v>
      </c>
      <c r="G279" t="str" cm="1">
        <f t="array" ref="G279">_xll.PBD(C279,"Website","","USD","","")</f>
        <v>www.engie.com.br</v>
      </c>
      <c r="H279" t="s">
        <v>2215</v>
      </c>
      <c r="I279" t="s">
        <v>2971</v>
      </c>
      <c r="J279" t="s">
        <v>222</v>
      </c>
      <c r="K279" s="12"/>
      <c r="L279" s="12"/>
      <c r="M279" s="12"/>
      <c r="N279" s="13"/>
    </row>
    <row r="280" spans="2:14" ht="15" customHeight="1" x14ac:dyDescent="0.25">
      <c r="B280" t="str" cm="1">
        <f t="array" ref="B280">_xll.PBD(C280,"Name","","USD","","")</f>
        <v>EPOC (Business/Productivity Software)</v>
      </c>
      <c r="C280" t="s">
        <v>798</v>
      </c>
      <c r="D280" t="str" cm="1">
        <f t="array" ref="D280">_xll.PBD(C280,"Legal Name","","USD","","")</f>
        <v>EPOC Tech Ltda</v>
      </c>
      <c r="E280" s="29" t="s">
        <v>4231</v>
      </c>
      <c r="F280" t="s">
        <v>105</v>
      </c>
      <c r="G280" t="str" cm="1">
        <f t="array" ref="G280">_xll.PBD(C280,"Website","","USD","","")</f>
        <v>www.epoc.com.br</v>
      </c>
      <c r="H280" t="s">
        <v>2216</v>
      </c>
      <c r="I280" t="s">
        <v>2972</v>
      </c>
      <c r="J280" t="s">
        <v>222</v>
      </c>
      <c r="K280" s="12"/>
      <c r="L280" s="12"/>
      <c r="M280" s="12"/>
      <c r="N280" s="13"/>
    </row>
    <row r="281" spans="2:14" ht="15" customHeight="1" x14ac:dyDescent="0.25">
      <c r="B281" t="str" cm="1">
        <f t="array" ref="B281">_xll.PBD(C281,"Name","","USD","","")</f>
        <v>Equatorial Energia</v>
      </c>
      <c r="C281" t="s">
        <v>799</v>
      </c>
      <c r="D281" t="str" cm="1">
        <f t="array" ref="D281">_xll.PBD(C281,"Legal Name","","USD","","")</f>
        <v>Equatorial Energia S.A.</v>
      </c>
      <c r="E281" s="29" t="s">
        <v>3845</v>
      </c>
      <c r="F281" t="s">
        <v>105</v>
      </c>
      <c r="G281" t="str" cm="1">
        <f t="array" ref="G281">_xll.PBD(C281,"Website","","USD","","")</f>
        <v>www.equatorialenergia.com.br</v>
      </c>
      <c r="H281" t="s">
        <v>2217</v>
      </c>
      <c r="I281" t="s">
        <v>2973</v>
      </c>
      <c r="J281" t="s">
        <v>222</v>
      </c>
      <c r="K281" s="12"/>
      <c r="L281" s="12"/>
      <c r="M281" s="12"/>
      <c r="N281" s="13"/>
    </row>
    <row r="282" spans="2:14" ht="15" customHeight="1" x14ac:dyDescent="0.25">
      <c r="B282" t="str" cm="1">
        <f t="array" ref="B282">_xll.PBD(C282,"Name","","USD","","")</f>
        <v>Equatorial Para Distribuidora de Energia</v>
      </c>
      <c r="C282" t="s">
        <v>800</v>
      </c>
      <c r="D282" t="str" cm="1">
        <f t="array" ref="D282">_xll.PBD(C282,"Legal Name","","USD","","")</f>
        <v>Equatorial Para Distribuidora de Energia S.A.</v>
      </c>
      <c r="E282" t="s">
        <v>3836</v>
      </c>
      <c r="F282" t="s">
        <v>105</v>
      </c>
      <c r="G282" t="str" cm="1">
        <f t="array" ref="G282">_xll.PBD(C282,"Website","","USD","","")</f>
        <v>www.celpa.com.br</v>
      </c>
      <c r="H282" t="s">
        <v>2218</v>
      </c>
      <c r="I282" t="s">
        <v>2859</v>
      </c>
      <c r="J282" t="s">
        <v>222</v>
      </c>
      <c r="K282" s="12"/>
      <c r="L282" s="12"/>
      <c r="M282" s="12"/>
      <c r="N282" s="13"/>
    </row>
    <row r="283" spans="2:14" ht="15" customHeight="1" x14ac:dyDescent="0.25">
      <c r="B283" t="str" cm="1">
        <f t="array" ref="B283">_xll.PBD(C283,"Name","","USD","","")</f>
        <v>Equinix</v>
      </c>
      <c r="C283" t="s">
        <v>335</v>
      </c>
      <c r="D283" t="str" cm="1">
        <f t="array" ref="D283">_xll.PBD(C283,"Legal Name","","USD","","")</f>
        <v>Equinix, Inc.</v>
      </c>
      <c r="E283" t="s">
        <v>3684</v>
      </c>
      <c r="F283" t="s">
        <v>2676</v>
      </c>
      <c r="G283" t="str" cm="1">
        <f t="array" ref="G283">_xll.PBD(C283,"Website","","USD","","")</f>
        <v>www.equinix.com</v>
      </c>
      <c r="H283" t="s">
        <v>1967</v>
      </c>
      <c r="I283" t="s">
        <v>2974</v>
      </c>
      <c r="J283" t="s">
        <v>222</v>
      </c>
      <c r="K283" s="12"/>
      <c r="L283" s="12"/>
      <c r="M283" s="12"/>
      <c r="N283" s="13"/>
    </row>
    <row r="284" spans="2:14" ht="15" customHeight="1" x14ac:dyDescent="0.25">
      <c r="B284" t="str" cm="1">
        <f t="array" ref="B284">_xll.PBD(C284,"Name","","USD","","")</f>
        <v>Tok &amp; Stok</v>
      </c>
      <c r="C284" t="s">
        <v>1112</v>
      </c>
      <c r="D284" t="str" cm="1">
        <f t="array" ref="D284">_xll.PBD(C284,"Legal Name","","USD","","")</f>
        <v>Estok Comércio e Representações SA.</v>
      </c>
      <c r="E284" t="s">
        <v>3979</v>
      </c>
      <c r="F284" t="s">
        <v>105</v>
      </c>
      <c r="G284" t="str" cm="1">
        <f t="array" ref="G284">_xll.PBD(C284,"Website","","USD","","")</f>
        <v>www.tokstok.com.br</v>
      </c>
      <c r="H284" t="s">
        <v>2497</v>
      </c>
      <c r="I284" t="s">
        <v>3356</v>
      </c>
      <c r="J284" t="s">
        <v>222</v>
      </c>
      <c r="K284" s="12"/>
      <c r="L284" s="12"/>
      <c r="M284" s="12"/>
      <c r="N284" s="13"/>
    </row>
    <row r="285" spans="2:14" ht="15" customHeight="1" x14ac:dyDescent="0.25">
      <c r="B285" t="str" cm="1">
        <f t="array" ref="B285">_xll.PBD(C285,"Name","","USD","","")</f>
        <v>Estre Ambiental</v>
      </c>
      <c r="C285" t="s">
        <v>802</v>
      </c>
      <c r="D285" t="str" cm="1">
        <f t="array" ref="D285">_xll.PBD(C285,"Legal Name","","USD","","")</f>
        <v>Estre Ambiental SA</v>
      </c>
      <c r="E285" t="s">
        <v>3986</v>
      </c>
      <c r="F285" t="s">
        <v>105</v>
      </c>
      <c r="G285" t="str" cm="1">
        <f t="array" ref="G285">_xll.PBD(C285,"Website","","USD","","")</f>
        <v>www.estre.com.br</v>
      </c>
      <c r="H285" t="s">
        <v>2220</v>
      </c>
      <c r="I285" t="s">
        <v>2976</v>
      </c>
      <c r="J285" t="s">
        <v>222</v>
      </c>
      <c r="K285" s="12"/>
      <c r="L285" s="12"/>
      <c r="M285" s="12"/>
      <c r="N285" s="13"/>
    </row>
    <row r="286" spans="2:14" ht="15" customHeight="1" x14ac:dyDescent="0.25">
      <c r="B286" t="str" cm="1">
        <f t="array" ref="B286">_xll.PBD(C286,"Name","","USD","","")</f>
        <v>Eternit</v>
      </c>
      <c r="C286" t="s">
        <v>803</v>
      </c>
      <c r="D286" t="str" cm="1">
        <f t="array" ref="D286">_xll.PBD(C286,"Legal Name","","USD","","")</f>
        <v>Eternit SA Group</v>
      </c>
      <c r="E286" t="s">
        <v>4127</v>
      </c>
      <c r="F286" t="s">
        <v>105</v>
      </c>
      <c r="G286" t="str" cm="1">
        <f t="array" ref="G286">_xll.PBD(C286,"Website","","USD","","")</f>
        <v>www.eternit.com.br</v>
      </c>
      <c r="H286" t="s">
        <v>2221</v>
      </c>
      <c r="I286" t="s">
        <v>2977</v>
      </c>
      <c r="J286" t="s">
        <v>222</v>
      </c>
      <c r="K286" s="12"/>
      <c r="L286" s="12"/>
      <c r="M286" s="12"/>
      <c r="N286" s="13"/>
    </row>
    <row r="287" spans="2:14" ht="15" customHeight="1" x14ac:dyDescent="0.25">
      <c r="B287" t="str" cm="1">
        <f t="array" ref="B287">_xll.PBD(C287,"Name","","USD","","")</f>
        <v>Eucatex</v>
      </c>
      <c r="C287" t="s">
        <v>804</v>
      </c>
      <c r="D287" t="str" cm="1">
        <f t="array" ref="D287">_xll.PBD(C287,"Legal Name","","USD","","")</f>
        <v>Eucatex SA Industria e Comercio</v>
      </c>
      <c r="E287" t="s">
        <v>4058</v>
      </c>
      <c r="F287" t="s">
        <v>105</v>
      </c>
      <c r="G287" t="str" cm="1">
        <f t="array" ref="G287">_xll.PBD(C287,"Website","","USD","","")</f>
        <v>www.eucatex.com.br</v>
      </c>
      <c r="H287" t="s">
        <v>2222</v>
      </c>
      <c r="I287" t="s">
        <v>2978</v>
      </c>
      <c r="J287" t="s">
        <v>222</v>
      </c>
      <c r="K287" s="12"/>
      <c r="L287" s="12"/>
      <c r="M287" s="12"/>
      <c r="N287" s="13"/>
    </row>
    <row r="288" spans="2:14" ht="15" customHeight="1" x14ac:dyDescent="0.25">
      <c r="B288" t="str" cm="1">
        <f t="array" ref="B288">_xll.PBD(C288,"Name","","USD","","")</f>
        <v>Eurofarma Laboratorios</v>
      </c>
      <c r="C288" t="s">
        <v>395</v>
      </c>
      <c r="D288" t="str" cm="1">
        <f t="array" ref="D288">_xll.PBD(C288,"Legal Name","","USD","","")</f>
        <v>Eurofarma Laboratorios SA.</v>
      </c>
      <c r="E288" t="s">
        <v>3977</v>
      </c>
      <c r="F288" t="s">
        <v>105</v>
      </c>
      <c r="G288" t="str" cm="1">
        <f t="array" ref="G288">_xll.PBD(C288,"Website","","USD","","")</f>
        <v>www.eurofarma.com</v>
      </c>
      <c r="H288" t="s">
        <v>2223</v>
      </c>
      <c r="I288" t="s">
        <v>2979</v>
      </c>
      <c r="J288" t="s">
        <v>222</v>
      </c>
      <c r="K288" s="12"/>
      <c r="L288" s="12"/>
      <c r="M288" s="12"/>
      <c r="N288" s="13"/>
    </row>
    <row r="289" spans="2:18" ht="15" customHeight="1" x14ac:dyDescent="0.25">
      <c r="B289" t="str" cm="1">
        <f t="array" ref="B289">_xll.PBD(C289,"Name","","USD","","")</f>
        <v>Even Construtora E Incorporadora</v>
      </c>
      <c r="C289" t="s">
        <v>805</v>
      </c>
      <c r="D289" t="str" cm="1">
        <f t="array" ref="D289">_xll.PBD(C289,"Legal Name","","USD","","")</f>
        <v>Even Construtora E Incorporadora S.A.</v>
      </c>
      <c r="E289" t="s">
        <v>3661</v>
      </c>
      <c r="F289" t="s">
        <v>105</v>
      </c>
      <c r="G289" t="str" cm="1">
        <f t="array" ref="G289">_xll.PBD(C289,"Website","","USD","","")</f>
        <v>www.even.com.br</v>
      </c>
      <c r="H289" t="s">
        <v>2224</v>
      </c>
      <c r="I289" t="s">
        <v>2980</v>
      </c>
      <c r="J289" t="s">
        <v>222</v>
      </c>
      <c r="K289" s="12"/>
      <c r="L289" s="12"/>
      <c r="M289" s="12"/>
      <c r="N289" s="13"/>
    </row>
    <row r="290" spans="2:18" ht="15" customHeight="1" x14ac:dyDescent="0.25">
      <c r="B290" t="str" cm="1">
        <f t="array" ref="B290">_xll.PBD(C290,"Name","","USD","","")</f>
        <v>Evora</v>
      </c>
      <c r="C290" t="s">
        <v>807</v>
      </c>
      <c r="D290" t="str" cm="1">
        <f t="array" ref="D290">_xll.PBD(C290,"Legal Name","","USD","","")</f>
        <v>Evora S.A.</v>
      </c>
      <c r="E290" t="s">
        <v>4075</v>
      </c>
      <c r="F290" t="s">
        <v>105</v>
      </c>
      <c r="G290" t="str" cm="1">
        <f t="array" ref="G290">_xll.PBD(C290,"Website","","USD","","")</f>
        <v>www.evora.com</v>
      </c>
      <c r="H290" t="s">
        <v>2226</v>
      </c>
      <c r="I290" t="s">
        <v>2982</v>
      </c>
      <c r="J290" t="s">
        <v>222</v>
      </c>
      <c r="K290" s="12"/>
      <c r="L290" s="12"/>
      <c r="M290" s="12"/>
      <c r="N290" s="13"/>
    </row>
    <row r="291" spans="2:18" ht="15" customHeight="1" x14ac:dyDescent="0.25">
      <c r="B291" t="str" cm="1">
        <f t="array" ref="B291">_xll.PBD(C291,"Name","","USD","","")</f>
        <v>Expressa Medicamentos</v>
      </c>
      <c r="C291" t="s">
        <v>396</v>
      </c>
      <c r="D291" t="str" cm="1">
        <f t="array" ref="D291">_xll.PBD(C291,"Legal Name","","USD","","")</f>
        <v>Expressa Medicamentos LTDA</v>
      </c>
      <c r="E291" s="29" t="s">
        <v>4232</v>
      </c>
      <c r="F291" t="s">
        <v>105</v>
      </c>
      <c r="G291" t="str" cm="1">
        <f t="array" ref="G291">_xll.PBD(C291,"Website","","USD","","")</f>
        <v>www.expressa.com</v>
      </c>
      <c r="H291" t="s">
        <v>2227</v>
      </c>
      <c r="I291" t="s">
        <v>2983</v>
      </c>
      <c r="J291" t="s">
        <v>222</v>
      </c>
      <c r="K291" s="12"/>
      <c r="L291" s="12"/>
      <c r="M291" s="12"/>
      <c r="N291" s="13"/>
    </row>
    <row r="292" spans="2:18" ht="15" customHeight="1" x14ac:dyDescent="0.25">
      <c r="B292" t="str" cm="1">
        <f t="array" ref="B292">_xll.PBD(C292,"Name","","USD","","")</f>
        <v>ExxonMobil</v>
      </c>
      <c r="C292" t="s">
        <v>2660</v>
      </c>
      <c r="D292" t="str" cm="1">
        <f t="array" ref="D292">_xll.PBD(C292,"Legal Name","","USD","","")</f>
        <v>Exxon Mobil Corporation</v>
      </c>
      <c r="E292" t="s">
        <v>3636</v>
      </c>
      <c r="F292" t="s">
        <v>2676</v>
      </c>
      <c r="G292" t="str" cm="1">
        <f t="array" ref="G292">_xll.PBD(C292,"Website","","USD","","")</f>
        <v>www.exxonmobil.com</v>
      </c>
      <c r="H292" t="s">
        <v>2700</v>
      </c>
      <c r="I292" t="s">
        <v>3514</v>
      </c>
      <c r="J292" t="s">
        <v>222</v>
      </c>
      <c r="K292" s="12"/>
      <c r="L292" s="12"/>
      <c r="M292" s="12"/>
      <c r="N292" s="12"/>
      <c r="O292" s="26"/>
      <c r="P292" s="26"/>
      <c r="Q292" s="26"/>
      <c r="R292" s="27"/>
    </row>
    <row r="293" spans="2:18" ht="15" customHeight="1" x14ac:dyDescent="0.25">
      <c r="B293" t="str" cm="1">
        <f t="array" ref="B293">_xll.PBD(C293,"Name","","USD","","")</f>
        <v>Ezcal Participações</v>
      </c>
      <c r="C293" t="s">
        <v>809</v>
      </c>
      <c r="D293" t="str" cm="1">
        <f t="array" ref="D293">_xll.PBD(C293,"Legal Name","","USD","","")</f>
        <v>Ezcal Participações Ltda.</v>
      </c>
      <c r="E293" s="29" t="s">
        <v>4233</v>
      </c>
      <c r="F293" t="s">
        <v>105</v>
      </c>
      <c r="G293" t="e" cm="1">
        <f t="array" ref="G293">_xll.PBD(C293,"Website","","USD","","")</f>
        <v>#N/A</v>
      </c>
      <c r="H293" t="e">
        <v>#N/A</v>
      </c>
      <c r="I293" t="s">
        <v>3457</v>
      </c>
      <c r="J293" t="s">
        <v>222</v>
      </c>
      <c r="K293" s="12"/>
      <c r="L293" s="12"/>
      <c r="M293" s="12"/>
      <c r="N293" s="13"/>
    </row>
    <row r="294" spans="2:18" ht="15" customHeight="1" x14ac:dyDescent="0.25">
      <c r="B294" t="str" cm="1">
        <f t="array" ref="B294">_xll.PBD(C294,"Name","","USD","","")</f>
        <v>EZ TEC Empreendimentos</v>
      </c>
      <c r="C294" t="s">
        <v>808</v>
      </c>
      <c r="D294" t="str" cm="1">
        <f t="array" ref="D294">_xll.PBD(C294,"Legal Name","","USD","","")</f>
        <v>EZTEC Empreendimentos e Participações S / A</v>
      </c>
      <c r="E294" s="29" t="s">
        <v>4128</v>
      </c>
      <c r="F294" t="s">
        <v>105</v>
      </c>
      <c r="G294" t="str" cm="1">
        <f t="array" ref="G294">_xll.PBD(C294,"Website","","USD","","")</f>
        <v>www.eztec.com.br</v>
      </c>
      <c r="H294" t="s">
        <v>2229</v>
      </c>
      <c r="I294" t="s">
        <v>2985</v>
      </c>
      <c r="J294" t="s">
        <v>222</v>
      </c>
      <c r="K294" s="12"/>
      <c r="L294" s="12"/>
      <c r="M294" s="12"/>
      <c r="N294" s="13"/>
    </row>
    <row r="295" spans="2:18" ht="15" customHeight="1" x14ac:dyDescent="0.25">
      <c r="B295" t="str" cm="1">
        <f t="array" ref="B295">_xll.PBD(C295,"Name","","USD","","")</f>
        <v>Farmácias Nissei</v>
      </c>
      <c r="C295" t="s">
        <v>398</v>
      </c>
      <c r="D295" t="str" cm="1">
        <f t="array" ref="D295">_xll.PBD(C295,"Legal Name","","USD","","")</f>
        <v>Farmácia e Drogaria Nissei S.A.</v>
      </c>
      <c r="E295" t="s">
        <v>3614</v>
      </c>
      <c r="F295" t="s">
        <v>105</v>
      </c>
      <c r="G295" t="str" cm="1">
        <f t="array" ref="G295">_xll.PBD(C295,"Website","","USD","","")</f>
        <v>www.farmaciasnissei.com.br</v>
      </c>
      <c r="H295" t="s">
        <v>2230</v>
      </c>
      <c r="I295" t="s">
        <v>2986</v>
      </c>
      <c r="J295" t="s">
        <v>222</v>
      </c>
      <c r="K295" s="12"/>
      <c r="L295" s="12"/>
      <c r="M295" s="12"/>
      <c r="N295" s="13"/>
    </row>
    <row r="296" spans="2:18" ht="15" customHeight="1" x14ac:dyDescent="0.25">
      <c r="B296" t="str" cm="1">
        <f t="array" ref="B296">_xll.PBD(C296,"Name","","USD","","")</f>
        <v>Fasa América Latina Participações Societárias</v>
      </c>
      <c r="C296" t="s">
        <v>810</v>
      </c>
      <c r="D296" t="str" cm="1">
        <f t="array" ref="D296">_xll.PBD(C296,"Legal Name","","USD","","")</f>
        <v>Fasa América Latina Participações Societárias S.A.</v>
      </c>
      <c r="E296" t="s">
        <v>3685</v>
      </c>
      <c r="F296" t="s">
        <v>105</v>
      </c>
      <c r="G296" t="str" cm="1">
        <f t="array" ref="G296">_xll.PBD(C296,"Website","","USD","","")</f>
        <v>www.fasa.ind.br</v>
      </c>
      <c r="H296" t="s">
        <v>1867</v>
      </c>
      <c r="I296" t="s">
        <v>2988</v>
      </c>
      <c r="J296" t="s">
        <v>222</v>
      </c>
      <c r="K296" s="12"/>
      <c r="L296" s="12"/>
      <c r="M296" s="12"/>
      <c r="N296" s="13"/>
    </row>
    <row r="297" spans="2:18" ht="15" customHeight="1" x14ac:dyDescent="0.25">
      <c r="B297" t="str" cm="1">
        <f t="array" ref="B297">_xll.PBD(C297,"Name","","USD","","")</f>
        <v>Ferrovia Centro-Atlantica</v>
      </c>
      <c r="C297" t="s">
        <v>811</v>
      </c>
      <c r="D297" t="str" cm="1">
        <f t="array" ref="D297">_xll.PBD(C297,"Legal Name","","USD","","")</f>
        <v>Ferrovia Centro-Atlântica S.A.</v>
      </c>
      <c r="E297" t="s">
        <v>3682</v>
      </c>
      <c r="F297" t="s">
        <v>105</v>
      </c>
      <c r="G297" t="str" cm="1">
        <f t="array" ref="G297">_xll.PBD(C297,"Website","","USD","","")</f>
        <v>www.fcasa.com.br</v>
      </c>
      <c r="H297" t="s">
        <v>2231</v>
      </c>
      <c r="I297" t="s">
        <v>2989</v>
      </c>
      <c r="J297" t="s">
        <v>222</v>
      </c>
      <c r="K297" s="12"/>
      <c r="L297" s="12"/>
      <c r="M297" s="12"/>
      <c r="N297" s="13"/>
    </row>
    <row r="298" spans="2:18" ht="15" customHeight="1" x14ac:dyDescent="0.25">
      <c r="B298" t="str" cm="1">
        <f t="array" ref="B298">_xll.PBD(C298,"Name","","USD","","")</f>
        <v>Ferteco Minercao</v>
      </c>
      <c r="C298" t="s">
        <v>812</v>
      </c>
      <c r="D298" t="str" cm="1">
        <f t="array" ref="D298">_xll.PBD(C298,"Legal Name","","USD","","")</f>
        <v>Ferteco Mineracao S.A.</v>
      </c>
      <c r="E298" t="s">
        <v>4034</v>
      </c>
      <c r="F298" t="s">
        <v>105</v>
      </c>
      <c r="G298" t="e" cm="1">
        <f t="array" ref="G298">_xll.PBD(C298,"Website","","USD","","")</f>
        <v>#N/A</v>
      </c>
      <c r="H298" t="e">
        <v>#N/A</v>
      </c>
      <c r="I298" t="s">
        <v>3458</v>
      </c>
      <c r="J298" t="s">
        <v>222</v>
      </c>
      <c r="K298" s="12"/>
      <c r="L298" s="12"/>
      <c r="M298" s="12"/>
      <c r="N298" s="13"/>
    </row>
    <row r="299" spans="2:18" ht="15" customHeight="1" x14ac:dyDescent="0.25">
      <c r="B299" t="str" cm="1">
        <f t="array" ref="B299">_xll.PBD(C299,"Name","","USD","","")</f>
        <v>Fertilizantes Heringer</v>
      </c>
      <c r="C299" t="s">
        <v>813</v>
      </c>
      <c r="D299" t="str" cm="1">
        <f t="array" ref="D299">_xll.PBD(C299,"Legal Name","","USD","","")</f>
        <v>Fertilizantes Heringer S.A.</v>
      </c>
      <c r="E299" t="s">
        <v>3609</v>
      </c>
      <c r="F299" t="s">
        <v>105</v>
      </c>
      <c r="G299" t="str" cm="1">
        <f t="array" ref="G299">_xll.PBD(C299,"Website","","USD","","")</f>
        <v>www.heringer.com.br</v>
      </c>
      <c r="H299" t="s">
        <v>2232</v>
      </c>
      <c r="I299" t="s">
        <v>3061</v>
      </c>
      <c r="J299" t="s">
        <v>222</v>
      </c>
      <c r="K299" s="12"/>
      <c r="L299" s="12"/>
      <c r="M299" s="12"/>
      <c r="N299" s="13"/>
    </row>
    <row r="300" spans="2:18" ht="15" customHeight="1" x14ac:dyDescent="0.25">
      <c r="B300" t="str" cm="1">
        <f t="array" ref="B300">_xll.PBD(C300,"Name","","USD","","")</f>
        <v>Fiagril</v>
      </c>
      <c r="C300" t="s">
        <v>815</v>
      </c>
      <c r="D300" t="str" cm="1">
        <f t="array" ref="D300">_xll.PBD(C300,"Legal Name","","USD","","")</f>
        <v>Fiagril Ltda.</v>
      </c>
      <c r="E300" t="s">
        <v>3622</v>
      </c>
      <c r="F300" t="s">
        <v>105</v>
      </c>
      <c r="G300" t="str" cm="1">
        <f t="array" ref="G300">_xll.PBD(C300,"Website","","USD","","")</f>
        <v>www.fiagril.com.br</v>
      </c>
      <c r="H300" t="s">
        <v>2233</v>
      </c>
      <c r="I300" t="s">
        <v>2991</v>
      </c>
      <c r="J300" t="s">
        <v>222</v>
      </c>
      <c r="K300" s="12"/>
      <c r="L300" s="12"/>
      <c r="M300" s="12"/>
      <c r="N300" s="13"/>
    </row>
    <row r="301" spans="2:18" ht="15" customHeight="1" x14ac:dyDescent="0.25">
      <c r="B301" t="str" cm="1">
        <f t="array" ref="B301">_xll.PBD(C301,"Name","","USD","","")</f>
        <v>Fibria Celulose</v>
      </c>
      <c r="C301" t="s">
        <v>816</v>
      </c>
      <c r="D301" t="str" cm="1">
        <f t="array" ref="D301">_xll.PBD(C301,"Legal Name","","USD","","")</f>
        <v>Fibria Celulose SA</v>
      </c>
      <c r="E301" t="s">
        <v>4055</v>
      </c>
      <c r="F301" t="s">
        <v>105</v>
      </c>
      <c r="G301" t="str" cm="1">
        <f t="array" ref="G301">_xll.PBD(C301,"Website","","USD","","")</f>
        <v>www.fibria.com.br</v>
      </c>
      <c r="H301" t="s">
        <v>2234</v>
      </c>
      <c r="I301" t="s">
        <v>2992</v>
      </c>
      <c r="J301" t="s">
        <v>222</v>
      </c>
      <c r="K301" s="12"/>
      <c r="L301" s="12"/>
      <c r="M301" s="12"/>
      <c r="N301" s="13"/>
    </row>
    <row r="302" spans="2:18" ht="15" customHeight="1" x14ac:dyDescent="0.25">
      <c r="B302" t="str" cm="1">
        <f t="array" ref="B302">_xll.PBD(C302,"Name","","USD","","")</f>
        <v>Financeira Alfa</v>
      </c>
      <c r="C302" t="s">
        <v>817</v>
      </c>
      <c r="D302" t="str" cm="1">
        <f t="array" ref="D302">_xll.PBD(C302,"Legal Name","","USD","","")</f>
        <v>Financeira Alfa Sa-Credito Financiamento E Investimentos</v>
      </c>
      <c r="E302" t="s">
        <v>4129</v>
      </c>
      <c r="F302" t="s">
        <v>105</v>
      </c>
      <c r="G302" t="str" cm="1">
        <f t="array" ref="G302">_xll.PBD(C302,"Website","","USD","","")</f>
        <v>wwws.financeiraalfa.com.br</v>
      </c>
      <c r="H302" t="s">
        <v>1831</v>
      </c>
      <c r="I302" t="s">
        <v>2993</v>
      </c>
      <c r="J302" t="s">
        <v>222</v>
      </c>
      <c r="K302" s="12"/>
      <c r="L302" s="12"/>
      <c r="M302" s="12"/>
      <c r="N302" s="13"/>
    </row>
    <row r="303" spans="2:18" ht="15" customHeight="1" x14ac:dyDescent="0.25">
      <c r="B303" t="str" cm="1">
        <f t="array" ref="B303">_xll.PBD(C303,"Name","","USD","","")</f>
        <v>Fleury</v>
      </c>
      <c r="C303" t="s">
        <v>399</v>
      </c>
      <c r="D303" t="str" cm="1">
        <f t="array" ref="D303">_xll.PBD(C303,"Legal Name","","USD","","")</f>
        <v>Fleury S.A.</v>
      </c>
      <c r="E303" t="s">
        <v>3710</v>
      </c>
      <c r="F303" t="s">
        <v>105</v>
      </c>
      <c r="G303" t="str" cm="1">
        <f t="array" ref="G303">_xll.PBD(C303,"Website","","USD","","")</f>
        <v>www.fleury.com.br</v>
      </c>
      <c r="H303" t="s">
        <v>2235</v>
      </c>
      <c r="I303" t="s">
        <v>2994</v>
      </c>
      <c r="J303" t="s">
        <v>222</v>
      </c>
      <c r="K303" s="12"/>
      <c r="L303" s="12"/>
      <c r="M303" s="12"/>
      <c r="N303" s="13"/>
    </row>
    <row r="304" spans="2:18" ht="15" customHeight="1" x14ac:dyDescent="0.25">
      <c r="B304" t="str" cm="1">
        <f t="array" ref="B304">_xll.PBD(C304,"Name","","USD","","")</f>
        <v>Flytour</v>
      </c>
      <c r="C304" t="s">
        <v>818</v>
      </c>
      <c r="D304" t="str" cm="1">
        <f t="array" ref="D304">_xll.PBD(C304,"Legal Name","","USD","","")</f>
        <v>Flytour Corporation</v>
      </c>
      <c r="E304" t="s">
        <v>4042</v>
      </c>
      <c r="F304" t="s">
        <v>105</v>
      </c>
      <c r="G304" t="str" cm="1">
        <f t="array" ref="G304">_xll.PBD(C304,"Website","","USD","","")</f>
        <v>www.flytour.com.br</v>
      </c>
      <c r="H304" t="s">
        <v>2236</v>
      </c>
      <c r="I304" t="s">
        <v>2995</v>
      </c>
      <c r="J304" t="s">
        <v>222</v>
      </c>
      <c r="K304" s="12"/>
      <c r="L304" s="12"/>
      <c r="M304" s="12"/>
      <c r="N304" s="13"/>
    </row>
    <row r="305" spans="2:18" ht="15" customHeight="1" x14ac:dyDescent="0.25">
      <c r="B305" t="str" cm="1">
        <f t="array" ref="B305">_xll.PBD(C305,"Name","","USD","","")</f>
        <v>Focus Energia Holding</v>
      </c>
      <c r="C305" t="s">
        <v>819</v>
      </c>
      <c r="D305" t="str" cm="1">
        <f t="array" ref="D305">_xll.PBD(C305,"Legal Name","","USD","","")</f>
        <v>Focus Energia Holding Participacoes SA</v>
      </c>
      <c r="E305" t="s">
        <v>4022</v>
      </c>
      <c r="F305" t="s">
        <v>105</v>
      </c>
      <c r="G305" t="str" cm="1">
        <f t="array" ref="G305">_xll.PBD(C305,"Website","","USD","","")</f>
        <v>www.focusenergia.com.br</v>
      </c>
      <c r="H305" t="s">
        <v>2237</v>
      </c>
      <c r="I305" t="s">
        <v>2996</v>
      </c>
      <c r="J305" t="s">
        <v>222</v>
      </c>
      <c r="K305" s="12"/>
      <c r="L305" s="12"/>
      <c r="M305" s="12"/>
      <c r="N305" s="13"/>
    </row>
    <row r="306" spans="2:18" ht="15" customHeight="1" x14ac:dyDescent="0.25">
      <c r="B306" t="str" cm="1">
        <f t="array" ref="B306">_xll.PBD(C306,"Name","","USD","","")</f>
        <v>Fortbras Autopeças</v>
      </c>
      <c r="C306" t="s">
        <v>820</v>
      </c>
      <c r="D306" t="str" cm="1">
        <f t="array" ref="D306">_xll.PBD(C306,"Legal Name","","USD","","")</f>
        <v>Fortbras Autopeças SA</v>
      </c>
      <c r="E306" t="s">
        <v>3905</v>
      </c>
      <c r="F306" t="s">
        <v>105</v>
      </c>
      <c r="G306" t="str" cm="1">
        <f t="array" ref="G306">_xll.PBD(C306,"Website","","USD","","")</f>
        <v>www.fortbras.com.br</v>
      </c>
      <c r="H306" t="s">
        <v>2238</v>
      </c>
      <c r="I306" t="s">
        <v>2997</v>
      </c>
      <c r="J306" t="s">
        <v>222</v>
      </c>
      <c r="K306" s="12"/>
      <c r="L306" s="12"/>
      <c r="M306" s="12"/>
      <c r="N306" s="13"/>
    </row>
    <row r="307" spans="2:18" ht="15" customHeight="1" x14ac:dyDescent="0.25">
      <c r="B307" t="str" cm="1">
        <f t="array" ref="B307">_xll.PBD(C307,"Name","","USD","","")</f>
        <v>Frango Assado</v>
      </c>
      <c r="C307" t="s">
        <v>821</v>
      </c>
      <c r="D307" t="str" cm="1">
        <f t="array" ref="D307">_xll.PBD(C307,"Legal Name","","USD","","")</f>
        <v>Frango Assado Ltda</v>
      </c>
      <c r="E307" t="s">
        <v>3940</v>
      </c>
      <c r="F307" t="s">
        <v>105</v>
      </c>
      <c r="G307" t="str" cm="1">
        <f t="array" ref="G307">_xll.PBD(C307,"Website","","USD","","")</f>
        <v>www.redefrangoassado.com.br</v>
      </c>
      <c r="H307" t="s">
        <v>2239</v>
      </c>
      <c r="I307" t="s">
        <v>3257</v>
      </c>
      <c r="J307" t="s">
        <v>222</v>
      </c>
      <c r="K307" s="12"/>
      <c r="L307" s="12"/>
      <c r="M307" s="12"/>
      <c r="N307" s="13"/>
    </row>
    <row r="308" spans="2:18" ht="15" customHeight="1" x14ac:dyDescent="0.25">
      <c r="B308" t="str" cm="1">
        <f t="array" ref="B308">_xll.PBD(C308,"Name","","USD","","")</f>
        <v>Franklin Electric Indústria de Motobombas</v>
      </c>
      <c r="C308" t="s">
        <v>822</v>
      </c>
      <c r="D308" t="str" cm="1">
        <f t="array" ref="D308">_xll.PBD(C308,"Legal Name","","USD","","")</f>
        <v>Franklin Electric Indústria de Motobombas SA</v>
      </c>
      <c r="E308" s="29" t="s">
        <v>4234</v>
      </c>
      <c r="F308" t="s">
        <v>105</v>
      </c>
      <c r="G308" t="str" cm="1">
        <f t="array" ref="G308">_xll.PBD(C308,"Website","","USD","","")</f>
        <v>www.schneider.ind.br</v>
      </c>
      <c r="H308" t="s">
        <v>1869</v>
      </c>
      <c r="I308" t="s">
        <v>3285</v>
      </c>
      <c r="J308" t="s">
        <v>222</v>
      </c>
      <c r="K308" s="12"/>
      <c r="L308" s="12"/>
      <c r="M308" s="12"/>
      <c r="N308" s="13"/>
    </row>
    <row r="309" spans="2:18" ht="15" customHeight="1" x14ac:dyDescent="0.25">
      <c r="B309" t="str" cm="1">
        <f t="array" ref="B309">_xll.PBD(C309,"Name","","USD","","")</f>
        <v>Frasle Mobility</v>
      </c>
      <c r="C309" t="s">
        <v>824</v>
      </c>
      <c r="D309" t="str" cm="1">
        <f t="array" ref="D309">_xll.PBD(C309,"Legal Name","","USD","","")</f>
        <v>FRASLE MOBILITY S.A.</v>
      </c>
      <c r="E309" t="s">
        <v>4082</v>
      </c>
      <c r="F309" t="s">
        <v>105</v>
      </c>
      <c r="G309" t="str" cm="1">
        <f t="array" ref="G309">_xll.PBD(C309,"Website","","USD","","")</f>
        <v>www.fraslemobility.com</v>
      </c>
      <c r="H309" t="s">
        <v>2241</v>
      </c>
      <c r="I309" t="s">
        <v>2999</v>
      </c>
      <c r="J309" t="s">
        <v>222</v>
      </c>
      <c r="K309" s="12"/>
      <c r="L309" s="12"/>
      <c r="M309" s="12"/>
      <c r="N309" s="13"/>
    </row>
    <row r="310" spans="2:18" ht="15" customHeight="1" x14ac:dyDescent="0.25">
      <c r="B310" t="str" cm="1">
        <f t="array" ref="B310">_xll.PBD(C310,"Name","","USD","","")</f>
        <v>Fras-le</v>
      </c>
      <c r="C310" t="s">
        <v>823</v>
      </c>
      <c r="D310" t="str" cm="1">
        <f t="array" ref="D310">_xll.PBD(C310,"Legal Name","","USD","","")</f>
        <v>Fras-le SA</v>
      </c>
      <c r="E310" t="s">
        <v>4082</v>
      </c>
      <c r="F310" t="s">
        <v>105</v>
      </c>
      <c r="G310" t="str" cm="1">
        <f t="array" ref="G310">_xll.PBD(C310,"Website","","USD","","")</f>
        <v>www.fras-le.com</v>
      </c>
      <c r="H310" t="s">
        <v>2240</v>
      </c>
      <c r="I310" t="s">
        <v>2998</v>
      </c>
      <c r="J310" t="s">
        <v>222</v>
      </c>
      <c r="K310" s="12"/>
      <c r="L310" s="12"/>
      <c r="M310" s="12"/>
      <c r="N310" s="13"/>
    </row>
    <row r="311" spans="2:18" ht="15" customHeight="1" x14ac:dyDescent="0.25">
      <c r="B311" t="str" cm="1">
        <f t="array" ref="B311">_xll.PBD(C311,"Name","","USD","","")</f>
        <v>Frigorífico Mercosul</v>
      </c>
      <c r="C311" t="s">
        <v>825</v>
      </c>
      <c r="D311" t="str" cm="1">
        <f t="array" ref="D311">_xll.PBD(C311,"Legal Name","","USD","","")</f>
        <v>Frigorifico Mercosul Ltda.</v>
      </c>
      <c r="E311" t="s">
        <v>4130</v>
      </c>
      <c r="F311" t="s">
        <v>105</v>
      </c>
      <c r="G311" t="str" cm="1">
        <f t="array" ref="G311">_xll.PBD(C311,"Website","","USD","","")</f>
        <v>www.frigorificomercosul.com.br</v>
      </c>
      <c r="H311" t="s">
        <v>2242</v>
      </c>
      <c r="I311" t="s">
        <v>3000</v>
      </c>
      <c r="J311" t="s">
        <v>222</v>
      </c>
      <c r="K311" s="12"/>
      <c r="L311" s="12"/>
      <c r="M311" s="12"/>
      <c r="N311" s="13"/>
    </row>
    <row r="312" spans="2:18" ht="15" customHeight="1" x14ac:dyDescent="0.25">
      <c r="B312" t="str" cm="1">
        <f t="array" ref="B312">_xll.PBD(C312,"Name","","USD","","")</f>
        <v>FS Security (Sao Paulo)</v>
      </c>
      <c r="C312" t="s">
        <v>826</v>
      </c>
      <c r="D312" t="str" cm="1">
        <f t="array" ref="D312">_xll.PBD(C312,"Legal Name","","USD","","")</f>
        <v>FS Security Servicos De Tecnologia SA</v>
      </c>
      <c r="E312" s="29" t="s">
        <v>4236</v>
      </c>
      <c r="F312" t="s">
        <v>105</v>
      </c>
      <c r="G312" t="str" cm="1">
        <f t="array" ref="G312">_xll.PBD(C312,"Website","","USD","","")</f>
        <v>www.fs.com.br</v>
      </c>
      <c r="H312" t="s">
        <v>4235</v>
      </c>
      <c r="I312" t="s">
        <v>3001</v>
      </c>
      <c r="J312" t="s">
        <v>222</v>
      </c>
      <c r="K312" s="12"/>
      <c r="L312" s="12"/>
      <c r="M312" s="12"/>
      <c r="N312" s="13"/>
    </row>
    <row r="313" spans="2:18" ht="15" customHeight="1" x14ac:dyDescent="0.25">
      <c r="B313" t="str" cm="1">
        <f t="array" ref="B313">_xll.PBD(C313,"Name","","USD","","")</f>
        <v>Fujitsu</v>
      </c>
      <c r="C313" t="s">
        <v>336</v>
      </c>
      <c r="D313" t="str" cm="1">
        <f t="array" ref="D313">_xll.PBD(C313,"Legal Name","","USD","","")</f>
        <v>Fujitsu Limited</v>
      </c>
      <c r="E313" t="s">
        <v>3642</v>
      </c>
      <c r="F313" t="s">
        <v>2682</v>
      </c>
      <c r="G313" t="str" cm="1">
        <f t="array" ref="G313">_xll.PBD(C313,"Website","","USD","","")</f>
        <v>global.fujitsu/en-global</v>
      </c>
      <c r="H313" t="s">
        <v>1812</v>
      </c>
      <c r="I313" t="s">
        <v>3003</v>
      </c>
      <c r="J313" t="s">
        <v>222</v>
      </c>
      <c r="K313" s="12"/>
      <c r="L313" s="12"/>
      <c r="M313" s="12"/>
      <c r="N313" s="13"/>
    </row>
    <row r="314" spans="2:18" ht="15" customHeight="1" x14ac:dyDescent="0.25">
      <c r="B314" t="str" cm="1">
        <f t="array" ref="B314">_xll.PBD(C314,"Name","","USD","","")</f>
        <v>G4S</v>
      </c>
      <c r="C314" t="s">
        <v>360</v>
      </c>
      <c r="D314" t="str" cm="1">
        <f t="array" ref="D314">_xll.PBD(C314,"Legal Name","","USD","","")</f>
        <v>G4S Limited</v>
      </c>
      <c r="E314" t="s">
        <v>3572</v>
      </c>
      <c r="F314" t="s">
        <v>2679</v>
      </c>
      <c r="G314" t="str" cm="1">
        <f t="array" ref="G314">_xll.PBD(C314,"Website","","USD","","")</f>
        <v>www.g4s.com</v>
      </c>
      <c r="H314" t="s">
        <v>1991</v>
      </c>
      <c r="I314" t="s">
        <v>3004</v>
      </c>
      <c r="J314" t="s">
        <v>222</v>
      </c>
      <c r="K314" s="12"/>
      <c r="L314" s="12"/>
      <c r="M314" s="12"/>
      <c r="N314" s="13"/>
    </row>
    <row r="315" spans="2:18" ht="15" customHeight="1" x14ac:dyDescent="0.25">
      <c r="B315" t="str" cm="1">
        <f t="array" ref="B315">_xll.PBD(C315,"Name","","USD","","")</f>
        <v>Anima Educação</v>
      </c>
      <c r="C315" t="s">
        <v>592</v>
      </c>
      <c r="D315" t="str" cm="1">
        <f t="array" ref="D315">_xll.PBD(C315,"Legal Name","","USD","","")</f>
        <v>GAEC Educação SA</v>
      </c>
      <c r="E315" t="s">
        <v>3777</v>
      </c>
      <c r="F315" t="s">
        <v>105</v>
      </c>
      <c r="G315" t="str" cm="1">
        <f t="array" ref="G315">_xll.PBD(C315,"Website","","USD","","")</f>
        <v>www.animaeducacao.com.br</v>
      </c>
      <c r="H315" t="s">
        <v>2045</v>
      </c>
      <c r="I315" t="s">
        <v>2765</v>
      </c>
      <c r="J315" t="s">
        <v>222</v>
      </c>
      <c r="K315" s="12"/>
      <c r="L315" s="12"/>
      <c r="M315" s="12"/>
      <c r="N315" s="13"/>
    </row>
    <row r="316" spans="2:18" ht="15" customHeight="1" x14ac:dyDescent="0.25">
      <c r="B316" t="str" cm="1">
        <f t="array" ref="B316">_xll.PBD(C316,"Name","","USD","","")</f>
        <v>Galvani Indústria, Comércio e Serviços</v>
      </c>
      <c r="C316" t="s">
        <v>829</v>
      </c>
      <c r="D316" t="str" cm="1">
        <f t="array" ref="D316">_xll.PBD(C316,"Legal Name","","USD","","")</f>
        <v>Galvani Indústria, Comércio e Serviços S/A</v>
      </c>
      <c r="E316" t="s">
        <v>3930</v>
      </c>
      <c r="F316" t="s">
        <v>105</v>
      </c>
      <c r="G316" t="str" cm="1">
        <f t="array" ref="G316">_xll.PBD(C316,"Website","","USD","","")</f>
        <v>www.galvani.ind.br</v>
      </c>
      <c r="H316" t="s">
        <v>1870</v>
      </c>
      <c r="I316" t="s">
        <v>3005</v>
      </c>
      <c r="J316" t="s">
        <v>222</v>
      </c>
      <c r="K316" s="12"/>
      <c r="L316" s="12"/>
      <c r="M316" s="12"/>
      <c r="N316" s="13"/>
    </row>
    <row r="317" spans="2:18" ht="15" customHeight="1" x14ac:dyDescent="0.25">
      <c r="B317" t="str" cm="1">
        <f t="array" ref="B317">_xll.PBD(C317,"Name","","USD","","")</f>
        <v>GD Solar (Brazil)</v>
      </c>
      <c r="C317" t="s">
        <v>831</v>
      </c>
      <c r="D317" t="str" cm="1">
        <f t="array" ref="D317">_xll.PBD(C317,"Legal Name","","USD","","")</f>
        <v>GD Solar Holding S.A.</v>
      </c>
      <c r="E317" t="s">
        <v>4131</v>
      </c>
      <c r="F317" t="s">
        <v>105</v>
      </c>
      <c r="G317" t="str" cm="1">
        <f t="array" ref="G317">_xll.PBD(C317,"Website","","USD","","")</f>
        <v>www.gdsolar.com.br</v>
      </c>
      <c r="H317" t="s">
        <v>2246</v>
      </c>
      <c r="I317" t="s">
        <v>3007</v>
      </c>
      <c r="J317" t="s">
        <v>222</v>
      </c>
      <c r="K317" s="12"/>
      <c r="L317" s="12"/>
      <c r="M317" s="12"/>
      <c r="N317" s="13"/>
    </row>
    <row r="318" spans="2:18" ht="15" customHeight="1" x14ac:dyDescent="0.25">
      <c r="B318" t="str" cm="1">
        <f t="array" ref="B318">_xll.PBD(C318,"Name","","USD","","")</f>
        <v>GE HealthCare Technologies</v>
      </c>
      <c r="C318" t="s">
        <v>209</v>
      </c>
      <c r="D318" t="str" cm="1">
        <f t="array" ref="D318">_xll.PBD(C318,"Legal Name","","USD","","")</f>
        <v>GE HealthCare Technologies Inc.</v>
      </c>
      <c r="E318" t="s">
        <v>3729</v>
      </c>
      <c r="F318" t="s">
        <v>2676</v>
      </c>
      <c r="G318" t="str" cm="1">
        <f t="array" ref="G318">_xll.PBD(C318,"Website","","USD","","")</f>
        <v>www.gehealthcare.com</v>
      </c>
      <c r="H318" t="s">
        <v>1922</v>
      </c>
      <c r="I318" t="s">
        <v>3008</v>
      </c>
      <c r="J318" t="s">
        <v>222</v>
      </c>
      <c r="K318" s="12"/>
      <c r="L318" s="12"/>
      <c r="M318" s="12"/>
      <c r="N318" s="13"/>
      <c r="O318" t="s">
        <v>237</v>
      </c>
      <c r="P318" t="s">
        <v>238</v>
      </c>
      <c r="Q318" t="s">
        <v>239</v>
      </c>
    </row>
    <row r="319" spans="2:18" ht="15" customHeight="1" x14ac:dyDescent="0.25">
      <c r="B319" t="str" cm="1">
        <f t="array" ref="B319">_xll.PBD(C319,"Name","","USD","","")</f>
        <v>GE Aerospace</v>
      </c>
      <c r="C319" t="s">
        <v>2661</v>
      </c>
      <c r="D319" t="str" cm="1">
        <f t="array" ref="D319">_xll.PBD(C319,"Legal Name","","USD","","")</f>
        <v>General Electric Company</v>
      </c>
      <c r="E319" t="s">
        <v>3730</v>
      </c>
      <c r="F319" t="s">
        <v>2676</v>
      </c>
      <c r="G319" t="str" cm="1">
        <f t="array" ref="G319">_xll.PBD(C319,"Website","","USD","","")</f>
        <v>www.geaerospace.com</v>
      </c>
      <c r="H319" t="s">
        <v>2701</v>
      </c>
      <c r="I319" t="s">
        <v>3515</v>
      </c>
      <c r="J319" t="s">
        <v>222</v>
      </c>
      <c r="K319" s="12"/>
      <c r="L319" s="12"/>
      <c r="M319" s="12"/>
      <c r="N319" s="12"/>
      <c r="O319" s="26"/>
      <c r="P319" s="26"/>
      <c r="Q319" s="26"/>
      <c r="R319" s="27"/>
    </row>
    <row r="320" spans="2:18" ht="15" customHeight="1" x14ac:dyDescent="0.25">
      <c r="B320" t="str" cm="1">
        <f t="array" ref="B320">_xll.PBD(C320,"Name","","USD","","")</f>
        <v>Getnet Adquirencia E Servicos Para Meios De Pagamento</v>
      </c>
      <c r="C320" t="s">
        <v>833</v>
      </c>
      <c r="D320" t="str" cm="1">
        <f t="array" ref="D320">_xll.PBD(C320,"Legal Name","","USD","","")</f>
        <v>Getnet Adquirencia E Servicos Para Meios De Pagamento SA</v>
      </c>
      <c r="E320" t="s">
        <v>3774</v>
      </c>
      <c r="F320" t="s">
        <v>105</v>
      </c>
      <c r="G320" t="str" cm="1">
        <f t="array" ref="G320">_xll.PBD(C320,"Website","","USD","","")</f>
        <v>www.site.getnet.com.br</v>
      </c>
      <c r="H320" t="s">
        <v>2248</v>
      </c>
      <c r="I320" t="s">
        <v>3298</v>
      </c>
      <c r="J320" t="s">
        <v>222</v>
      </c>
      <c r="K320" s="12"/>
      <c r="L320" s="12"/>
      <c r="M320" s="12"/>
      <c r="N320" s="13"/>
    </row>
    <row r="321" spans="2:14" ht="15" customHeight="1" x14ac:dyDescent="0.25">
      <c r="B321" t="str" cm="1">
        <f t="array" ref="B321">_xll.PBD(C321,"Name","","USD","","")</f>
        <v>Gimenes</v>
      </c>
      <c r="C321" t="s">
        <v>835</v>
      </c>
      <c r="D321" t="str" cm="1">
        <f t="array" ref="D321">_xll.PBD(C321,"Legal Name","","USD","","")</f>
        <v>Gimenes S.A.</v>
      </c>
      <c r="E321" s="29" t="s">
        <v>4237</v>
      </c>
      <c r="F321" t="s">
        <v>105</v>
      </c>
      <c r="G321" t="str" cm="1">
        <f t="array" ref="G321">_xll.PBD(C321,"Website","","USD","","")</f>
        <v>www.gimenes.com.br</v>
      </c>
      <c r="H321" t="s">
        <v>2249</v>
      </c>
      <c r="I321" t="s">
        <v>3013</v>
      </c>
      <c r="J321" t="s">
        <v>222</v>
      </c>
      <c r="K321" s="12"/>
      <c r="L321" s="12"/>
      <c r="M321" s="12"/>
      <c r="N321" s="13"/>
    </row>
    <row r="322" spans="2:14" ht="15" customHeight="1" x14ac:dyDescent="0.25">
      <c r="B322" t="str" cm="1">
        <f t="array" ref="B322">_xll.PBD(C322,"Name","","USD","","")</f>
        <v>Globant</v>
      </c>
      <c r="C322" t="s">
        <v>337</v>
      </c>
      <c r="D322" t="str" cm="1">
        <f t="array" ref="D322">_xll.PBD(C322,"Legal Name","","USD","","")</f>
        <v>Globant S.A.</v>
      </c>
      <c r="E322" t="s">
        <v>3704</v>
      </c>
      <c r="F322" t="s">
        <v>2683</v>
      </c>
      <c r="G322" t="str" cm="1">
        <f t="array" ref="G322">_xll.PBD(C322,"Website","","USD","","")</f>
        <v>www.globant.com</v>
      </c>
      <c r="H322" t="s">
        <v>1968</v>
      </c>
      <c r="I322" t="s">
        <v>3014</v>
      </c>
      <c r="J322" t="s">
        <v>222</v>
      </c>
      <c r="K322" s="12"/>
      <c r="L322" s="12"/>
      <c r="M322" s="12"/>
      <c r="N322" s="13"/>
    </row>
    <row r="323" spans="2:14" ht="15" customHeight="1" x14ac:dyDescent="0.25">
      <c r="B323" t="str" cm="1">
        <f t="array" ref="B323">_xll.PBD(C323,"Name","","USD","","")</f>
        <v>Globo Comunicação e Participações</v>
      </c>
      <c r="C323" t="s">
        <v>836</v>
      </c>
      <c r="D323" t="str" cm="1">
        <f t="array" ref="D323">_xll.PBD(C323,"Legal Name","","USD","","")</f>
        <v>Globo Comunicação e Participações SA</v>
      </c>
      <c r="E323" t="s">
        <v>3754</v>
      </c>
      <c r="F323" t="s">
        <v>105</v>
      </c>
      <c r="G323" t="str" cm="1">
        <f t="array" ref="G323">_xll.PBD(C323,"Website","","USD","","")</f>
        <v>www.globo.com</v>
      </c>
      <c r="H323" t="s">
        <v>2250</v>
      </c>
      <c r="I323" t="s">
        <v>3015</v>
      </c>
      <c r="J323" t="s">
        <v>222</v>
      </c>
      <c r="K323" s="12"/>
      <c r="L323" s="12"/>
      <c r="M323" s="12"/>
      <c r="N323" s="13"/>
    </row>
    <row r="324" spans="2:14" ht="15" customHeight="1" x14ac:dyDescent="0.25">
      <c r="B324" t="str" cm="1">
        <f t="array" ref="B324">_xll.PBD(C324,"Name","","USD","","")</f>
        <v>Grupo Globo</v>
      </c>
      <c r="C324" t="s">
        <v>855</v>
      </c>
      <c r="D324" t="str" cm="1">
        <f t="array" ref="D324">_xll.PBD(C324,"Legal Name","","USD","","")</f>
        <v>Globo Organizations Participations SA</v>
      </c>
      <c r="E324" t="s">
        <v>3754</v>
      </c>
      <c r="F324" t="s">
        <v>105</v>
      </c>
      <c r="G324" t="str" cm="1">
        <f t="array" ref="G324">_xll.PBD(C324,"Website","","USD","","")</f>
        <v>grupoglobo.globo.com</v>
      </c>
      <c r="H324" t="s">
        <v>1873</v>
      </c>
      <c r="I324" t="s">
        <v>3039</v>
      </c>
      <c r="J324" t="s">
        <v>222</v>
      </c>
      <c r="K324" s="12"/>
      <c r="L324" s="12"/>
      <c r="M324" s="12"/>
      <c r="N324" s="13"/>
    </row>
    <row r="325" spans="2:14" ht="15" customHeight="1" x14ac:dyDescent="0.25">
      <c r="B325" t="str" cm="1">
        <f t="array" ref="B325">_xll.PBD(C325,"Name","","USD","","")</f>
        <v>GOL Linhas Aereas</v>
      </c>
      <c r="C325" t="s">
        <v>837</v>
      </c>
      <c r="D325" t="str" cm="1">
        <f t="array" ref="D325">_xll.PBD(C325,"Legal Name","","USD","","")</f>
        <v>GOL Linhas Aéreas S.A.</v>
      </c>
      <c r="E325" t="s">
        <v>3756</v>
      </c>
      <c r="F325" t="s">
        <v>105</v>
      </c>
      <c r="G325" t="str" cm="1">
        <f t="array" ref="G325">_xll.PBD(C325,"Website","","USD","","")</f>
        <v>www.voegol.com.br</v>
      </c>
      <c r="H325" t="s">
        <v>2251</v>
      </c>
      <c r="I325" t="s">
        <v>3407</v>
      </c>
      <c r="J325" t="s">
        <v>222</v>
      </c>
      <c r="K325" s="12"/>
      <c r="L325" s="12"/>
      <c r="M325" s="12"/>
      <c r="N325" s="13"/>
    </row>
    <row r="326" spans="2:14" ht="15" customHeight="1" x14ac:dyDescent="0.25">
      <c r="B326" t="str" cm="1">
        <f t="array" ref="B326">_xll.PBD(C326,"Name","","USD","","")</f>
        <v>Oakberry</v>
      </c>
      <c r="C326" t="s">
        <v>990</v>
      </c>
      <c r="D326" t="str" cm="1">
        <f t="array" ref="D326">_xll.PBD(C326,"Legal Name","","USD","","")</f>
        <v>Golden Oak Franchising LTDA</v>
      </c>
      <c r="E326" t="s">
        <v>3726</v>
      </c>
      <c r="F326" t="s">
        <v>105</v>
      </c>
      <c r="G326" t="str" cm="1">
        <f t="array" ref="G326">_xll.PBD(C326,"Website","","USD","","")</f>
        <v>www.oakberry.com</v>
      </c>
      <c r="H326" t="s">
        <v>2389</v>
      </c>
      <c r="I326" t="s">
        <v>3199</v>
      </c>
      <c r="J326" t="s">
        <v>222</v>
      </c>
      <c r="K326" s="12"/>
      <c r="L326" s="12"/>
      <c r="M326" s="12"/>
      <c r="N326" s="13"/>
    </row>
    <row r="327" spans="2:14" ht="15" customHeight="1" x14ac:dyDescent="0.25">
      <c r="B327" t="str" cm="1">
        <f t="array" ref="B327">_xll.PBD(C327,"Name","","USD","","")</f>
        <v>GPS Participacoes E Empreendimentos</v>
      </c>
      <c r="C327" t="s">
        <v>362</v>
      </c>
      <c r="D327" t="str" cm="1">
        <f t="array" ref="D327">_xll.PBD(C327,"Legal Name","","USD","","")</f>
        <v>GPS Participacoes E Empreendimentos SA</v>
      </c>
      <c r="E327" t="s">
        <v>3856</v>
      </c>
      <c r="F327" t="s">
        <v>105</v>
      </c>
      <c r="G327" t="str" cm="1">
        <f t="array" ref="G327">_xll.PBD(C327,"Website","","USD","","")</f>
        <v>www.gpssa.com.br</v>
      </c>
      <c r="H327" t="s">
        <v>1993</v>
      </c>
      <c r="I327" t="s">
        <v>3019</v>
      </c>
      <c r="J327" t="s">
        <v>222</v>
      </c>
      <c r="K327" s="12"/>
      <c r="L327" s="12"/>
      <c r="M327" s="12"/>
      <c r="N327" s="13"/>
    </row>
    <row r="328" spans="2:14" ht="15" customHeight="1" x14ac:dyDescent="0.25">
      <c r="B328" t="str" cm="1">
        <f t="array" ref="B328">_xll.PBD(C328,"Name","","USD","","")</f>
        <v>GPTI Tecnologia da Informação</v>
      </c>
      <c r="C328" t="s">
        <v>838</v>
      </c>
      <c r="D328" t="str" cm="1">
        <f t="array" ref="D328">_xll.PBD(C328,"Legal Name","","USD","","")</f>
        <v>GPTI Tecnologia da Informação SA</v>
      </c>
      <c r="E328" s="29" t="s">
        <v>4238</v>
      </c>
      <c r="F328" t="s">
        <v>105</v>
      </c>
      <c r="G328" t="str" cm="1">
        <f t="array" ref="G328">_xll.PBD(C328,"Website","","USD","","")</f>
        <v>www.gpti.com.br</v>
      </c>
      <c r="H328" t="s">
        <v>2252</v>
      </c>
      <c r="I328" t="s">
        <v>3020</v>
      </c>
      <c r="J328" t="s">
        <v>222</v>
      </c>
      <c r="K328" s="12"/>
      <c r="L328" s="12"/>
      <c r="M328" s="12"/>
      <c r="N328" s="13"/>
    </row>
    <row r="329" spans="2:14" ht="15" customHeight="1" x14ac:dyDescent="0.25">
      <c r="B329" t="str" cm="1">
        <f t="array" ref="B329">_xll.PBD(C329,"Name","","USD","","")</f>
        <v>Granja Faria</v>
      </c>
      <c r="C329" t="s">
        <v>839</v>
      </c>
      <c r="D329" t="str" cm="1">
        <f t="array" ref="D329">_xll.PBD(C329,"Legal Name","","USD","","")</f>
        <v>Granja Faria SA</v>
      </c>
      <c r="E329" t="s">
        <v>3920</v>
      </c>
      <c r="F329" t="s">
        <v>105</v>
      </c>
      <c r="G329" t="str" cm="1">
        <f t="array" ref="G329">_xll.PBD(C329,"Website","","USD","","")</f>
        <v>www.granjafaria.com.br</v>
      </c>
      <c r="H329" t="s">
        <v>2253</v>
      </c>
      <c r="I329" t="s">
        <v>3022</v>
      </c>
      <c r="J329" t="s">
        <v>222</v>
      </c>
      <c r="K329" s="12"/>
      <c r="L329" s="12"/>
      <c r="M329" s="12"/>
      <c r="N329" s="13"/>
    </row>
    <row r="330" spans="2:14" ht="15" customHeight="1" x14ac:dyDescent="0.25">
      <c r="B330" t="str" cm="1">
        <f t="array" ref="B330">_xll.PBD(C330,"Name","","USD","","")</f>
        <v>Granto Seguros</v>
      </c>
      <c r="C330" t="s">
        <v>840</v>
      </c>
      <c r="D330" t="str" cm="1">
        <f t="array" ref="D330">_xll.PBD(C330,"Legal Name","","USD","","")</f>
        <v>Granto Corretora de Seguros LTDA</v>
      </c>
      <c r="E330" s="29" t="s">
        <v>4239</v>
      </c>
      <c r="F330" t="s">
        <v>105</v>
      </c>
      <c r="G330" t="str" cm="1">
        <f t="array" ref="G330">_xll.PBD(C330,"Website","","USD","","")</f>
        <v>www.grantoseguros.com</v>
      </c>
      <c r="H330" t="s">
        <v>2254</v>
      </c>
      <c r="I330" t="s">
        <v>3023</v>
      </c>
      <c r="J330" t="s">
        <v>222</v>
      </c>
      <c r="K330" s="12"/>
      <c r="L330" s="12"/>
      <c r="M330" s="12"/>
      <c r="N330" s="13"/>
    </row>
    <row r="331" spans="2:14" ht="15" customHeight="1" x14ac:dyDescent="0.25">
      <c r="B331" t="str" cm="1">
        <f t="array" ref="B331">_xll.PBD(C331,"Name","","USD","","")</f>
        <v>GRB Services</v>
      </c>
      <c r="C331" t="s">
        <v>841</v>
      </c>
      <c r="D331" t="str" cm="1">
        <f t="array" ref="D331">_xll.PBD(C331,"Legal Name","","USD","","")</f>
        <v>Grb Services Do Brasil Ltda</v>
      </c>
      <c r="E331" t="s">
        <v>3797</v>
      </c>
      <c r="F331" t="s">
        <v>105</v>
      </c>
      <c r="G331" t="str" cm="1">
        <f t="array" ref="G331">_xll.PBD(C331,"Website","","USD","","")</f>
        <v>www.grbsf.com.br</v>
      </c>
      <c r="H331" t="s">
        <v>2255</v>
      </c>
      <c r="I331" t="s">
        <v>3024</v>
      </c>
      <c r="J331" t="s">
        <v>222</v>
      </c>
      <c r="K331" s="12"/>
      <c r="L331" s="12"/>
      <c r="M331" s="12"/>
      <c r="N331" s="13"/>
    </row>
    <row r="332" spans="2:14" ht="15" customHeight="1" x14ac:dyDescent="0.25">
      <c r="B332" t="str" cm="1">
        <f t="array" ref="B332">_xll.PBD(C332,"Name","","USD","","")</f>
        <v>Green4T</v>
      </c>
      <c r="C332" t="s">
        <v>338</v>
      </c>
      <c r="D332" t="str" cm="1">
        <f t="array" ref="D332">_xll.PBD(C332,"Legal Name","","USD","","")</f>
        <v>GREEN4T SOLUÇÕES TI LTDA</v>
      </c>
      <c r="E332" t="s">
        <v>4132</v>
      </c>
      <c r="F332" t="s">
        <v>105</v>
      </c>
      <c r="G332" t="str" cm="1">
        <f t="array" ref="G332">_xll.PBD(C332,"Website","","USD","","")</f>
        <v>www.green4t.com</v>
      </c>
      <c r="H332" t="s">
        <v>1969</v>
      </c>
      <c r="I332" t="s">
        <v>3025</v>
      </c>
      <c r="J332" t="s">
        <v>222</v>
      </c>
      <c r="K332" s="12"/>
      <c r="L332" s="12"/>
      <c r="M332" s="12"/>
      <c r="N332" s="13"/>
    </row>
    <row r="333" spans="2:14" ht="15" customHeight="1" x14ac:dyDescent="0.25">
      <c r="B333" t="str" cm="1">
        <f t="array" ref="B333">_xll.PBD(C333,"Name","","USD","","")</f>
        <v>Grupo SBF</v>
      </c>
      <c r="C333" t="s">
        <v>862</v>
      </c>
      <c r="D333" t="str" cm="1">
        <f t="array" ref="D333">_xll.PBD(C333,"Legal Name","","USD","","")</f>
        <v>Group SBF SA</v>
      </c>
      <c r="E333" t="s">
        <v>4133</v>
      </c>
      <c r="F333" t="s">
        <v>105</v>
      </c>
      <c r="G333" t="str" cm="1">
        <f t="array" ref="G333">_xll.PBD(C333,"Website","","USD","","")</f>
        <v>ri.gruposbf.com.br</v>
      </c>
      <c r="H333" t="s">
        <v>1834</v>
      </c>
      <c r="I333" t="s">
        <v>3047</v>
      </c>
      <c r="J333" t="s">
        <v>222</v>
      </c>
      <c r="K333" s="12"/>
      <c r="L333" s="12"/>
      <c r="M333" s="12"/>
      <c r="N333" s="13"/>
    </row>
    <row r="334" spans="2:14" ht="15" customHeight="1" x14ac:dyDescent="0.25">
      <c r="B334" t="str" cm="1">
        <f t="array" ref="B334">_xll.PBD(C334,"Name","","USD","","")</f>
        <v>Growth Supplements Produtos Alimentícios</v>
      </c>
      <c r="C334" t="s">
        <v>844</v>
      </c>
      <c r="D334" t="str" cm="1">
        <f t="array" ref="D334">_xll.PBD(C334,"Legal Name","","USD","","")</f>
        <v>Growth Supplements Produtos Alimentícios LTDA</v>
      </c>
      <c r="E334" t="s">
        <v>3873</v>
      </c>
      <c r="F334" t="s">
        <v>105</v>
      </c>
      <c r="G334" t="str" cm="1">
        <f t="array" ref="G334">_xll.PBD(C334,"Website","","USD","","")</f>
        <v>www.gsuplementos.com.br</v>
      </c>
      <c r="H334" t="s">
        <v>2258</v>
      </c>
      <c r="I334" t="s">
        <v>3052</v>
      </c>
      <c r="J334" t="s">
        <v>222</v>
      </c>
      <c r="K334" s="12"/>
      <c r="L334" s="12"/>
      <c r="M334" s="12"/>
      <c r="N334" s="13"/>
    </row>
    <row r="335" spans="2:14" ht="15" customHeight="1" x14ac:dyDescent="0.25">
      <c r="B335" t="str" cm="1">
        <f t="array" ref="B335">_xll.PBD(C335,"Name","","USD","","")</f>
        <v>Grupo Casas Bahia</v>
      </c>
      <c r="C335" t="s">
        <v>851</v>
      </c>
      <c r="D335" t="str" cm="1">
        <f t="array" ref="D335">_xll.PBD(C335,"Legal Name","","USD","","")</f>
        <v>Grupo Casas Bahia S.A.</v>
      </c>
      <c r="E335" t="s">
        <v>3562</v>
      </c>
      <c r="F335" t="s">
        <v>105</v>
      </c>
      <c r="G335" t="str" cm="1">
        <f t="array" ref="G335">_xll.PBD(C335,"Website","","USD","","")</f>
        <v>www.ri.grupocasasbahia.com.br</v>
      </c>
      <c r="H335" t="s">
        <v>1833</v>
      </c>
      <c r="I335" t="s">
        <v>3035</v>
      </c>
      <c r="J335" t="s">
        <v>222</v>
      </c>
      <c r="K335" s="12"/>
      <c r="L335" s="12"/>
      <c r="M335" s="12"/>
      <c r="N335" s="13"/>
    </row>
    <row r="336" spans="2:14" ht="15" customHeight="1" x14ac:dyDescent="0.25">
      <c r="B336" t="str" cm="1">
        <f t="array" ref="B336">_xll.PBD(C336,"Name","","USD","","")</f>
        <v>Grupo CRM</v>
      </c>
      <c r="C336" t="s">
        <v>853</v>
      </c>
      <c r="D336" t="str" cm="1">
        <f t="array" ref="D336">_xll.PBD(C336,"Legal Name","","USD","","")</f>
        <v>Grupo CRM Industria E Comercio De Alimentos Ltda.</v>
      </c>
      <c r="E336" t="s">
        <v>4019</v>
      </c>
      <c r="F336" t="s">
        <v>105</v>
      </c>
      <c r="G336" t="str" cm="1">
        <f t="array" ref="G336">_xll.PBD(C336,"Website","","USD","","")</f>
        <v>grupocrm.gupy.io</v>
      </c>
      <c r="H336" t="s">
        <v>1872</v>
      </c>
      <c r="I336" t="s">
        <v>3036</v>
      </c>
      <c r="J336" t="s">
        <v>222</v>
      </c>
      <c r="K336" s="12"/>
      <c r="L336" s="12"/>
      <c r="M336" s="12"/>
      <c r="N336" s="13"/>
    </row>
    <row r="337" spans="2:18" ht="15" customHeight="1" x14ac:dyDescent="0.25">
      <c r="B337" t="str" cm="1">
        <f t="array" ref="B337">_xll.PBD(C337,"Name","","USD","","")</f>
        <v>Grupo De Moda Soma</v>
      </c>
      <c r="C337" t="s">
        <v>854</v>
      </c>
      <c r="D337" t="str" cm="1">
        <f t="array" ref="D337">_xll.PBD(C337,"Legal Name","","USD","","")</f>
        <v>Grupo De Moda Soma SA</v>
      </c>
      <c r="E337" t="s">
        <v>4004</v>
      </c>
      <c r="F337" t="s">
        <v>105</v>
      </c>
      <c r="G337" t="str" cm="1">
        <f t="array" ref="G337">_xll.PBD(C337,"Website","","USD","","")</f>
        <v>www.somagrupo.com.br</v>
      </c>
      <c r="H337" t="s">
        <v>2266</v>
      </c>
      <c r="I337" t="s">
        <v>3305</v>
      </c>
      <c r="J337" t="s">
        <v>222</v>
      </c>
      <c r="K337" s="12"/>
      <c r="L337" s="12"/>
      <c r="M337" s="12"/>
      <c r="N337" s="13"/>
    </row>
    <row r="338" spans="2:18" ht="15" customHeight="1" x14ac:dyDescent="0.25">
      <c r="B338" t="str" cm="1">
        <f t="array" ref="B338">_xll.PBD(C338,"Name","","USD","","")</f>
        <v>Oba Hortifruti</v>
      </c>
      <c r="C338" t="s">
        <v>991</v>
      </c>
      <c r="D338" t="str" cm="1">
        <f t="array" ref="D338">_xll.PBD(C338,"Legal Name","","USD","","")</f>
        <v>Grupo Fartura de Hortifrut S.A</v>
      </c>
      <c r="E338" t="s">
        <v>3947</v>
      </c>
      <c r="F338" t="s">
        <v>105</v>
      </c>
      <c r="G338" t="str" cm="1">
        <f t="array" ref="G338">_xll.PBD(C338,"Website","","USD","","")</f>
        <v>www.obahortifruti.com.br</v>
      </c>
      <c r="H338" t="s">
        <v>2390</v>
      </c>
      <c r="I338" t="s">
        <v>3200</v>
      </c>
      <c r="J338" t="s">
        <v>222</v>
      </c>
      <c r="K338" s="12"/>
      <c r="L338" s="12"/>
      <c r="M338" s="12"/>
      <c r="N338" s="13"/>
    </row>
    <row r="339" spans="2:18" ht="15" customHeight="1" x14ac:dyDescent="0.25">
      <c r="B339" t="str" cm="1">
        <f t="array" ref="B339">_xll.PBD(C339,"Name","","USD","","")</f>
        <v>Fuga Couros</v>
      </c>
      <c r="C339" t="s">
        <v>827</v>
      </c>
      <c r="D339" t="str" cm="1">
        <f t="array" ref="D339">_xll.PBD(C339,"Legal Name","","USD","","")</f>
        <v>Grupo Fuga Couros SA</v>
      </c>
      <c r="E339" t="s">
        <v>4134</v>
      </c>
      <c r="F339" t="s">
        <v>105</v>
      </c>
      <c r="G339" t="str" cm="1">
        <f t="array" ref="G339">_xll.PBD(C339,"Website","","USD","","")</f>
        <v>www.fugacouros.com.br</v>
      </c>
      <c r="H339" t="s">
        <v>2244</v>
      </c>
      <c r="I339" t="s">
        <v>3002</v>
      </c>
      <c r="J339" t="s">
        <v>222</v>
      </c>
      <c r="K339" s="12"/>
      <c r="L339" s="12"/>
      <c r="M339" s="12"/>
      <c r="N339" s="13"/>
    </row>
    <row r="340" spans="2:18" ht="15" customHeight="1" x14ac:dyDescent="0.25">
      <c r="B340" t="str" cm="1">
        <f t="array" ref="B340">_xll.PBD(C340,"Name","","USD","","")</f>
        <v>Grupo Granado</v>
      </c>
      <c r="C340" t="s">
        <v>856</v>
      </c>
      <c r="D340" t="str" cm="1">
        <f t="array" ref="D340">_xll.PBD(C340,"Legal Name","","USD","","")</f>
        <v>Grupo Granado SA</v>
      </c>
      <c r="E340" t="s">
        <v>3649</v>
      </c>
      <c r="F340" t="s">
        <v>105</v>
      </c>
      <c r="G340" t="str" cm="1">
        <f t="array" ref="G340">_xll.PBD(C340,"Website","","USD","","")</f>
        <v>www.granado.com.br</v>
      </c>
      <c r="H340" t="s">
        <v>2267</v>
      </c>
      <c r="I340" t="s">
        <v>3021</v>
      </c>
      <c r="J340" t="s">
        <v>222</v>
      </c>
      <c r="K340" s="12"/>
      <c r="L340" s="12"/>
      <c r="M340" s="12"/>
      <c r="N340" s="13"/>
    </row>
    <row r="341" spans="2:18" ht="15" customHeight="1" x14ac:dyDescent="0.25">
      <c r="B341" t="str" cm="1">
        <f t="array" ref="B341">_xll.PBD(C341,"Name","","USD","","")</f>
        <v>Grupo Mateus</v>
      </c>
      <c r="C341" t="s">
        <v>858</v>
      </c>
      <c r="D341" t="str" cm="1">
        <f t="array" ref="D341">_xll.PBD(C341,"Legal Name","","USD","","")</f>
        <v>Grupo Mateus SA</v>
      </c>
      <c r="E341" t="s">
        <v>4017</v>
      </c>
      <c r="F341" t="s">
        <v>105</v>
      </c>
      <c r="G341" t="str" cm="1">
        <f t="array" ref="G341">_xll.PBD(C341,"Website","","USD","","")</f>
        <v>www.grupomateus.com.br</v>
      </c>
      <c r="H341" t="s">
        <v>2269</v>
      </c>
      <c r="I341" t="s">
        <v>3040</v>
      </c>
      <c r="J341" t="s">
        <v>222</v>
      </c>
      <c r="K341" s="12"/>
      <c r="L341" s="12"/>
      <c r="M341" s="12"/>
      <c r="N341" s="13"/>
    </row>
    <row r="342" spans="2:18" ht="15" customHeight="1" x14ac:dyDescent="0.25">
      <c r="B342" t="str" cm="1">
        <f t="array" ref="B342">_xll.PBD(C342,"Name","","USD","","")</f>
        <v>Grupo MPR</v>
      </c>
      <c r="C342" t="s">
        <v>859</v>
      </c>
      <c r="D342" t="str" cm="1">
        <f t="array" ref="D342">_xll.PBD(C342,"Legal Name","","USD","","")</f>
        <v>Grupo MPR SA</v>
      </c>
      <c r="E342" t="s">
        <v>3883</v>
      </c>
      <c r="F342" t="s">
        <v>105</v>
      </c>
      <c r="G342" t="str" cm="1">
        <f t="array" ref="G342">_xll.PBD(C342,"Website","","USD","","")</f>
        <v>www.grupompr.com.br</v>
      </c>
      <c r="H342" t="s">
        <v>2270</v>
      </c>
      <c r="I342" t="s">
        <v>3042</v>
      </c>
      <c r="J342" t="s">
        <v>222</v>
      </c>
      <c r="K342" s="12"/>
      <c r="L342" s="12"/>
      <c r="M342" s="12"/>
      <c r="N342" s="13"/>
    </row>
    <row r="343" spans="2:18" ht="15" customHeight="1" x14ac:dyDescent="0.25">
      <c r="B343" t="str" cm="1">
        <f t="array" ref="B343">_xll.PBD(C343,"Name","","USD","","")</f>
        <v>Grupo Pao de Acucar</v>
      </c>
      <c r="C343" t="s">
        <v>860</v>
      </c>
      <c r="D343" t="str" cm="1">
        <f t="array" ref="D343">_xll.PBD(C343,"Legal Name","","USD","","")</f>
        <v>Grupo Pao de Acucar SA</v>
      </c>
      <c r="E343" t="s">
        <v>4073</v>
      </c>
      <c r="F343" t="s">
        <v>105</v>
      </c>
      <c r="G343" t="str" cm="1">
        <f t="array" ref="G343">_xll.PBD(C343,"Website","","USD","","")</f>
        <v>www.gpari.com.br</v>
      </c>
      <c r="H343" t="s">
        <v>2271</v>
      </c>
      <c r="I343" t="s">
        <v>3018</v>
      </c>
      <c r="J343" t="s">
        <v>222</v>
      </c>
      <c r="K343" s="12"/>
      <c r="L343" s="12"/>
      <c r="M343" s="12"/>
      <c r="N343" s="13"/>
    </row>
    <row r="344" spans="2:18" ht="15" customHeight="1" x14ac:dyDescent="0.25">
      <c r="B344" t="str" cm="1">
        <f t="array" ref="B344">_xll.PBD(C344,"Name","","USD","","")</f>
        <v>Gtex Brasil</v>
      </c>
      <c r="C344" t="s">
        <v>865</v>
      </c>
      <c r="D344" t="str" cm="1">
        <f t="array" ref="D344">_xll.PBD(C344,"Legal Name","","USD","","")</f>
        <v>Gtex Brasil Ltda.</v>
      </c>
      <c r="E344" t="s">
        <v>3745</v>
      </c>
      <c r="F344" t="s">
        <v>105</v>
      </c>
      <c r="G344" t="str" cm="1">
        <f t="array" ref="G344">_xll.PBD(C344,"Website","","USD","","")</f>
        <v>www.gtexbrasil.com.br</v>
      </c>
      <c r="H344" t="s">
        <v>2276</v>
      </c>
      <c r="I344" t="s">
        <v>3053</v>
      </c>
      <c r="J344" t="s">
        <v>222</v>
      </c>
      <c r="K344" s="12"/>
      <c r="L344" s="12"/>
      <c r="M344" s="12"/>
      <c r="N344" s="13"/>
    </row>
    <row r="345" spans="2:18" ht="15" customHeight="1" x14ac:dyDescent="0.25">
      <c r="B345" t="str" cm="1">
        <f t="array" ref="B345">_xll.PBD(C345,"Name","","USD","","")</f>
        <v>Guararapes Confeccoes</v>
      </c>
      <c r="C345" t="s">
        <v>867</v>
      </c>
      <c r="D345" t="str" cm="1">
        <f t="array" ref="D345">_xll.PBD(C345,"Legal Name","","USD","","")</f>
        <v>Guararapes Confeccoes S.A.</v>
      </c>
      <c r="E345" t="s">
        <v>4135</v>
      </c>
      <c r="F345" t="s">
        <v>105</v>
      </c>
      <c r="G345" t="str" cm="1">
        <f t="array" ref="G345">_xll.PBD(C345,"Website","","USD","","")</f>
        <v>ri.riachuelo.com.br</v>
      </c>
      <c r="H345" t="s">
        <v>1836</v>
      </c>
      <c r="I345" t="s">
        <v>3261</v>
      </c>
      <c r="J345" t="s">
        <v>222</v>
      </c>
      <c r="K345" s="12"/>
      <c r="L345" s="12"/>
      <c r="M345" s="12"/>
      <c r="N345" s="13"/>
    </row>
    <row r="346" spans="2:18" ht="15" customHeight="1" x14ac:dyDescent="0.25">
      <c r="B346" t="str" cm="1">
        <f t="array" ref="B346">_xll.PBD(C346,"Name","","USD","","")</f>
        <v>Guararapes</v>
      </c>
      <c r="C346" t="s">
        <v>866</v>
      </c>
      <c r="D346" t="str" cm="1">
        <f t="array" ref="D346">_xll.PBD(C346,"Legal Name","","USD","","")</f>
        <v>Guararapes Paineis S.A</v>
      </c>
      <c r="E346" t="s">
        <v>4136</v>
      </c>
      <c r="F346" t="s">
        <v>105</v>
      </c>
      <c r="G346" t="str" cm="1">
        <f t="array" ref="G346">_xll.PBD(C346,"Website","","USD","","")</f>
        <v>www.guararapes.com.br</v>
      </c>
      <c r="H346" t="s">
        <v>2277</v>
      </c>
      <c r="I346" t="s">
        <v>3054</v>
      </c>
      <c r="J346" t="s">
        <v>222</v>
      </c>
      <c r="K346" s="12"/>
      <c r="L346" s="12"/>
      <c r="M346" s="12"/>
      <c r="N346" s="13"/>
    </row>
    <row r="347" spans="2:18" ht="15" customHeight="1" x14ac:dyDescent="0.25">
      <c r="B347" t="str" cm="1">
        <f t="array" ref="B347">_xll.PBD(C347,"Name","","USD","","")</f>
        <v>Guerra SA Implementos Rodoviários</v>
      </c>
      <c r="C347" t="s">
        <v>868</v>
      </c>
      <c r="D347" t="str" cm="1">
        <f t="array" ref="D347">_xll.PBD(C347,"Legal Name","","USD","","")</f>
        <v>Guerra S.A.</v>
      </c>
      <c r="E347" t="s">
        <v>4137</v>
      </c>
      <c r="F347" t="s">
        <v>105</v>
      </c>
      <c r="G347" t="str" cm="1">
        <f t="array" ref="G347">_xll.PBD(C347,"Website","","USD","","")</f>
        <v>www.guerra.com.br</v>
      </c>
      <c r="H347" t="s">
        <v>2278</v>
      </c>
      <c r="I347" t="s">
        <v>3055</v>
      </c>
      <c r="J347" t="s">
        <v>222</v>
      </c>
      <c r="K347" s="12"/>
      <c r="L347" s="12"/>
      <c r="M347" s="12"/>
      <c r="N347" s="13"/>
    </row>
    <row r="348" spans="2:18" ht="15" customHeight="1" x14ac:dyDescent="0.25">
      <c r="B348" t="str" cm="1">
        <f t="array" ref="B348">_xll.PBD(C348,"Name","","USD","","")</f>
        <v>GVT Holding</v>
      </c>
      <c r="C348" t="s">
        <v>869</v>
      </c>
      <c r="D348" t="str" cm="1">
        <f t="array" ref="D348">_xll.PBD(C348,"Legal Name","","USD","","")</f>
        <v>GVT Holding SA</v>
      </c>
      <c r="E348" t="s">
        <v>3996</v>
      </c>
      <c r="F348" t="s">
        <v>105</v>
      </c>
      <c r="G348" t="e" cm="1">
        <f t="array" ref="G348">_xll.PBD(C348,"Website","","USD","","")</f>
        <v>#N/A</v>
      </c>
      <c r="H348" t="e">
        <v>#N/A</v>
      </c>
      <c r="I348" t="s">
        <v>3461</v>
      </c>
      <c r="J348" t="s">
        <v>222</v>
      </c>
      <c r="K348" s="12"/>
      <c r="L348" s="12"/>
      <c r="M348" s="12"/>
      <c r="N348" s="13"/>
    </row>
    <row r="349" spans="2:18" ht="15" customHeight="1" x14ac:dyDescent="0.25">
      <c r="B349" t="str" cm="1">
        <f t="array" ref="B349">_xll.PBD(C349,"Name","","USD","","")</f>
        <v>Hapvida Participacoes</v>
      </c>
      <c r="C349" t="s">
        <v>300</v>
      </c>
      <c r="D349" t="str" cm="1">
        <f t="array" ref="D349">_xll.PBD(C349,"Legal Name","","USD","","")</f>
        <v>Hapvida Participacoes e Investimentos S.A.</v>
      </c>
      <c r="E349" t="s">
        <v>3964</v>
      </c>
      <c r="F349" t="s">
        <v>105</v>
      </c>
      <c r="G349" t="str" cm="1">
        <f t="array" ref="G349">_xll.PBD(C349,"Website","","USD","","")</f>
        <v>ri.hapvida.com.br</v>
      </c>
      <c r="H349" t="s">
        <v>1809</v>
      </c>
      <c r="I349" t="s">
        <v>3056</v>
      </c>
      <c r="J349" t="s">
        <v>222</v>
      </c>
      <c r="K349" s="12"/>
      <c r="L349" s="12"/>
      <c r="M349" s="12"/>
      <c r="N349" s="13"/>
    </row>
    <row r="350" spans="2:18" ht="15" customHeight="1" x14ac:dyDescent="0.25">
      <c r="B350" t="str" cm="1">
        <f t="array" ref="B350">_xll.PBD(C350,"Name","","USD","","")</f>
        <v>Hassmann</v>
      </c>
      <c r="C350" t="s">
        <v>2669</v>
      </c>
      <c r="D350" t="str" cm="1">
        <f t="array" ref="D350">_xll.PBD(C350,"Legal Name","","USD","","")</f>
        <v>Hassmann S.A.</v>
      </c>
      <c r="E350" t="s">
        <v>3943</v>
      </c>
      <c r="F350" t="s">
        <v>105</v>
      </c>
      <c r="G350" t="str" cm="1">
        <f t="array" ref="G350">_xll.PBD(C350,"Website","","USD","","")</f>
        <v>www.hassmann.com.br</v>
      </c>
      <c r="H350" t="s">
        <v>2713</v>
      </c>
      <c r="I350" t="s">
        <v>3523</v>
      </c>
      <c r="J350" t="s">
        <v>222</v>
      </c>
      <c r="K350" s="12"/>
      <c r="L350" s="12"/>
      <c r="M350" s="12"/>
      <c r="N350" s="12"/>
      <c r="O350" s="26"/>
      <c r="P350" s="26"/>
      <c r="Q350" s="26"/>
      <c r="R350" s="27"/>
    </row>
    <row r="351" spans="2:18" ht="15" customHeight="1" x14ac:dyDescent="0.25">
      <c r="B351" t="str" cm="1">
        <f t="array" ref="B351">_xll.PBD(C351,"Name","","USD","","")</f>
        <v>HCL Technologies</v>
      </c>
      <c r="C351" t="s">
        <v>339</v>
      </c>
      <c r="D351" t="str" cm="1">
        <f t="array" ref="D351">_xll.PBD(C351,"Legal Name","","USD","","")</f>
        <v>HCL Technologies Limited</v>
      </c>
      <c r="E351" t="s">
        <v>3578</v>
      </c>
      <c r="F351" t="s">
        <v>2684</v>
      </c>
      <c r="G351" t="str" cm="1">
        <f t="array" ref="G351">_xll.PBD(C351,"Website","","USD","","")</f>
        <v>www.hcltech.com</v>
      </c>
      <c r="H351" t="s">
        <v>1970</v>
      </c>
      <c r="I351" t="s">
        <v>3058</v>
      </c>
      <c r="J351" t="s">
        <v>222</v>
      </c>
      <c r="K351" s="12"/>
      <c r="L351" s="12"/>
      <c r="M351" s="12"/>
      <c r="N351" s="13"/>
    </row>
    <row r="352" spans="2:18" ht="15" customHeight="1" x14ac:dyDescent="0.25">
      <c r="B352" t="str" cm="1">
        <f t="array" ref="B352">_xll.PBD(C352,"Name","","USD","","")</f>
        <v>Helbor Empreendimentos</v>
      </c>
      <c r="C352" t="s">
        <v>870</v>
      </c>
      <c r="D352" t="str" cm="1">
        <f t="array" ref="D352">_xll.PBD(C352,"Legal Name","","USD","","")</f>
        <v>Helbor Empreendimentos S.A.</v>
      </c>
      <c r="E352" t="s">
        <v>3643</v>
      </c>
      <c r="F352" t="s">
        <v>105</v>
      </c>
      <c r="G352" t="str" cm="1">
        <f t="array" ref="G352">_xll.PBD(C352,"Website","","USD","","")</f>
        <v>www.helbor.com.br</v>
      </c>
      <c r="H352" t="s">
        <v>2279</v>
      </c>
      <c r="I352" t="s">
        <v>3059</v>
      </c>
      <c r="J352" t="s">
        <v>222</v>
      </c>
      <c r="K352" s="12"/>
      <c r="L352" s="12"/>
      <c r="M352" s="12"/>
      <c r="N352" s="13"/>
    </row>
    <row r="353" spans="2:18" ht="15" customHeight="1" x14ac:dyDescent="0.25">
      <c r="B353" t="str" cm="1">
        <f t="array" ref="B353">_xll.PBD(C353,"Name","","USD","","")</f>
        <v>Henry Schein</v>
      </c>
      <c r="C353" t="s">
        <v>286</v>
      </c>
      <c r="D353" t="str" cm="1">
        <f t="array" ref="D353">_xll.PBD(C353,"Legal Name","","USD","","")</f>
        <v>Henry Schein, Inc.</v>
      </c>
      <c r="E353" t="s">
        <v>3658</v>
      </c>
      <c r="F353" t="s">
        <v>2676</v>
      </c>
      <c r="G353" t="str" cm="1">
        <f t="array" ref="G353">_xll.PBD(C353,"Website","","USD","","")</f>
        <v>www.henryschein.com</v>
      </c>
      <c r="H353" t="s">
        <v>1944</v>
      </c>
      <c r="I353" t="s">
        <v>3060</v>
      </c>
      <c r="J353" t="s">
        <v>222</v>
      </c>
      <c r="K353" s="12"/>
      <c r="L353" s="12"/>
      <c r="M353" s="12"/>
      <c r="N353" s="13"/>
    </row>
    <row r="354" spans="2:18" ht="15" customHeight="1" x14ac:dyDescent="0.25">
      <c r="B354" t="str" cm="1">
        <f t="array" ref="B354">_xll.PBD(C354,"Name","","USD","","")</f>
        <v>Hexus Food</v>
      </c>
      <c r="C354" t="s">
        <v>871</v>
      </c>
      <c r="D354" t="str" cm="1">
        <f t="array" ref="D354">_xll.PBD(C354,"Legal Name","","USD","","")</f>
        <v>Hexus Food Ltda</v>
      </c>
      <c r="E354" t="s">
        <v>3884</v>
      </c>
      <c r="F354" t="s">
        <v>105</v>
      </c>
      <c r="G354" t="str" cm="1">
        <f t="array" ref="G354">_xll.PBD(C354,"Website","","USD","","")</f>
        <v>www.hexus.com.br</v>
      </c>
      <c r="H354" t="s">
        <v>2280</v>
      </c>
      <c r="I354" t="s">
        <v>3063</v>
      </c>
      <c r="J354" t="s">
        <v>222</v>
      </c>
      <c r="K354" s="12"/>
      <c r="L354" s="12"/>
      <c r="M354" s="12"/>
      <c r="N354" s="13"/>
    </row>
    <row r="355" spans="2:18" ht="15" customHeight="1" x14ac:dyDescent="0.25">
      <c r="B355" t="str" cm="1">
        <f t="array" ref="B355">_xll.PBD(C355,"Name","","USD","","")</f>
        <v>Hidrovias do Brasil</v>
      </c>
      <c r="C355" t="s">
        <v>872</v>
      </c>
      <c r="D355" t="str" cm="1">
        <f t="array" ref="D355">_xll.PBD(C355,"Legal Name","","USD","","")</f>
        <v>Hidrovias do Brasil S.A.</v>
      </c>
      <c r="E355" t="s">
        <v>3740</v>
      </c>
      <c r="F355" t="s">
        <v>105</v>
      </c>
      <c r="G355" t="str" cm="1">
        <f t="array" ref="G355">_xll.PBD(C355,"Website","","USD","","")</f>
        <v>www.hbsa.com.br</v>
      </c>
      <c r="H355" t="s">
        <v>2281</v>
      </c>
      <c r="I355" t="s">
        <v>3057</v>
      </c>
      <c r="J355" t="s">
        <v>222</v>
      </c>
      <c r="K355" s="12"/>
      <c r="L355" s="12"/>
      <c r="M355" s="12"/>
      <c r="N355" s="13"/>
    </row>
    <row r="356" spans="2:18" ht="15" customHeight="1" x14ac:dyDescent="0.25">
      <c r="B356" t="str" cm="1">
        <f t="array" ref="B356">_xll.PBD(C356,"Name","","USD","","")</f>
        <v>Hmobi Participacoes</v>
      </c>
      <c r="C356" t="s">
        <v>873</v>
      </c>
      <c r="D356" t="str" cm="1">
        <f t="array" ref="D356">_xll.PBD(C356,"Legal Name","","USD","","")</f>
        <v>Hmobi Participacoes SA</v>
      </c>
      <c r="E356" t="s">
        <v>4031</v>
      </c>
      <c r="F356" t="s">
        <v>105</v>
      </c>
      <c r="G356" t="str" cm="1">
        <f t="array" ref="G356">_xll.PBD(C356,"Website","","USD","","")</f>
        <v>www.ri.hmobi-sa.com.br</v>
      </c>
      <c r="H356" t="s">
        <v>1835</v>
      </c>
      <c r="I356" t="s">
        <v>3064</v>
      </c>
      <c r="J356" t="s">
        <v>222</v>
      </c>
      <c r="K356" s="12"/>
      <c r="L356" s="12"/>
      <c r="M356" s="12"/>
      <c r="N356" s="13"/>
    </row>
    <row r="357" spans="2:18" ht="15" customHeight="1" x14ac:dyDescent="0.25">
      <c r="B357" t="str" cm="1">
        <f t="array" ref="B357">_xll.PBD(C357,"Name","","USD","","")</f>
        <v>Hortigil Hortifruti</v>
      </c>
      <c r="C357" t="s">
        <v>874</v>
      </c>
      <c r="D357" t="str" cm="1">
        <f t="array" ref="D357">_xll.PBD(C357,"Legal Name","","USD","","")</f>
        <v>Hortigil Hortifruti S.A.</v>
      </c>
      <c r="E357" t="s">
        <v>3674</v>
      </c>
      <c r="F357" t="s">
        <v>105</v>
      </c>
      <c r="G357" t="str" cm="1">
        <f t="array" ref="G357">_xll.PBD(C357,"Website","","USD","","")</f>
        <v>www.hortifruti.com.br</v>
      </c>
      <c r="H357" t="s">
        <v>2282</v>
      </c>
      <c r="I357" t="s">
        <v>3065</v>
      </c>
      <c r="J357" t="s">
        <v>222</v>
      </c>
      <c r="K357" s="12"/>
      <c r="L357" s="12"/>
      <c r="M357" s="12"/>
      <c r="N357" s="13"/>
    </row>
    <row r="358" spans="2:18" ht="15" customHeight="1" x14ac:dyDescent="0.25">
      <c r="B358" t="str" cm="1">
        <f t="array" ref="B358">_xll.PBD(C358,"Name","","USD","","")</f>
        <v>Hortus Comercio de Alimentos</v>
      </c>
      <c r="C358" t="s">
        <v>875</v>
      </c>
      <c r="D358" t="str" cm="1">
        <f t="array" ref="D358">_xll.PBD(C358,"Legal Name","","USD","","")</f>
        <v>Hortus Comercio de Alimentos SA</v>
      </c>
      <c r="E358" t="s">
        <v>3918</v>
      </c>
      <c r="F358" t="s">
        <v>105</v>
      </c>
      <c r="G358" t="str" cm="1">
        <f t="array" ref="G358">_xll.PBD(C358,"Website","","USD","","")</f>
        <v>www.marche.com.br</v>
      </c>
      <c r="H358" t="s">
        <v>2283</v>
      </c>
      <c r="I358" t="s">
        <v>3141</v>
      </c>
      <c r="J358" t="s">
        <v>222</v>
      </c>
      <c r="K358" s="12"/>
      <c r="L358" s="12"/>
      <c r="M358" s="12"/>
      <c r="N358" s="13"/>
    </row>
    <row r="359" spans="2:18" ht="15" customHeight="1" x14ac:dyDescent="0.25">
      <c r="B359" t="str" cm="1">
        <f t="array" ref="B359">_xll.PBD(C359,"Name","","USD","","")</f>
        <v>Hospital Care Caledonia</v>
      </c>
      <c r="C359" t="s">
        <v>301</v>
      </c>
      <c r="D359" t="str" cm="1">
        <f t="array" ref="D359">_xll.PBD(C359,"Legal Name","","USD","","")</f>
        <v>Hospital Care Caledonia S.A.</v>
      </c>
      <c r="E359" t="s">
        <v>3604</v>
      </c>
      <c r="F359" t="s">
        <v>105</v>
      </c>
      <c r="G359" t="str" cm="1">
        <f t="array" ref="G359">_xll.PBD(C359,"Website","","USD","","")</f>
        <v>www.hospitalcare.com.br</v>
      </c>
      <c r="H359" t="s">
        <v>1955</v>
      </c>
      <c r="I359" t="s">
        <v>3067</v>
      </c>
      <c r="J359" t="s">
        <v>222</v>
      </c>
      <c r="K359" s="12"/>
      <c r="L359" s="12"/>
      <c r="M359" s="12"/>
      <c r="N359" s="13"/>
    </row>
    <row r="360" spans="2:18" ht="15" customHeight="1" x14ac:dyDescent="0.25">
      <c r="B360" t="str" cm="1">
        <f t="array" ref="B360">_xll.PBD(C360,"Name","","USD","","")</f>
        <v>Hospital Mater Dei</v>
      </c>
      <c r="C360" t="s">
        <v>303</v>
      </c>
      <c r="D360" t="str" cm="1">
        <f t="array" ref="D360">_xll.PBD(C360,"Legal Name","","USD","","")</f>
        <v>Hospital Mater Dei SA</v>
      </c>
      <c r="E360" t="s">
        <v>3944</v>
      </c>
      <c r="F360" t="s">
        <v>105</v>
      </c>
      <c r="G360" t="str" cm="1">
        <f t="array" ref="G360">_xll.PBD(C360,"Website","","USD","","")</f>
        <v>www.materdei.com.br</v>
      </c>
      <c r="H360" t="s">
        <v>1957</v>
      </c>
      <c r="I360" t="s">
        <v>3145</v>
      </c>
      <c r="J360" t="s">
        <v>222</v>
      </c>
      <c r="K360" s="12"/>
      <c r="L360" s="12"/>
      <c r="M360" s="12"/>
      <c r="N360" s="13"/>
    </row>
    <row r="361" spans="2:18" ht="15" customHeight="1" x14ac:dyDescent="0.25">
      <c r="B361" t="str" cm="1">
        <f t="array" ref="B361">_xll.PBD(C361,"Name","","USD","","")</f>
        <v>HP</v>
      </c>
      <c r="C361" t="s">
        <v>2635</v>
      </c>
      <c r="D361" t="str" cm="1">
        <f t="array" ref="D361">_xll.PBD(C361,"Legal Name","","USD","","")</f>
        <v>HP Inc.</v>
      </c>
      <c r="E361" t="s">
        <v>3762</v>
      </c>
      <c r="F361" t="s">
        <v>2676</v>
      </c>
      <c r="G361" t="str" cm="1">
        <f t="array" ref="G361">_xll.PBD(C361,"Website","","USD","","")</f>
        <v>www.hp.com</v>
      </c>
      <c r="H361" t="s">
        <v>2644</v>
      </c>
      <c r="I361" t="s">
        <v>3499</v>
      </c>
      <c r="J361" t="s">
        <v>222</v>
      </c>
      <c r="K361" s="12"/>
      <c r="L361" s="12"/>
      <c r="M361" s="12"/>
      <c r="N361" s="12"/>
      <c r="O361" s="26"/>
      <c r="P361" s="26"/>
      <c r="Q361" s="26"/>
      <c r="R361" s="27"/>
    </row>
    <row r="362" spans="2:18" ht="15" customHeight="1" x14ac:dyDescent="0.25">
      <c r="B362" t="str" cm="1">
        <f t="array" ref="B362">_xll.PBD(C362,"Name","","USD","","")</f>
        <v>Agribrasil</v>
      </c>
      <c r="C362" t="s">
        <v>565</v>
      </c>
      <c r="D362" t="str" cm="1">
        <f t="array" ref="D362">_xll.PBD(C362,"Legal Name","","USD","","")</f>
        <v>Humberg Agribrasil Comercio e Exportacao de Graos SA</v>
      </c>
      <c r="E362" t="s">
        <v>3971</v>
      </c>
      <c r="F362" t="s">
        <v>105</v>
      </c>
      <c r="G362" t="str" cm="1">
        <f t="array" ref="G362">_xll.PBD(C362,"Website","","USD","","")</f>
        <v>www.agribrasil.net</v>
      </c>
      <c r="H362" t="s">
        <v>1814</v>
      </c>
      <c r="I362" t="s">
        <v>2737</v>
      </c>
      <c r="J362" t="s">
        <v>222</v>
      </c>
      <c r="K362" s="12"/>
      <c r="L362" s="12"/>
      <c r="M362" s="12"/>
      <c r="N362" s="13"/>
    </row>
    <row r="363" spans="2:18" ht="15" customHeight="1" x14ac:dyDescent="0.25">
      <c r="B363" t="str" cm="1">
        <f t="array" ref="B363">_xll.PBD(C363,"Name","","USD","","")</f>
        <v>Hypera (Pharmaceuticals)</v>
      </c>
      <c r="C363" t="s">
        <v>404</v>
      </c>
      <c r="D363" t="str" cm="1">
        <f t="array" ref="D363">_xll.PBD(C363,"Legal Name","","USD","","")</f>
        <v>Hypera S/A.</v>
      </c>
      <c r="E363" t="s">
        <v>3893</v>
      </c>
      <c r="F363" t="s">
        <v>105</v>
      </c>
      <c r="G363" t="str" cm="1">
        <f t="array" ref="G363">_xll.PBD(C363,"Website","","USD","","")</f>
        <v>www.hypera.com.br</v>
      </c>
      <c r="H363" t="s">
        <v>2284</v>
      </c>
      <c r="I363" t="s">
        <v>3068</v>
      </c>
      <c r="J363" t="s">
        <v>222</v>
      </c>
      <c r="K363" s="12"/>
      <c r="L363" s="12"/>
      <c r="M363" s="12"/>
      <c r="N363" s="13"/>
    </row>
    <row r="364" spans="2:18" ht="15" customHeight="1" x14ac:dyDescent="0.25">
      <c r="B364" t="str" cm="1">
        <f t="array" ref="B364">_xll.PBD(C364,"Name","","USD","","")</f>
        <v>Iguá Saneamento</v>
      </c>
      <c r="C364" t="s">
        <v>877</v>
      </c>
      <c r="D364" t="str" cm="1">
        <f t="array" ref="D364">_xll.PBD(C364,"Legal Name","","USD","","")</f>
        <v>Iguá Saneamento S.A.</v>
      </c>
      <c r="E364" t="s">
        <v>3631</v>
      </c>
      <c r="F364" t="s">
        <v>105</v>
      </c>
      <c r="G364" t="str" cm="1">
        <f t="array" ref="G364">_xll.PBD(C364,"Website","","USD","","")</f>
        <v>ri.igua.com.br</v>
      </c>
      <c r="H364" t="s">
        <v>1875</v>
      </c>
      <c r="I364" t="s">
        <v>3070</v>
      </c>
      <c r="J364" t="s">
        <v>222</v>
      </c>
      <c r="K364" s="12"/>
      <c r="L364" s="12"/>
      <c r="M364" s="12"/>
      <c r="N364" s="13"/>
    </row>
    <row r="365" spans="2:18" ht="15" customHeight="1" x14ac:dyDescent="0.25">
      <c r="B365" t="str" cm="1">
        <f t="array" ref="B365">_xll.PBD(C365,"Name","","USD","","")</f>
        <v>Iguatemi</v>
      </c>
      <c r="C365" t="s">
        <v>878</v>
      </c>
      <c r="D365" t="str" cm="1">
        <f t="array" ref="D365">_xll.PBD(C365,"Legal Name","","USD","","")</f>
        <v>Iguatemi SA</v>
      </c>
      <c r="E365" t="s">
        <v>4060</v>
      </c>
      <c r="F365" t="s">
        <v>105</v>
      </c>
      <c r="G365" t="str" cm="1">
        <f t="array" ref="G365">_xll.PBD(C365,"Website","","USD","","")</f>
        <v>www.jereissati.com.br</v>
      </c>
      <c r="H365" t="s">
        <v>2285</v>
      </c>
      <c r="I365" t="s">
        <v>3092</v>
      </c>
      <c r="J365" t="s">
        <v>222</v>
      </c>
      <c r="K365" s="12"/>
      <c r="L365" s="12"/>
      <c r="M365" s="12"/>
      <c r="N365" s="13"/>
    </row>
    <row r="366" spans="2:18" ht="15" customHeight="1" x14ac:dyDescent="0.25">
      <c r="B366" t="str" cm="1">
        <f t="array" ref="B366">_xll.PBD(C366,"Name","","USD","","")</f>
        <v>Iharabras</v>
      </c>
      <c r="C366" t="s">
        <v>879</v>
      </c>
      <c r="D366" t="str" cm="1">
        <f t="array" ref="D366">_xll.PBD(C366,"Legal Name","","USD","","")</f>
        <v>Iharabras SA Indústrias Químicas</v>
      </c>
      <c r="E366" t="s">
        <v>3989</v>
      </c>
      <c r="F366" t="s">
        <v>105</v>
      </c>
      <c r="G366" t="str" cm="1">
        <f t="array" ref="G366">_xll.PBD(C366,"Website","","USD","","")</f>
        <v>www.ihara.com.br</v>
      </c>
      <c r="H366" t="s">
        <v>2286</v>
      </c>
      <c r="I366" t="s">
        <v>3071</v>
      </c>
      <c r="J366" t="s">
        <v>222</v>
      </c>
      <c r="K366" s="12"/>
      <c r="L366" s="12"/>
      <c r="M366" s="12"/>
      <c r="N366" s="13"/>
    </row>
    <row r="367" spans="2:18" ht="15" customHeight="1" x14ac:dyDescent="0.25">
      <c r="B367" t="str" cm="1">
        <f t="array" ref="B367">_xll.PBD(C367,"Name","","USD","","")</f>
        <v>Extrafarma</v>
      </c>
      <c r="C367" t="s">
        <v>397</v>
      </c>
      <c r="D367" t="str" cm="1">
        <f t="array" ref="D367">_xll.PBD(C367,"Legal Name","","USD","","")</f>
        <v>Imifarma Produtos Farmacéuticos e Cosméticos SA</v>
      </c>
      <c r="E367" t="s">
        <v>3948</v>
      </c>
      <c r="F367" t="s">
        <v>105</v>
      </c>
      <c r="G367" t="str" cm="1">
        <f t="array" ref="G367">_xll.PBD(C367,"Website","","USD","","")</f>
        <v>www.extrafarma.com.br</v>
      </c>
      <c r="H367" t="s">
        <v>2228</v>
      </c>
      <c r="I367" t="s">
        <v>2984</v>
      </c>
      <c r="J367" t="s">
        <v>222</v>
      </c>
      <c r="K367" s="12"/>
      <c r="L367" s="12"/>
      <c r="M367" s="12"/>
      <c r="N367" s="13"/>
    </row>
    <row r="368" spans="2:18" ht="15" customHeight="1" x14ac:dyDescent="0.25">
      <c r="B368" t="str" cm="1">
        <f t="array" ref="B368">_xll.PBD(C368,"Name","","USD","","")</f>
        <v>Ímpar Serviços Hospitalares</v>
      </c>
      <c r="C368" t="s">
        <v>405</v>
      </c>
      <c r="D368" t="str" cm="1">
        <f t="array" ref="D368">_xll.PBD(C368,"Legal Name","","USD","","")</f>
        <v>Ímpar Serviços Hospitalares S.A.</v>
      </c>
      <c r="E368" t="s">
        <v>3638</v>
      </c>
      <c r="F368" t="s">
        <v>105</v>
      </c>
      <c r="G368" t="str" cm="1">
        <f t="array" ref="G368">_xll.PBD(C368,"Website","","USD","","")</f>
        <v>www.hospitaisredeimpar.com.br</v>
      </c>
      <c r="H368" t="s">
        <v>2288</v>
      </c>
      <c r="I368" t="s">
        <v>3066</v>
      </c>
      <c r="J368" t="s">
        <v>222</v>
      </c>
      <c r="K368" s="12"/>
      <c r="L368" s="12"/>
      <c r="M368" s="12"/>
      <c r="N368" s="13"/>
    </row>
    <row r="369" spans="2:18" ht="15" customHeight="1" x14ac:dyDescent="0.25">
      <c r="B369" t="str" cm="1">
        <f t="array" ref="B369">_xll.PBD(C369,"Name","","USD","","")</f>
        <v>Indra Sistemas</v>
      </c>
      <c r="C369" t="s">
        <v>212</v>
      </c>
      <c r="D369" t="str" cm="1">
        <f t="array" ref="D369">_xll.PBD(C369,"Legal Name","","USD","","")</f>
        <v>Indra Sistemas, S.A.</v>
      </c>
      <c r="E369" t="s">
        <v>3555</v>
      </c>
      <c r="F369" t="s">
        <v>2685</v>
      </c>
      <c r="G369" t="str" cm="1">
        <f t="array" ref="G369">_xll.PBD(C369,"Website","","USD","","")</f>
        <v>www.indracompany.com</v>
      </c>
      <c r="H369" t="s">
        <v>1924</v>
      </c>
      <c r="I369" t="s">
        <v>3072</v>
      </c>
      <c r="J369" t="s">
        <v>222</v>
      </c>
      <c r="K369" s="12"/>
      <c r="L369" s="12"/>
      <c r="M369" s="12"/>
      <c r="N369" s="13"/>
    </row>
    <row r="370" spans="2:18" ht="15" customHeight="1" x14ac:dyDescent="0.25">
      <c r="B370" t="str" cm="1">
        <f t="array" ref="B370">_xll.PBD(C370,"Name","","USD","","")</f>
        <v>Melcon Indústria Farmacêutica</v>
      </c>
      <c r="C370" t="s">
        <v>409</v>
      </c>
      <c r="D370" t="str" cm="1">
        <f t="array" ref="D370">_xll.PBD(C370,"Legal Name","","USD","","")</f>
        <v>Indústria Farmacêutica Melcon do Brasil</v>
      </c>
      <c r="E370" s="29" t="s">
        <v>4240</v>
      </c>
      <c r="F370" t="s">
        <v>105</v>
      </c>
      <c r="G370" t="str" cm="1">
        <f t="array" ref="G370">_xll.PBD(C370,"Website","","USD","","")</f>
        <v>www.melcon.com.br</v>
      </c>
      <c r="H370" t="s">
        <v>2349</v>
      </c>
      <c r="I370" t="s">
        <v>3155</v>
      </c>
      <c r="J370" t="s">
        <v>222</v>
      </c>
      <c r="K370" s="12"/>
      <c r="L370" s="12"/>
      <c r="M370" s="12"/>
      <c r="N370" s="13"/>
    </row>
    <row r="371" spans="2:18" ht="15" customHeight="1" x14ac:dyDescent="0.25">
      <c r="B371" t="str" cm="1">
        <f t="array" ref="B371">_xll.PBD(C371,"Name","","USD","","")</f>
        <v>Infor Global Solutions</v>
      </c>
      <c r="C371" t="s">
        <v>211</v>
      </c>
      <c r="D371" t="str" cm="1">
        <f t="array" ref="D371">_xll.PBD(C371,"Legal Name","","USD","","")</f>
        <v>Infor Global Solutions, Inc.</v>
      </c>
      <c r="E371" s="29" t="s">
        <v>4241</v>
      </c>
      <c r="F371" t="s">
        <v>2676</v>
      </c>
      <c r="G371" t="str" cm="1">
        <f t="array" ref="G371">_xll.PBD(C371,"Website","","USD","","")</f>
        <v>www.infor.com</v>
      </c>
      <c r="H371" t="s">
        <v>1923</v>
      </c>
      <c r="I371" t="s">
        <v>3073</v>
      </c>
      <c r="J371" t="s">
        <v>222</v>
      </c>
      <c r="K371" s="12"/>
      <c r="L371" s="12"/>
      <c r="M371" s="12"/>
      <c r="N371" s="13"/>
      <c r="O371" t="s">
        <v>240</v>
      </c>
      <c r="P371" t="s">
        <v>241</v>
      </c>
      <c r="Q371" t="s">
        <v>242</v>
      </c>
    </row>
    <row r="372" spans="2:18" ht="15" customHeight="1" x14ac:dyDescent="0.25">
      <c r="B372" t="str" cm="1">
        <f t="array" ref="B372">_xll.PBD(C372,"Name","","USD","","")</f>
        <v>Informática y Tecnología Stefanini</v>
      </c>
      <c r="C372" t="s">
        <v>350</v>
      </c>
      <c r="D372" t="str" cm="1">
        <f t="array" ref="D372">_xll.PBD(C372,"Legal Name","","USD","","")</f>
        <v>Informática y Tecnología Stefanini S.A.</v>
      </c>
      <c r="E372" s="29" t="s">
        <v>4242</v>
      </c>
      <c r="F372" t="s">
        <v>105</v>
      </c>
      <c r="G372" t="str" cm="1">
        <f t="array" ref="G372">_xll.PBD(C372,"Website","","USD","","")</f>
        <v>www.stefanini.com</v>
      </c>
      <c r="H372" t="s">
        <v>1981</v>
      </c>
      <c r="I372" t="s">
        <v>3311</v>
      </c>
      <c r="J372" t="s">
        <v>222</v>
      </c>
      <c r="K372" s="12"/>
      <c r="L372" s="12"/>
      <c r="M372" s="12"/>
      <c r="N372" s="13"/>
    </row>
    <row r="373" spans="2:18" ht="15" customHeight="1" x14ac:dyDescent="0.25">
      <c r="B373" t="str" cm="1">
        <f t="array" ref="B373">_xll.PBD(C373,"Name","","USD","","")</f>
        <v>Infosys</v>
      </c>
      <c r="C373" t="s">
        <v>341</v>
      </c>
      <c r="D373" t="str" cm="1">
        <f t="array" ref="D373">_xll.PBD(C373,"Legal Name","","USD","","")</f>
        <v>Infosys Limited</v>
      </c>
      <c r="E373" t="s">
        <v>3640</v>
      </c>
      <c r="F373" t="s">
        <v>2684</v>
      </c>
      <c r="G373" t="str" cm="1">
        <f t="array" ref="G373">_xll.PBD(C373,"Website","","USD","","")</f>
        <v>www.infosys.com</v>
      </c>
      <c r="H373" t="s">
        <v>1972</v>
      </c>
      <c r="I373" t="s">
        <v>3074</v>
      </c>
      <c r="J373" t="s">
        <v>222</v>
      </c>
      <c r="K373" s="12"/>
      <c r="L373" s="12"/>
      <c r="M373" s="12"/>
      <c r="N373" s="13"/>
    </row>
    <row r="374" spans="2:18" ht="15" customHeight="1" x14ac:dyDescent="0.25">
      <c r="B374" t="str" cm="1">
        <f t="array" ref="B374">_xll.PBD(C374,"Name","","USD","","")</f>
        <v>Inpasa</v>
      </c>
      <c r="C374" t="s">
        <v>882</v>
      </c>
      <c r="D374" t="str" cm="1">
        <f t="array" ref="D374">_xll.PBD(C374,"Legal Name","","USD","","")</f>
        <v>Inpasa Agroindustrial S.A.</v>
      </c>
      <c r="E374" t="s">
        <v>3589</v>
      </c>
      <c r="F374" t="s">
        <v>105</v>
      </c>
      <c r="G374" t="str" cm="1">
        <f t="array" ref="G374">_xll.PBD(C374,"Website","","USD","","")</f>
        <v>www.inpasa.com.br</v>
      </c>
      <c r="H374" t="s">
        <v>2290</v>
      </c>
      <c r="I374" t="s">
        <v>3076</v>
      </c>
      <c r="J374" t="s">
        <v>222</v>
      </c>
      <c r="K374" s="12"/>
      <c r="L374" s="12"/>
      <c r="M374" s="12"/>
      <c r="N374" s="13"/>
    </row>
    <row r="375" spans="2:18" ht="15" customHeight="1" x14ac:dyDescent="0.25">
      <c r="B375" t="str" cm="1">
        <f t="array" ref="B375">_xll.PBD(C375,"Name","","USD","","")</f>
        <v>Instituto Hermes Pardini</v>
      </c>
      <c r="C375" t="s">
        <v>406</v>
      </c>
      <c r="D375" t="str" cm="1">
        <f t="array" ref="D375">_xll.PBD(C375,"Legal Name","","USD","","")</f>
        <v>Instituto Hermes Pardini S.A.</v>
      </c>
      <c r="E375" t="s">
        <v>3675</v>
      </c>
      <c r="F375" t="s">
        <v>105</v>
      </c>
      <c r="G375" t="str" cm="1">
        <f t="array" ref="G375">_xll.PBD(C375,"Website","","USD","","")</f>
        <v>www.hermespardini.com.br</v>
      </c>
      <c r="H375" t="s">
        <v>2291</v>
      </c>
      <c r="I375" t="s">
        <v>3062</v>
      </c>
      <c r="J375" t="s">
        <v>222</v>
      </c>
      <c r="K375" s="12"/>
      <c r="L375" s="12"/>
      <c r="M375" s="12"/>
      <c r="N375" s="13"/>
    </row>
    <row r="376" spans="2:18" ht="15" customHeight="1" x14ac:dyDescent="0.25">
      <c r="B376" t="str" cm="1">
        <f t="array" ref="B376">_xll.PBD(C376,"Name","","USD","","")</f>
        <v>Intel</v>
      </c>
      <c r="C376" t="s">
        <v>2632</v>
      </c>
      <c r="D376" t="str" cm="1">
        <f t="array" ref="D376">_xll.PBD(C376,"Legal Name","","USD","","")</f>
        <v>Intel Corporation</v>
      </c>
      <c r="E376" t="s">
        <v>3720</v>
      </c>
      <c r="F376" t="s">
        <v>2676</v>
      </c>
      <c r="G376" t="str" cm="1">
        <f t="array" ref="G376">_xll.PBD(C376,"Website","","USD","","")</f>
        <v>www.intel.com</v>
      </c>
      <c r="H376" t="s">
        <v>2641</v>
      </c>
      <c r="I376" t="s">
        <v>3496</v>
      </c>
      <c r="J376" t="s">
        <v>222</v>
      </c>
      <c r="K376" s="12"/>
      <c r="L376" s="12"/>
      <c r="M376" s="12"/>
      <c r="N376" s="12"/>
      <c r="O376" s="26"/>
      <c r="P376" s="26"/>
      <c r="Q376" s="26"/>
      <c r="R376" s="27"/>
    </row>
    <row r="377" spans="2:18" ht="15" customHeight="1" x14ac:dyDescent="0.25">
      <c r="B377" t="str" cm="1">
        <f t="array" ref="B377">_xll.PBD(C377,"Name","","USD","","")</f>
        <v>Intelbras</v>
      </c>
      <c r="C377" t="s">
        <v>883</v>
      </c>
      <c r="D377" t="str" cm="1">
        <f t="array" ref="D377">_xll.PBD(C377,"Legal Name","","USD","","")</f>
        <v>Intelbras SA</v>
      </c>
      <c r="E377" t="s">
        <v>3854</v>
      </c>
      <c r="F377" t="s">
        <v>105</v>
      </c>
      <c r="G377" t="str" cm="1">
        <f t="array" ref="G377">_xll.PBD(C377,"Website","","USD","","")</f>
        <v>www.intelbras.com</v>
      </c>
      <c r="H377" t="s">
        <v>2292</v>
      </c>
      <c r="I377" t="s">
        <v>3077</v>
      </c>
      <c r="J377" t="s">
        <v>222</v>
      </c>
      <c r="K377" s="12"/>
      <c r="L377" s="12"/>
      <c r="M377" s="12"/>
      <c r="N377" s="13"/>
    </row>
    <row r="378" spans="2:18" ht="15" customHeight="1" x14ac:dyDescent="0.25">
      <c r="B378" t="str" cm="1">
        <f t="array" ref="B378">_xll.PBD(C378,"Name","","USD","","")</f>
        <v>Intercement</v>
      </c>
      <c r="C378" t="s">
        <v>884</v>
      </c>
      <c r="D378" t="str" cm="1">
        <f t="array" ref="D378">_xll.PBD(C378,"Legal Name","","USD","","")</f>
        <v>InterCement Participações S.A.</v>
      </c>
      <c r="E378" t="s">
        <v>3735</v>
      </c>
      <c r="F378" t="s">
        <v>105</v>
      </c>
      <c r="G378" t="str" cm="1">
        <f t="array" ref="G378">_xll.PBD(C378,"Website","","USD","","")</f>
        <v>www.intercement.com</v>
      </c>
      <c r="H378" t="s">
        <v>2293</v>
      </c>
      <c r="I378" t="s">
        <v>3079</v>
      </c>
      <c r="J378" t="s">
        <v>222</v>
      </c>
      <c r="K378" s="12"/>
      <c r="L378" s="12"/>
      <c r="M378" s="12"/>
      <c r="N378" s="13"/>
    </row>
    <row r="379" spans="2:18" ht="15" customHeight="1" x14ac:dyDescent="0.25">
      <c r="B379" t="str" cm="1">
        <f t="array" ref="B379">_xll.PBD(C379,"Name","","USD","","")</f>
        <v>International Business Machines</v>
      </c>
      <c r="C379" t="s">
        <v>340</v>
      </c>
      <c r="D379" t="str" cm="1">
        <f t="array" ref="D379">_xll.PBD(C379,"Legal Name","","USD","","")</f>
        <v>International Business Machines Corporation</v>
      </c>
      <c r="E379" t="s">
        <v>3746</v>
      </c>
      <c r="F379" t="s">
        <v>2676</v>
      </c>
      <c r="G379" t="str" cm="1">
        <f t="array" ref="G379">_xll.PBD(C379,"Website","","USD","","")</f>
        <v>www.ibm.com</v>
      </c>
      <c r="H379" t="s">
        <v>1971</v>
      </c>
      <c r="I379" t="s">
        <v>3069</v>
      </c>
      <c r="J379" t="s">
        <v>222</v>
      </c>
      <c r="K379" s="12"/>
      <c r="L379" s="12"/>
      <c r="M379" s="12"/>
      <c r="N379" s="13"/>
    </row>
    <row r="380" spans="2:18" ht="15" customHeight="1" x14ac:dyDescent="0.25">
      <c r="B380" t="str" cm="1">
        <f t="array" ref="B380">_xll.PBD(C380,"Name","","USD","","")</f>
        <v>International Meal Company Alimentação</v>
      </c>
      <c r="C380" t="s">
        <v>885</v>
      </c>
      <c r="D380" t="str" cm="1">
        <f t="array" ref="D380">_xll.PBD(C380,"Legal Name","","USD","","")</f>
        <v>International Meal Company Alimentação S.A.</v>
      </c>
      <c r="E380" t="s">
        <v>3598</v>
      </c>
      <c r="F380" t="s">
        <v>105</v>
      </c>
      <c r="G380" t="str" cm="1">
        <f t="array" ref="G380">_xll.PBD(C380,"Website","","USD","","")</f>
        <v>www.internationalmealcompany.com</v>
      </c>
      <c r="H380" t="s">
        <v>2294</v>
      </c>
      <c r="I380" t="s">
        <v>3080</v>
      </c>
      <c r="J380" t="s">
        <v>222</v>
      </c>
      <c r="K380" s="12"/>
      <c r="L380" s="12"/>
      <c r="M380" s="12"/>
      <c r="N380" s="13"/>
    </row>
    <row r="381" spans="2:18" ht="15" customHeight="1" x14ac:dyDescent="0.25">
      <c r="B381" t="str" cm="1">
        <f t="array" ref="B381">_xll.PBD(C381,"Name","","USD","","")</f>
        <v>Iochpe-Maxion</v>
      </c>
      <c r="C381" t="s">
        <v>886</v>
      </c>
      <c r="D381" t="str" cm="1">
        <f t="array" ref="D381">_xll.PBD(C381,"Legal Name","","USD","","")</f>
        <v>Iochpe-Maxion S.A.</v>
      </c>
      <c r="E381" t="s">
        <v>3570</v>
      </c>
      <c r="F381" t="s">
        <v>105</v>
      </c>
      <c r="G381" t="str" cm="1">
        <f t="array" ref="G381">_xll.PBD(C381,"Website","","USD","","")</f>
        <v>www.iochpe.com.br</v>
      </c>
      <c r="H381" t="s">
        <v>2295</v>
      </c>
      <c r="I381" t="s">
        <v>3082</v>
      </c>
      <c r="J381" t="s">
        <v>222</v>
      </c>
      <c r="K381" s="12"/>
      <c r="L381" s="12"/>
      <c r="M381" s="12"/>
      <c r="N381" s="13"/>
    </row>
    <row r="382" spans="2:18" ht="15" customHeight="1" x14ac:dyDescent="0.25">
      <c r="B382" t="str" cm="1">
        <f t="array" ref="B382">_xll.PBD(C382,"Name","","USD","","")</f>
        <v>Ipe Tecnologia Digital</v>
      </c>
      <c r="C382" t="s">
        <v>887</v>
      </c>
      <c r="D382" t="str" cm="1">
        <f t="array" ref="D382">_xll.PBD(C382,"Legal Name","","USD","","")</f>
        <v>Ipê Tecnologia Digital LTDA</v>
      </c>
      <c r="E382" t="s">
        <v>3582</v>
      </c>
      <c r="F382" t="s">
        <v>105</v>
      </c>
      <c r="G382" t="str" cm="1">
        <f t="array" ref="G382">_xll.PBD(C382,"Website","","USD","","")</f>
        <v>www.ipe.digital</v>
      </c>
      <c r="H382" t="s">
        <v>2296</v>
      </c>
      <c r="I382" t="s">
        <v>3083</v>
      </c>
      <c r="J382" t="s">
        <v>222</v>
      </c>
      <c r="K382" s="12"/>
      <c r="L382" s="12"/>
      <c r="M382" s="12"/>
      <c r="N382" s="13"/>
    </row>
    <row r="383" spans="2:18" ht="15" customHeight="1" x14ac:dyDescent="0.25">
      <c r="B383" t="str" cm="1">
        <f t="array" ref="B383">_xll.PBD(C383,"Name","","USD","","")</f>
        <v>Isa Energia Brasil</v>
      </c>
      <c r="C383" t="s">
        <v>888</v>
      </c>
      <c r="D383" t="str" cm="1">
        <f t="array" ref="D383">_xll.PBD(C383,"Legal Name","","USD","","")</f>
        <v>Isa Energia Brasil SA</v>
      </c>
      <c r="E383" t="s">
        <v>3991</v>
      </c>
      <c r="F383" t="s">
        <v>105</v>
      </c>
      <c r="G383" t="str" cm="1">
        <f t="array" ref="G383">_xll.PBD(C383,"Website","","USD","","")</f>
        <v>www.isacteep.com.br</v>
      </c>
      <c r="H383" t="s">
        <v>2297</v>
      </c>
      <c r="I383" t="s">
        <v>3085</v>
      </c>
      <c r="J383" t="s">
        <v>222</v>
      </c>
      <c r="K383" s="12"/>
      <c r="L383" s="12"/>
      <c r="M383" s="12"/>
      <c r="N383" s="13"/>
    </row>
    <row r="384" spans="2:18" ht="15" customHeight="1" x14ac:dyDescent="0.25">
      <c r="B384" t="str" cm="1">
        <f t="array" ref="B384">_xll.PBD(C384,"Name","","USD","","")</f>
        <v>Itambé Alimentos</v>
      </c>
      <c r="C384" t="s">
        <v>890</v>
      </c>
      <c r="D384" t="str" cm="1">
        <f t="array" ref="D384">_xll.PBD(C384,"Legal Name","","USD","","")</f>
        <v>Itambé Ltda.</v>
      </c>
      <c r="E384" t="s">
        <v>4138</v>
      </c>
      <c r="F384" t="s">
        <v>105</v>
      </c>
      <c r="G384" t="str" cm="1">
        <f t="array" ref="G384">_xll.PBD(C384,"Website","","USD","","")</f>
        <v>www.itambe.com.br</v>
      </c>
      <c r="H384" t="s">
        <v>2299</v>
      </c>
      <c r="I384" t="s">
        <v>3086</v>
      </c>
      <c r="J384" t="s">
        <v>222</v>
      </c>
      <c r="K384" s="12"/>
      <c r="L384" s="12"/>
      <c r="M384" s="12"/>
      <c r="N384" s="13"/>
    </row>
    <row r="385" spans="2:18" ht="15" customHeight="1" x14ac:dyDescent="0.25">
      <c r="B385" t="str" cm="1">
        <f t="array" ref="B385">_xll.PBD(C385,"Name","","USD","","")</f>
        <v>Itaúsa</v>
      </c>
      <c r="C385" t="s">
        <v>891</v>
      </c>
      <c r="D385" t="str" cm="1">
        <f t="array" ref="D385">_xll.PBD(C385,"Legal Name","","USD","","")</f>
        <v>Itaúsa S.A.</v>
      </c>
      <c r="E385" t="s">
        <v>3573</v>
      </c>
      <c r="F385" t="s">
        <v>105</v>
      </c>
      <c r="G385" t="str" cm="1">
        <f t="array" ref="G385">_xll.PBD(C385,"Website","","USD","","")</f>
        <v>www.itausa.com.br</v>
      </c>
      <c r="H385" t="s">
        <v>2300</v>
      </c>
      <c r="I385" t="s">
        <v>3087</v>
      </c>
      <c r="J385" t="s">
        <v>222</v>
      </c>
      <c r="K385" s="12"/>
      <c r="L385" s="12"/>
      <c r="M385" s="12"/>
      <c r="N385" s="13"/>
    </row>
    <row r="386" spans="2:18" ht="15" customHeight="1" x14ac:dyDescent="0.25">
      <c r="B386" t="str" cm="1">
        <f t="array" ref="B386">_xll.PBD(C386,"Name","","USD","","")</f>
        <v>It'sSeg</v>
      </c>
      <c r="C386" t="s">
        <v>889</v>
      </c>
      <c r="D386" t="str" cm="1">
        <f t="array" ref="D386">_xll.PBD(C386,"Legal Name","","USD","","")</f>
        <v>It'sSeg Corretora de Seguros SA</v>
      </c>
      <c r="E386" t="s">
        <v>3852</v>
      </c>
      <c r="F386" t="s">
        <v>105</v>
      </c>
      <c r="G386" t="str" cm="1">
        <f t="array" ref="G386">_xll.PBD(C386,"Website","","USD","","")</f>
        <v>segurosinteligentes.com.br</v>
      </c>
      <c r="H386" t="s">
        <v>2298</v>
      </c>
      <c r="I386" t="s">
        <v>3288</v>
      </c>
      <c r="J386" t="s">
        <v>222</v>
      </c>
      <c r="K386" s="12"/>
      <c r="L386" s="12"/>
      <c r="M386" s="12"/>
      <c r="N386" s="13"/>
    </row>
    <row r="387" spans="2:18" ht="15" customHeight="1" x14ac:dyDescent="0.25">
      <c r="B387" t="str" cm="1">
        <f t="array" ref="B387">_xll.PBD(C387,"Name","","USD","","")</f>
        <v>Jalles Machado</v>
      </c>
      <c r="C387" t="s">
        <v>893</v>
      </c>
      <c r="D387" t="str" cm="1">
        <f t="array" ref="D387">_xll.PBD(C387,"Legal Name","","USD","","")</f>
        <v>Jalles Machado S/A</v>
      </c>
      <c r="E387" t="s">
        <v>3621</v>
      </c>
      <c r="F387" t="s">
        <v>105</v>
      </c>
      <c r="G387" t="str" cm="1">
        <f t="array" ref="G387">_xll.PBD(C387,"Website","","USD","","")</f>
        <v>www.jalles.com</v>
      </c>
      <c r="H387" t="s">
        <v>2302</v>
      </c>
      <c r="I387" t="s">
        <v>3088</v>
      </c>
      <c r="J387" t="s">
        <v>222</v>
      </c>
      <c r="K387" s="12"/>
      <c r="L387" s="12"/>
      <c r="M387" s="12"/>
      <c r="N387" s="13"/>
    </row>
    <row r="388" spans="2:18" ht="15" customHeight="1" x14ac:dyDescent="0.25">
      <c r="B388" t="str" cm="1">
        <f t="array" ref="B388">_xll.PBD(C388,"Name","","USD","","")</f>
        <v>JBS (Food Products)</v>
      </c>
      <c r="C388" t="s">
        <v>894</v>
      </c>
      <c r="D388" t="str" cm="1">
        <f t="array" ref="D388">_xll.PBD(C388,"Legal Name","","USD","","")</f>
        <v>JBS S.A.</v>
      </c>
      <c r="E388" t="s">
        <v>3847</v>
      </c>
      <c r="F388" t="s">
        <v>105</v>
      </c>
      <c r="G388" t="str" cm="1">
        <f t="array" ref="G388">_xll.PBD(C388,"Website","","USD","","")</f>
        <v>www.jbs.com.br</v>
      </c>
      <c r="H388" t="s">
        <v>2303</v>
      </c>
      <c r="I388" t="s">
        <v>3089</v>
      </c>
      <c r="J388" t="s">
        <v>222</v>
      </c>
      <c r="K388" s="12"/>
      <c r="L388" s="12"/>
      <c r="M388" s="12"/>
      <c r="N388" s="13"/>
    </row>
    <row r="389" spans="2:18" ht="15" customHeight="1" x14ac:dyDescent="0.25">
      <c r="B389" t="str" cm="1">
        <f t="array" ref="B389">_xll.PBD(C389,"Name","","USD","","")</f>
        <v>Jeitto</v>
      </c>
      <c r="C389" t="s">
        <v>895</v>
      </c>
      <c r="D389" t="str" cm="1">
        <f t="array" ref="D389">_xll.PBD(C389,"Legal Name","","USD","","")</f>
        <v>Jeitto Instituição de Pagamento Ltda.</v>
      </c>
      <c r="E389" t="s">
        <v>4139</v>
      </c>
      <c r="F389" t="s">
        <v>105</v>
      </c>
      <c r="G389" t="str" cm="1">
        <f t="array" ref="G389">_xll.PBD(C389,"Website","","USD","","")</f>
        <v>www.jeitto.com.br</v>
      </c>
      <c r="H389" t="s">
        <v>2304</v>
      </c>
      <c r="I389" t="s">
        <v>3090</v>
      </c>
      <c r="J389" t="s">
        <v>222</v>
      </c>
      <c r="K389" s="12"/>
      <c r="L389" s="12"/>
      <c r="M389" s="12"/>
      <c r="N389" s="13"/>
    </row>
    <row r="390" spans="2:18" ht="15" customHeight="1" x14ac:dyDescent="0.25">
      <c r="B390" t="str" cm="1">
        <f t="array" ref="B390">_xll.PBD(C390,"Name","","USD","","")</f>
        <v>JHSF Participacoes</v>
      </c>
      <c r="C390" t="s">
        <v>897</v>
      </c>
      <c r="D390" t="str" cm="1">
        <f t="array" ref="D390">_xll.PBD(C390,"Legal Name","","USD","","")</f>
        <v>JHSF Participações S.A.</v>
      </c>
      <c r="E390" t="s">
        <v>3659</v>
      </c>
      <c r="F390" t="s">
        <v>105</v>
      </c>
      <c r="G390" t="str" cm="1">
        <f t="array" ref="G390">_xll.PBD(C390,"Website","","USD","","")</f>
        <v>www.jhsf.com.br</v>
      </c>
      <c r="H390" t="s">
        <v>2306</v>
      </c>
      <c r="I390" t="s">
        <v>3093</v>
      </c>
      <c r="J390" t="s">
        <v>222</v>
      </c>
      <c r="K390" s="12"/>
      <c r="L390" s="12"/>
      <c r="M390" s="12"/>
      <c r="N390" s="13"/>
    </row>
    <row r="391" spans="2:18" ht="15" customHeight="1" x14ac:dyDescent="0.25">
      <c r="B391" t="str" cm="1">
        <f t="array" ref="B391">_xll.PBD(C391,"Name","","USD","","")</f>
        <v>JM Servicos Integrados</v>
      </c>
      <c r="C391" t="s">
        <v>898</v>
      </c>
      <c r="D391" t="str" cm="1">
        <f t="array" ref="D391">_xll.PBD(C391,"Legal Name","","USD","","")</f>
        <v>JM Servicos Integrados Ltda</v>
      </c>
      <c r="E391" t="s">
        <v>3792</v>
      </c>
      <c r="F391" t="s">
        <v>105</v>
      </c>
      <c r="G391" t="str" cm="1">
        <f t="array" ref="G391">_xll.PBD(C391,"Website","","USD","","")</f>
        <v>www.jmservicosintegrados.com</v>
      </c>
      <c r="H391" t="s">
        <v>2307</v>
      </c>
      <c r="I391" t="s">
        <v>3094</v>
      </c>
      <c r="J391" t="s">
        <v>222</v>
      </c>
      <c r="K391" s="12"/>
      <c r="L391" s="12"/>
      <c r="M391" s="12"/>
      <c r="N391" s="13"/>
    </row>
    <row r="392" spans="2:18" ht="15" customHeight="1" x14ac:dyDescent="0.25">
      <c r="B392" t="str" cm="1">
        <f t="array" ref="B392">_xll.PBD(C392,"Name","","USD","","")</f>
        <v>Johnson &amp; Johnson</v>
      </c>
      <c r="C392" t="s">
        <v>2663</v>
      </c>
      <c r="D392" t="str" cm="1">
        <f t="array" ref="D392">_xll.PBD(C392,"Legal Name","","USD","","")</f>
        <v>Johnson &amp; Johnson Services Inc</v>
      </c>
      <c r="E392" t="s">
        <v>3886</v>
      </c>
      <c r="F392" t="s">
        <v>2676</v>
      </c>
      <c r="G392" t="str" cm="1">
        <f t="array" ref="G392">_xll.PBD(C392,"Website","","USD","","")</f>
        <v>www.jnj.com</v>
      </c>
      <c r="H392" t="s">
        <v>2703</v>
      </c>
      <c r="I392" t="s">
        <v>3517</v>
      </c>
      <c r="J392" t="s">
        <v>222</v>
      </c>
      <c r="K392" s="12"/>
      <c r="L392" s="12"/>
      <c r="M392" s="12"/>
      <c r="N392" s="12"/>
      <c r="O392" s="26"/>
      <c r="P392" s="26"/>
      <c r="Q392" s="26"/>
      <c r="R392" s="27"/>
    </row>
    <row r="393" spans="2:18" ht="15" customHeight="1" x14ac:dyDescent="0.25">
      <c r="B393" t="str" cm="1">
        <f t="array" ref="B393">_xll.PBD(C393,"Name","","USD","","")</f>
        <v>Josapar- Joaquim Oliveira Particip</v>
      </c>
      <c r="C393" t="s">
        <v>899</v>
      </c>
      <c r="D393" t="str" cm="1">
        <f t="array" ref="D393">_xll.PBD(C393,"Legal Name","","USD","","")</f>
        <v>Josapar- Joaquim Oliveira Particip S.A.</v>
      </c>
      <c r="E393" t="s">
        <v>4070</v>
      </c>
      <c r="F393" t="s">
        <v>105</v>
      </c>
      <c r="G393" t="str" cm="1">
        <f t="array" ref="G393">_xll.PBD(C393,"Website","","USD","","")</f>
        <v>www.josapar.com.br</v>
      </c>
      <c r="H393" t="s">
        <v>2308</v>
      </c>
      <c r="I393" t="s">
        <v>3095</v>
      </c>
      <c r="J393" t="s">
        <v>222</v>
      </c>
      <c r="K393" s="12"/>
      <c r="L393" s="12"/>
      <c r="M393" s="12"/>
      <c r="N393" s="13"/>
    </row>
    <row r="394" spans="2:18" ht="15" customHeight="1" x14ac:dyDescent="0.25">
      <c r="B394" t="str" cm="1">
        <f t="array" ref="B394">_xll.PBD(C394,"Name","","USD","","")</f>
        <v>JSL</v>
      </c>
      <c r="C394" t="s">
        <v>900</v>
      </c>
      <c r="D394" t="str" cm="1">
        <f t="array" ref="D394">_xll.PBD(C394,"Legal Name","","USD","","")</f>
        <v>JSL S.A.</v>
      </c>
      <c r="E394" t="s">
        <v>4098</v>
      </c>
      <c r="F394" t="s">
        <v>105</v>
      </c>
      <c r="G394" t="str" cm="1">
        <f t="array" ref="G394">_xll.PBD(C394,"Website","","USD","","")</f>
        <v>www.jsl.com.br</v>
      </c>
      <c r="H394" t="s">
        <v>2309</v>
      </c>
      <c r="I394" t="s">
        <v>3096</v>
      </c>
      <c r="J394" t="s">
        <v>222</v>
      </c>
      <c r="K394" s="12"/>
      <c r="L394" s="12"/>
      <c r="M394" s="12"/>
      <c r="N394" s="13"/>
    </row>
    <row r="395" spans="2:18" ht="15" customHeight="1" x14ac:dyDescent="0.25">
      <c r="B395" t="str" cm="1">
        <f t="array" ref="B395">_xll.PBD(C395,"Name","","USD","","")</f>
        <v>Juntos Somos Mais</v>
      </c>
      <c r="C395" t="s">
        <v>901</v>
      </c>
      <c r="D395" t="str" cm="1">
        <f t="array" ref="D395">_xll.PBD(C395,"Legal Name","","USD","","")</f>
        <v>Juntos Somos Mais Fidelização S.A.</v>
      </c>
      <c r="E395" t="s">
        <v>3595</v>
      </c>
      <c r="F395" t="s">
        <v>105</v>
      </c>
      <c r="G395" t="str" cm="1">
        <f t="array" ref="G395">_xll.PBD(C395,"Website","","USD","","")</f>
        <v>www.juntossomosmais.com.br</v>
      </c>
      <c r="H395" t="s">
        <v>2310</v>
      </c>
      <c r="I395" t="s">
        <v>3097</v>
      </c>
      <c r="J395" t="s">
        <v>222</v>
      </c>
      <c r="K395" s="12"/>
      <c r="L395" s="12"/>
      <c r="M395" s="12"/>
      <c r="N395" s="13"/>
    </row>
    <row r="396" spans="2:18" ht="15" customHeight="1" x14ac:dyDescent="0.25">
      <c r="B396" t="str" cm="1">
        <f t="array" ref="B396">_xll.PBD(C396,"Name","","USD","","")</f>
        <v>Kepler Weber</v>
      </c>
      <c r="C396" t="s">
        <v>902</v>
      </c>
      <c r="D396" t="str" cm="1">
        <f t="array" ref="D396">_xll.PBD(C396,"Legal Name","","USD","","")</f>
        <v>Kepler Weber S.A.</v>
      </c>
      <c r="E396" t="s">
        <v>3561</v>
      </c>
      <c r="F396" t="s">
        <v>105</v>
      </c>
      <c r="G396" t="str" cm="1">
        <f t="array" ref="G396">_xll.PBD(C396,"Website","","USD","","")</f>
        <v>www.kepler.com.br</v>
      </c>
      <c r="H396" t="s">
        <v>2311</v>
      </c>
      <c r="I396" t="s">
        <v>3098</v>
      </c>
      <c r="J396" t="s">
        <v>222</v>
      </c>
      <c r="K396" s="12"/>
      <c r="L396" s="12"/>
      <c r="M396" s="12"/>
      <c r="N396" s="13"/>
    </row>
    <row r="397" spans="2:18" ht="15" customHeight="1" x14ac:dyDescent="0.25">
      <c r="B397" t="str" cm="1">
        <f t="array" ref="B397">_xll.PBD(C397,"Name","","USD","","")</f>
        <v>Kiwify</v>
      </c>
      <c r="C397" t="s">
        <v>905</v>
      </c>
      <c r="D397" t="str" cm="1">
        <f t="array" ref="D397">_xll.PBD(C397,"Legal Name","","USD","","")</f>
        <v>Kiwify Educação e Tecnologia LTDA</v>
      </c>
      <c r="E397" t="s">
        <v>4140</v>
      </c>
      <c r="F397" t="s">
        <v>105</v>
      </c>
      <c r="G397" t="str" cm="1">
        <f t="array" ref="G397">_xll.PBD(C397,"Website","","USD","","")</f>
        <v>www.kiwify.com.br</v>
      </c>
      <c r="H397" t="s">
        <v>2313</v>
      </c>
      <c r="I397" t="s">
        <v>3100</v>
      </c>
      <c r="J397" t="s">
        <v>222</v>
      </c>
      <c r="K397" s="12"/>
      <c r="L397" s="12"/>
      <c r="M397" s="12"/>
      <c r="N397" s="13"/>
    </row>
    <row r="398" spans="2:18" ht="15" customHeight="1" x14ac:dyDescent="0.25">
      <c r="B398" t="str" cm="1">
        <f t="array" ref="B398">_xll.PBD(C398,"Name","","USD","","")</f>
        <v>Klabin</v>
      </c>
      <c r="C398" t="s">
        <v>906</v>
      </c>
      <c r="D398" t="str" cm="1">
        <f t="array" ref="D398">_xll.PBD(C398,"Legal Name","","USD","","")</f>
        <v>Klabin S.A.</v>
      </c>
      <c r="E398" t="s">
        <v>3647</v>
      </c>
      <c r="F398" t="s">
        <v>105</v>
      </c>
      <c r="G398" t="str" cm="1">
        <f t="array" ref="G398">_xll.PBD(C398,"Website","","USD","","")</f>
        <v>www.klabin.com.br</v>
      </c>
      <c r="H398" t="s">
        <v>2314</v>
      </c>
      <c r="I398" t="s">
        <v>3101</v>
      </c>
      <c r="J398" t="s">
        <v>222</v>
      </c>
      <c r="K398" s="12"/>
      <c r="L398" s="12"/>
      <c r="M398" s="12"/>
      <c r="N398" s="13"/>
    </row>
    <row r="399" spans="2:18" ht="15" customHeight="1" x14ac:dyDescent="0.25">
      <c r="B399" t="str" cm="1">
        <f t="array" ref="B399">_xll.PBD(C399,"Name","","USD","","")</f>
        <v>Klabin Segall</v>
      </c>
      <c r="C399" t="s">
        <v>907</v>
      </c>
      <c r="D399" t="str" cm="1">
        <f t="array" ref="D399">_xll.PBD(C399,"Legal Name","","USD","","")</f>
        <v>Klabin Segall SA</v>
      </c>
      <c r="E399" t="s">
        <v>3868</v>
      </c>
      <c r="F399" t="s">
        <v>105</v>
      </c>
      <c r="G399" t="str" cm="1">
        <f t="array" ref="G399">_xll.PBD(C399,"Website","","USD","","")</f>
        <v>www.klabinsegall.com.br</v>
      </c>
      <c r="H399" t="s">
        <v>2315</v>
      </c>
      <c r="I399" t="s">
        <v>3102</v>
      </c>
      <c r="J399" t="s">
        <v>222</v>
      </c>
      <c r="K399" s="12"/>
      <c r="L399" s="12"/>
      <c r="M399" s="12"/>
      <c r="N399" s="13"/>
    </row>
    <row r="400" spans="2:18" ht="15" customHeight="1" x14ac:dyDescent="0.25">
      <c r="B400" t="str" cm="1">
        <f t="array" ref="B400">_xll.PBD(C400,"Name","","USD","","")</f>
        <v>Kora Saude Participacoes</v>
      </c>
      <c r="C400" t="s">
        <v>302</v>
      </c>
      <c r="D400" t="str" cm="1">
        <f t="array" ref="D400">_xll.PBD(C400,"Legal Name","","USD","","")</f>
        <v>Kora Saúde Participações S.A.</v>
      </c>
      <c r="E400" t="s">
        <v>3583</v>
      </c>
      <c r="F400" t="s">
        <v>105</v>
      </c>
      <c r="G400" t="str" cm="1">
        <f t="array" ref="G400">_xll.PBD(C400,"Website","","USD","","")</f>
        <v>www.korasaude.com.br</v>
      </c>
      <c r="H400" t="s">
        <v>1956</v>
      </c>
      <c r="I400" t="s">
        <v>3103</v>
      </c>
      <c r="J400" t="s">
        <v>222</v>
      </c>
      <c r="K400" s="12"/>
      <c r="L400" s="12"/>
      <c r="M400" s="12"/>
      <c r="N400" s="13"/>
    </row>
    <row r="401" spans="2:14" ht="15" customHeight="1" x14ac:dyDescent="0.25">
      <c r="B401" t="str" cm="1">
        <f t="array" ref="B401">_xll.PBD(C401,"Name","","USD","","")</f>
        <v>Kyndryl Holdings</v>
      </c>
      <c r="C401" t="s">
        <v>342</v>
      </c>
      <c r="D401" t="str" cm="1">
        <f t="array" ref="D401">_xll.PBD(C401,"Legal Name","","USD","","")</f>
        <v>Kyndryl Holdings Inc</v>
      </c>
      <c r="E401" t="s">
        <v>4020</v>
      </c>
      <c r="F401" t="s">
        <v>2676</v>
      </c>
      <c r="G401" t="str" cm="1">
        <f t="array" ref="G401">_xll.PBD(C401,"Website","","USD","","")</f>
        <v>www.kyndryl.com</v>
      </c>
      <c r="H401" t="s">
        <v>1973</v>
      </c>
      <c r="I401" t="s">
        <v>3105</v>
      </c>
      <c r="J401" t="s">
        <v>222</v>
      </c>
      <c r="K401" s="12"/>
      <c r="L401" s="12"/>
      <c r="M401" s="12"/>
      <c r="N401" s="13"/>
    </row>
    <row r="402" spans="2:14" ht="15" customHeight="1" x14ac:dyDescent="0.25">
      <c r="B402" t="str" cm="1">
        <f t="array" ref="B402">_xll.PBD(C402,"Name","","USD","","")</f>
        <v>Even3</v>
      </c>
      <c r="C402" t="s">
        <v>806</v>
      </c>
      <c r="D402" t="str" cm="1">
        <f t="array" ref="D402">_xll.PBD(C402,"Legal Name","","USD","","")</f>
        <v>L3 Soluções Em Tecnologia Ltda</v>
      </c>
      <c r="E402" s="29" t="s">
        <v>4243</v>
      </c>
      <c r="F402" t="s">
        <v>105</v>
      </c>
      <c r="G402" t="str" cm="1">
        <f t="array" ref="G402">_xll.PBD(C402,"Website","","USD","","")</f>
        <v>www.even3.com.br</v>
      </c>
      <c r="H402" t="s">
        <v>2225</v>
      </c>
      <c r="I402" t="s">
        <v>2981</v>
      </c>
      <c r="J402" t="s">
        <v>222</v>
      </c>
      <c r="K402" s="12"/>
      <c r="L402" s="12"/>
      <c r="M402" s="12"/>
      <c r="N402" s="13"/>
    </row>
    <row r="403" spans="2:14" ht="15" customHeight="1" x14ac:dyDescent="0.25">
      <c r="B403" t="str" cm="1">
        <f t="array" ref="B403">_xll.PBD(C403,"Name","","USD","","")</f>
        <v>LafargeHolcim</v>
      </c>
      <c r="C403" t="s">
        <v>909</v>
      </c>
      <c r="D403" t="str" cm="1">
        <f t="array" ref="D403">_xll.PBD(C403,"Legal Name","","USD","","")</f>
        <v>LafargeHolcim (Brasil) SA</v>
      </c>
      <c r="E403">
        <v>0</v>
      </c>
      <c r="F403" t="s">
        <v>105</v>
      </c>
      <c r="G403" t="str" cm="1">
        <f t="array" ref="G403">_xll.PBD(C403,"Website","","USD","","")</f>
        <v>www.lafargeholcim.com.br</v>
      </c>
      <c r="H403" t="s">
        <v>2318</v>
      </c>
      <c r="I403" t="s">
        <v>3107</v>
      </c>
      <c r="J403" t="s">
        <v>222</v>
      </c>
      <c r="K403" s="12"/>
      <c r="L403" s="12"/>
      <c r="M403" s="12"/>
      <c r="N403" s="13"/>
    </row>
    <row r="404" spans="2:14" ht="15" customHeight="1" x14ac:dyDescent="0.25">
      <c r="B404" t="str" cm="1">
        <f t="array" ref="B404">_xll.PBD(C404,"Name","","USD","","")</f>
        <v>LANXESS Elastômeros do Brasil</v>
      </c>
      <c r="C404" t="s">
        <v>910</v>
      </c>
      <c r="D404" t="str" cm="1">
        <f t="array" ref="D404">_xll.PBD(C404,"Legal Name","","USD","","")</f>
        <v>LANXESS Elastômeros do Brasil S.A.</v>
      </c>
      <c r="E404" s="29" t="s">
        <v>4244</v>
      </c>
      <c r="F404" t="s">
        <v>105</v>
      </c>
      <c r="G404" t="str" cm="1">
        <f t="array" ref="G404">_xll.PBD(C404,"Website","","USD","","")</f>
        <v>www.petroflex.com.br</v>
      </c>
      <c r="H404" t="s">
        <v>2319</v>
      </c>
      <c r="I404" t="s">
        <v>3221</v>
      </c>
      <c r="J404" t="s">
        <v>222</v>
      </c>
      <c r="K404" s="12"/>
      <c r="L404" s="12"/>
      <c r="M404" s="12"/>
      <c r="N404" s="13"/>
    </row>
    <row r="405" spans="2:14" ht="15" customHeight="1" x14ac:dyDescent="0.25">
      <c r="B405" t="str" cm="1">
        <f t="array" ref="B405">_xll.PBD(C405,"Name","","USD","","")</f>
        <v>Latapack-Ball Embalagens</v>
      </c>
      <c r="C405" t="s">
        <v>911</v>
      </c>
      <c r="D405" t="str" cm="1">
        <f t="array" ref="D405">_xll.PBD(C405,"Legal Name","","USD","","")</f>
        <v>Latapack-Ball Embalagens Ltda.</v>
      </c>
      <c r="E405" t="s">
        <v>3978</v>
      </c>
      <c r="F405" t="s">
        <v>105</v>
      </c>
      <c r="G405" t="str" cm="1">
        <f t="array" ref="G405">_xll.PBD(C405,"Website","","USD","","")</f>
        <v>www.latapack.com.br</v>
      </c>
      <c r="H405" t="s">
        <v>2320</v>
      </c>
      <c r="I405" t="s">
        <v>3108</v>
      </c>
      <c r="J405" t="s">
        <v>222</v>
      </c>
      <c r="K405" s="12"/>
      <c r="L405" s="12"/>
      <c r="M405" s="12"/>
      <c r="N405" s="13"/>
    </row>
    <row r="406" spans="2:14" ht="15" customHeight="1" x14ac:dyDescent="0.25">
      <c r="B406" t="str" cm="1">
        <f t="array" ref="B406">_xll.PBD(C406,"Name","","USD","","")</f>
        <v>Laticnios Porto Alegre</v>
      </c>
      <c r="C406" t="s">
        <v>912</v>
      </c>
      <c r="D406" t="str" cm="1">
        <f t="array" ref="D406">_xll.PBD(C406,"Legal Name","","USD","","")</f>
        <v>Laticínios Porto Alegre Indústria e Comércio S.A.</v>
      </c>
      <c r="E406" t="s">
        <v>3923</v>
      </c>
      <c r="F406" t="s">
        <v>105</v>
      </c>
      <c r="G406" t="str" cm="1">
        <f t="array" ref="G406">_xll.PBD(C406,"Website","","USD","","")</f>
        <v>www.laticiniosportoalegre.com.br</v>
      </c>
      <c r="H406" t="s">
        <v>2321</v>
      </c>
      <c r="I406" t="s">
        <v>3109</v>
      </c>
      <c r="J406" t="s">
        <v>222</v>
      </c>
      <c r="K406" s="12"/>
      <c r="L406" s="12"/>
      <c r="M406" s="12"/>
      <c r="N406" s="13"/>
    </row>
    <row r="407" spans="2:14" ht="15" customHeight="1" x14ac:dyDescent="0.25">
      <c r="B407" t="str" cm="1">
        <f t="array" ref="B407">_xll.PBD(C407,"Name","","USD","","")</f>
        <v>Tirolez</v>
      </c>
      <c r="C407" t="s">
        <v>1110</v>
      </c>
      <c r="D407" t="str" cm="1">
        <f t="array" ref="D407">_xll.PBD(C407,"Legal Name","","USD","","")</f>
        <v>Latícinios Tirolez Ltda</v>
      </c>
      <c r="E407" t="s">
        <v>4047</v>
      </c>
      <c r="F407" t="s">
        <v>105</v>
      </c>
      <c r="G407" t="str" cm="1">
        <f t="array" ref="G407">_xll.PBD(C407,"Website","","USD","","")</f>
        <v>www.tirolez.com.br</v>
      </c>
      <c r="H407" t="s">
        <v>2495</v>
      </c>
      <c r="I407" t="s">
        <v>3353</v>
      </c>
      <c r="J407" t="s">
        <v>222</v>
      </c>
      <c r="K407" s="12"/>
      <c r="L407" s="12"/>
      <c r="M407" s="12"/>
      <c r="N407" s="13"/>
    </row>
    <row r="408" spans="2:14" ht="15" customHeight="1" x14ac:dyDescent="0.25">
      <c r="B408" t="str" cm="1">
        <f t="array" ref="B408">_xll.PBD(C408,"Name","","USD","","")</f>
        <v>Lavoro</v>
      </c>
      <c r="C408" t="s">
        <v>913</v>
      </c>
      <c r="D408" t="str" cm="1">
        <f t="array" ref="D408">_xll.PBD(C408,"Legal Name","","USD","","")</f>
        <v>Lavoro Ltd</v>
      </c>
      <c r="E408" t="s">
        <v>3785</v>
      </c>
      <c r="F408" t="s">
        <v>105</v>
      </c>
      <c r="G408" t="str" cm="1">
        <f t="array" ref="G408">_xll.PBD(C408,"Website","","USD","","")</f>
        <v>www.lavoroagro.com</v>
      </c>
      <c r="H408" t="s">
        <v>2322</v>
      </c>
      <c r="I408" t="s">
        <v>3110</v>
      </c>
      <c r="J408" t="s">
        <v>222</v>
      </c>
      <c r="K408" s="12"/>
      <c r="L408" s="12"/>
      <c r="M408" s="12"/>
      <c r="N408" s="13"/>
    </row>
    <row r="409" spans="2:14" ht="15" customHeight="1" x14ac:dyDescent="0.25">
      <c r="B409" t="str" cm="1">
        <f t="array" ref="B409">_xll.PBD(C409,"Name","","USD","","")</f>
        <v>Lavvi Empreendimentos Imobiliarios</v>
      </c>
      <c r="C409" t="s">
        <v>914</v>
      </c>
      <c r="D409" t="str" cm="1">
        <f t="array" ref="D409">_xll.PBD(C409,"Legal Name","","USD","","")</f>
        <v>Lavvi Empreendimentos Imobiliarios SA</v>
      </c>
      <c r="E409" t="s">
        <v>4010</v>
      </c>
      <c r="F409" t="s">
        <v>105</v>
      </c>
      <c r="G409" t="str" cm="1">
        <f t="array" ref="G409">_xll.PBD(C409,"Website","","USD","","")</f>
        <v>www.lavvi.com.br</v>
      </c>
      <c r="H409" t="s">
        <v>2323</v>
      </c>
      <c r="I409" t="s">
        <v>3111</v>
      </c>
      <c r="J409" t="s">
        <v>222</v>
      </c>
      <c r="K409" s="12"/>
      <c r="L409" s="12"/>
      <c r="M409" s="12"/>
      <c r="N409" s="13"/>
    </row>
    <row r="410" spans="2:14" ht="15" customHeight="1" x14ac:dyDescent="0.25">
      <c r="B410" t="str" cm="1">
        <f t="array" ref="B410">_xll.PBD(C410,"Name","","USD","","")</f>
        <v>Lecard</v>
      </c>
      <c r="C410" t="s">
        <v>915</v>
      </c>
      <c r="D410" t="str" cm="1">
        <f t="array" ref="D410">_xll.PBD(C410,"Legal Name","","USD","","")</f>
        <v>Le Card S.A.</v>
      </c>
      <c r="E410">
        <v>0</v>
      </c>
      <c r="F410" t="s">
        <v>105</v>
      </c>
      <c r="G410" t="str" cm="1">
        <f t="array" ref="G410">_xll.PBD(C410,"Website","","USD","","")</f>
        <v>www.lecard.com.br</v>
      </c>
      <c r="H410" t="s">
        <v>2324</v>
      </c>
      <c r="I410" t="s">
        <v>3114</v>
      </c>
      <c r="J410" t="s">
        <v>222</v>
      </c>
      <c r="K410" s="12"/>
      <c r="L410" s="12"/>
      <c r="M410" s="12"/>
      <c r="N410" s="13"/>
    </row>
    <row r="411" spans="2:14" ht="15" customHeight="1" x14ac:dyDescent="0.25">
      <c r="B411" t="str" cm="1">
        <f t="array" ref="B411">_xll.PBD(C411,"Name","","USD","","")</f>
        <v>LF Tel</v>
      </c>
      <c r="C411" t="s">
        <v>916</v>
      </c>
      <c r="D411" t="str" cm="1">
        <f t="array" ref="D411">_xll.PBD(C411,"Legal Name","","USD","","")</f>
        <v>LF Tel SA</v>
      </c>
      <c r="E411">
        <v>0</v>
      </c>
      <c r="F411" t="s">
        <v>105</v>
      </c>
      <c r="G411" t="e" cm="1">
        <f t="array" ref="G411">_xll.PBD(C411,"Website","","USD","","")</f>
        <v>#N/A</v>
      </c>
      <c r="H411" t="e">
        <v>#N/A</v>
      </c>
      <c r="I411" t="s">
        <v>3464</v>
      </c>
      <c r="J411" t="s">
        <v>222</v>
      </c>
      <c r="K411" s="12"/>
      <c r="L411" s="12"/>
      <c r="M411" s="12"/>
      <c r="N411" s="13"/>
    </row>
    <row r="412" spans="2:14" ht="15" customHeight="1" x14ac:dyDescent="0.25">
      <c r="B412" t="str" cm="1">
        <f t="array" ref="B412">_xll.PBD(C412,"Name","","USD","","")</f>
        <v>Líder Aviação</v>
      </c>
      <c r="C412" t="s">
        <v>917</v>
      </c>
      <c r="D412" t="str" cm="1">
        <f t="array" ref="D412">_xll.PBD(C412,"Legal Name","","USD","","")</f>
        <v>Lider Aviacao Holding SA</v>
      </c>
      <c r="E412" t="s">
        <v>3981</v>
      </c>
      <c r="F412" t="s">
        <v>105</v>
      </c>
      <c r="G412" t="str" cm="1">
        <f t="array" ref="G412">_xll.PBD(C412,"Website","","USD","","")</f>
        <v>www.lideraviacao.com.br</v>
      </c>
      <c r="H412" t="s">
        <v>2325</v>
      </c>
      <c r="I412" t="s">
        <v>3117</v>
      </c>
      <c r="J412" t="s">
        <v>222</v>
      </c>
      <c r="K412" s="12"/>
      <c r="L412" s="12"/>
      <c r="M412" s="12"/>
      <c r="N412" s="13"/>
    </row>
    <row r="413" spans="2:14" ht="15" customHeight="1" x14ac:dyDescent="0.25">
      <c r="B413" t="str" cm="1">
        <f t="array" ref="B413">_xll.PBD(C413,"Name","","USD","","")</f>
        <v>Light</v>
      </c>
      <c r="C413" t="s">
        <v>918</v>
      </c>
      <c r="D413" t="str" cm="1">
        <f t="array" ref="D413">_xll.PBD(C413,"Legal Name","","USD","","")</f>
        <v>Light S.A.</v>
      </c>
      <c r="E413" s="29" t="s">
        <v>4245</v>
      </c>
      <c r="F413" t="s">
        <v>105</v>
      </c>
      <c r="G413" t="str" cm="1">
        <f t="array" ref="G413">_xll.PBD(C413,"Website","","USD","","")</f>
        <v>ri.light.com.br</v>
      </c>
      <c r="H413" t="s">
        <v>1837</v>
      </c>
      <c r="I413" t="s">
        <v>3118</v>
      </c>
      <c r="J413" t="s">
        <v>222</v>
      </c>
      <c r="K413" s="12"/>
      <c r="L413" s="12"/>
      <c r="M413" s="12"/>
      <c r="N413" s="13"/>
    </row>
    <row r="414" spans="2:14" ht="15" customHeight="1" x14ac:dyDescent="0.25">
      <c r="B414" t="str" cm="1">
        <f t="array" ref="B414">_xll.PBD(C414,"Name","","USD","","")</f>
        <v>Liquigás Distribuidora</v>
      </c>
      <c r="C414" t="s">
        <v>919</v>
      </c>
      <c r="D414" t="str" cm="1">
        <f t="array" ref="D414">_xll.PBD(C414,"Legal Name","","USD","","")</f>
        <v>Liquigás Distribuidora S.A.</v>
      </c>
      <c r="E414" t="s">
        <v>3612</v>
      </c>
      <c r="F414" t="s">
        <v>105</v>
      </c>
      <c r="G414" t="str" cm="1">
        <f t="array" ref="G414">_xll.PBD(C414,"Website","","USD","","")</f>
        <v>www.liquigas.com.br</v>
      </c>
      <c r="H414" t="s">
        <v>2326</v>
      </c>
      <c r="I414" t="s">
        <v>3119</v>
      </c>
      <c r="J414" t="s">
        <v>222</v>
      </c>
      <c r="K414" s="12"/>
      <c r="L414" s="12"/>
      <c r="M414" s="12"/>
      <c r="N414" s="13"/>
    </row>
    <row r="415" spans="2:14" ht="15" customHeight="1" x14ac:dyDescent="0.25">
      <c r="B415" t="str" cm="1">
        <f t="array" ref="B415">_xll.PBD(C415,"Name","","USD","","")</f>
        <v>Localiza Rent a Car</v>
      </c>
      <c r="C415" t="s">
        <v>920</v>
      </c>
      <c r="D415" t="str" cm="1">
        <f t="array" ref="D415">_xll.PBD(C415,"Legal Name","","USD","","")</f>
        <v>Localiza Rent a Car S.A.</v>
      </c>
      <c r="E415" t="s">
        <v>3672</v>
      </c>
      <c r="F415" t="s">
        <v>105</v>
      </c>
      <c r="G415" t="str" cm="1">
        <f t="array" ref="G415">_xll.PBD(C415,"Website","","USD","","")</f>
        <v>www.localizaco.com</v>
      </c>
      <c r="H415" t="s">
        <v>2327</v>
      </c>
      <c r="I415" t="s">
        <v>3120</v>
      </c>
      <c r="J415" t="s">
        <v>222</v>
      </c>
      <c r="K415" s="12"/>
      <c r="L415" s="12"/>
      <c r="M415" s="12"/>
      <c r="N415" s="13"/>
    </row>
    <row r="416" spans="2:14" ht="15" customHeight="1" x14ac:dyDescent="0.25">
      <c r="B416" t="str" cm="1">
        <f t="array" ref="B416">_xll.PBD(C416,"Name","","USD","","")</f>
        <v>Locaweb Internet Services</v>
      </c>
      <c r="C416" t="s">
        <v>921</v>
      </c>
      <c r="D416" t="str" cm="1">
        <f t="array" ref="D416">_xll.PBD(C416,"Legal Name","","USD","","")</f>
        <v>Locaweb Internet Services S/A</v>
      </c>
      <c r="E416" t="s">
        <v>4097</v>
      </c>
      <c r="F416" t="s">
        <v>105</v>
      </c>
      <c r="G416" t="str" cm="1">
        <f t="array" ref="G416">_xll.PBD(C416,"Website","","USD","","")</f>
        <v>www.locaweb.com.br</v>
      </c>
      <c r="H416" t="s">
        <v>2328</v>
      </c>
      <c r="I416" t="s">
        <v>3122</v>
      </c>
      <c r="J416" t="s">
        <v>222</v>
      </c>
      <c r="K416" s="12"/>
      <c r="L416" s="12"/>
      <c r="M416" s="12"/>
      <c r="N416" s="13"/>
    </row>
    <row r="417" spans="2:14" ht="15" customHeight="1" x14ac:dyDescent="0.25">
      <c r="B417" t="str" cm="1">
        <f t="array" ref="B417">_xll.PBD(C417,"Name","","USD","","")</f>
        <v>Logicalis Group</v>
      </c>
      <c r="C417" t="s">
        <v>343</v>
      </c>
      <c r="D417" t="str" cm="1">
        <f t="array" ref="D417">_xll.PBD(C417,"Legal Name","","USD","","")</f>
        <v>Logicalis Group Limited</v>
      </c>
      <c r="E417" t="s">
        <v>3579</v>
      </c>
      <c r="F417" t="s">
        <v>2679</v>
      </c>
      <c r="G417" t="str" cm="1">
        <f t="array" ref="G417">_xll.PBD(C417,"Website","","USD","","")</f>
        <v>www.logicalis.com</v>
      </c>
      <c r="H417" t="s">
        <v>1974</v>
      </c>
      <c r="I417" t="s">
        <v>3124</v>
      </c>
      <c r="J417" t="s">
        <v>222</v>
      </c>
      <c r="K417" s="12"/>
      <c r="L417" s="12"/>
      <c r="M417" s="12"/>
      <c r="N417" s="13"/>
    </row>
    <row r="418" spans="2:14" ht="15" customHeight="1" x14ac:dyDescent="0.25">
      <c r="B418" t="str" cm="1">
        <f t="array" ref="B418">_xll.PBD(C418,"Name","","USD","","")</f>
        <v>Log-In Logistica Intermodal</v>
      </c>
      <c r="C418" t="s">
        <v>922</v>
      </c>
      <c r="D418" t="str" cm="1">
        <f t="array" ref="D418">_xll.PBD(C418,"Legal Name","","USD","","")</f>
        <v>Log-In Logistica Intermodal SA</v>
      </c>
      <c r="E418" t="s">
        <v>3895</v>
      </c>
      <c r="F418" t="s">
        <v>105</v>
      </c>
      <c r="G418" t="str" cm="1">
        <f t="array" ref="G418">_xll.PBD(C418,"Website","","USD","","")</f>
        <v>www.loginlogistica.com.br</v>
      </c>
      <c r="H418" t="s">
        <v>2329</v>
      </c>
      <c r="I418" t="s">
        <v>3125</v>
      </c>
      <c r="J418" t="s">
        <v>222</v>
      </c>
      <c r="K418" s="12"/>
      <c r="L418" s="12"/>
      <c r="M418" s="12"/>
      <c r="N418" s="13"/>
    </row>
    <row r="419" spans="2:14" ht="15" customHeight="1" x14ac:dyDescent="0.25">
      <c r="B419" t="str" cm="1">
        <f t="array" ref="B419">_xll.PBD(C419,"Name","","USD","","")</f>
        <v>Lojas Avenida</v>
      </c>
      <c r="C419" t="s">
        <v>923</v>
      </c>
      <c r="D419" t="str" cm="1">
        <f t="array" ref="D419">_xll.PBD(C419,"Legal Name","","USD","","")</f>
        <v>Lojas Avenida SA</v>
      </c>
      <c r="E419" t="s">
        <v>3801</v>
      </c>
      <c r="F419" t="s">
        <v>105</v>
      </c>
      <c r="G419" t="str" cm="1">
        <f t="array" ref="G419">_xll.PBD(C419,"Website","","USD","","")</f>
        <v>www.avenida.com.br</v>
      </c>
      <c r="H419" t="s">
        <v>2330</v>
      </c>
      <c r="I419" t="s">
        <v>2781</v>
      </c>
      <c r="J419" t="s">
        <v>222</v>
      </c>
      <c r="K419" s="12"/>
      <c r="L419" s="12"/>
      <c r="M419" s="12"/>
      <c r="N419" s="13"/>
    </row>
    <row r="420" spans="2:14" ht="15" customHeight="1" x14ac:dyDescent="0.25">
      <c r="B420" t="str" cm="1">
        <f t="array" ref="B420">_xll.PBD(C420,"Name","","USD","","")</f>
        <v>Lojas Quero-Quero</v>
      </c>
      <c r="C420" t="s">
        <v>924</v>
      </c>
      <c r="D420" t="str" cm="1">
        <f t="array" ref="D420">_xll.PBD(C420,"Legal Name","","USD","","")</f>
        <v>Lojas Quero-Quero S.A.</v>
      </c>
      <c r="E420" t="s">
        <v>3615</v>
      </c>
      <c r="F420" t="s">
        <v>105</v>
      </c>
      <c r="G420" t="str" cm="1">
        <f t="array" ref="G420">_xll.PBD(C420,"Website","","USD","","")</f>
        <v>www.queroquero.com.br</v>
      </c>
      <c r="H420" t="s">
        <v>2331</v>
      </c>
      <c r="I420" t="s">
        <v>3251</v>
      </c>
      <c r="J420" t="s">
        <v>222</v>
      </c>
      <c r="K420" s="12"/>
      <c r="L420" s="12"/>
      <c r="M420" s="12"/>
      <c r="N420" s="13"/>
    </row>
    <row r="421" spans="2:14" ht="15" customHeight="1" x14ac:dyDescent="0.25">
      <c r="B421" t="str" cm="1">
        <f t="array" ref="B421">_xll.PBD(C421,"Name","","USD","","")</f>
        <v>Lojas Renner</v>
      </c>
      <c r="C421" t="s">
        <v>925</v>
      </c>
      <c r="D421" t="str" cm="1">
        <f t="array" ref="D421">_xll.PBD(C421,"Legal Name","","USD","","")</f>
        <v>Lojas Renner S.A.</v>
      </c>
      <c r="E421" t="s">
        <v>3563</v>
      </c>
      <c r="F421" t="s">
        <v>105</v>
      </c>
      <c r="G421" t="str" cm="1">
        <f t="array" ref="G421">_xll.PBD(C421,"Website","","USD","","")</f>
        <v>www.lojasrennersa.com.br</v>
      </c>
      <c r="H421" t="s">
        <v>2332</v>
      </c>
      <c r="I421" t="s">
        <v>3126</v>
      </c>
      <c r="J421" t="s">
        <v>222</v>
      </c>
      <c r="K421" s="12"/>
      <c r="L421" s="12"/>
      <c r="M421" s="12"/>
      <c r="N421" s="13"/>
    </row>
    <row r="422" spans="2:14" ht="15" customHeight="1" x14ac:dyDescent="0.25">
      <c r="B422" t="str" cm="1">
        <f t="array" ref="B422">_xll.PBD(C422,"Name","","USD","","")</f>
        <v>Lorenzetti</v>
      </c>
      <c r="C422" t="s">
        <v>926</v>
      </c>
      <c r="D422" t="str" cm="1">
        <f t="array" ref="D422">_xll.PBD(C422,"Legal Name","","USD","","")</f>
        <v>Lorenzetti SA</v>
      </c>
      <c r="E422" t="s">
        <v>3875</v>
      </c>
      <c r="F422" t="s">
        <v>105</v>
      </c>
      <c r="G422" t="str" cm="1">
        <f t="array" ref="G422">_xll.PBD(C422,"Website","","USD","","")</f>
        <v>www.lorenzetti.com.br</v>
      </c>
      <c r="H422" t="s">
        <v>2333</v>
      </c>
      <c r="I422" t="s">
        <v>3127</v>
      </c>
      <c r="J422" t="s">
        <v>222</v>
      </c>
      <c r="K422" s="12"/>
      <c r="L422" s="12"/>
      <c r="M422" s="12"/>
      <c r="N422" s="13"/>
    </row>
    <row r="423" spans="2:14" ht="15" customHeight="1" x14ac:dyDescent="0.25">
      <c r="B423" t="str" cm="1">
        <f t="array" ref="B423">_xll.PBD(C423,"Name","","USD","","")</f>
        <v>Lotus Grains &amp; Oilseeds</v>
      </c>
      <c r="C423" t="s">
        <v>927</v>
      </c>
      <c r="D423" t="str" cm="1">
        <f t="array" ref="D423">_xll.PBD(C423,"Legal Name","","USD","","")</f>
        <v>Lotus Grains &amp; OilSeeds S/A</v>
      </c>
      <c r="E423" t="s">
        <v>3984</v>
      </c>
      <c r="F423" t="s">
        <v>105</v>
      </c>
      <c r="G423" t="str" cm="1">
        <f t="array" ref="G423">_xll.PBD(C423,"Website","","USD","","")</f>
        <v>www.lotusgrains.com</v>
      </c>
      <c r="H423" t="s">
        <v>2334</v>
      </c>
      <c r="I423" t="s">
        <v>3128</v>
      </c>
      <c r="J423" t="s">
        <v>222</v>
      </c>
      <c r="K423" s="12"/>
      <c r="L423" s="12"/>
      <c r="M423" s="12"/>
      <c r="N423" s="13"/>
    </row>
    <row r="424" spans="2:14" ht="15" customHeight="1" x14ac:dyDescent="0.25">
      <c r="B424" t="str" cm="1">
        <f t="array" ref="B424">_xll.PBD(C424,"Name","","USD","","")</f>
        <v>LP Sementes</v>
      </c>
      <c r="C424" t="s">
        <v>928</v>
      </c>
      <c r="D424" t="str" cm="1">
        <f t="array" ref="D424">_xll.PBD(C424,"Legal Name","","USD","","")</f>
        <v>LP Sementes Ltda</v>
      </c>
      <c r="E424" s="29" t="s">
        <v>4246</v>
      </c>
      <c r="F424" t="s">
        <v>105</v>
      </c>
      <c r="G424" t="e" cm="1">
        <f t="array" ref="G424">_xll.PBD(C424,"Website","","USD","","")</f>
        <v>#N/A</v>
      </c>
      <c r="H424" t="e">
        <v>#N/A</v>
      </c>
      <c r="I424" t="s">
        <v>3465</v>
      </c>
      <c r="J424" t="s">
        <v>222</v>
      </c>
      <c r="K424" s="12"/>
      <c r="L424" s="12"/>
      <c r="M424" s="12"/>
      <c r="N424" s="13"/>
    </row>
    <row r="425" spans="2:14" ht="15" customHeight="1" x14ac:dyDescent="0.25">
      <c r="B425" t="str" cm="1">
        <f t="array" ref="B425">_xll.PBD(C425,"Name","","USD","","")</f>
        <v>Lupo (Textile Manufacturing)</v>
      </c>
      <c r="C425" t="s">
        <v>929</v>
      </c>
      <c r="D425" t="str" cm="1">
        <f t="array" ref="D425">_xll.PBD(C425,"Legal Name","","USD","","")</f>
        <v>Lupo S.A.</v>
      </c>
      <c r="E425" t="s">
        <v>3874</v>
      </c>
      <c r="F425" t="s">
        <v>105</v>
      </c>
      <c r="G425" t="str" cm="1">
        <f t="array" ref="G425">_xll.PBD(C425,"Website","","USD","","")</f>
        <v>www.lupo.com.br</v>
      </c>
      <c r="H425" t="s">
        <v>2335</v>
      </c>
      <c r="I425" t="s">
        <v>3129</v>
      </c>
      <c r="J425" t="s">
        <v>222</v>
      </c>
      <c r="K425" s="12"/>
      <c r="L425" s="12"/>
      <c r="M425" s="12"/>
      <c r="N425" s="13"/>
    </row>
    <row r="426" spans="2:14" ht="15" customHeight="1" x14ac:dyDescent="0.25">
      <c r="B426" t="str" cm="1">
        <f t="array" ref="B426">_xll.PBD(C426,"Name","","USD","","")</f>
        <v>ITW Polymers &amp; Fluids</v>
      </c>
      <c r="C426" t="s">
        <v>892</v>
      </c>
      <c r="D426" t="str" cm="1">
        <f t="array" ref="D426">_xll.PBD(C426,"Legal Name","","USD","","")</f>
        <v>Luvex - Indústria de Equipamentos de Proteção Ltda.</v>
      </c>
      <c r="E426" t="s">
        <v>4247</v>
      </c>
      <c r="F426" t="s">
        <v>105</v>
      </c>
      <c r="G426" t="str" cm="1">
        <f t="array" ref="G426">_xll.PBD(C426,"Website","","USD","","")</f>
        <v>luvex.itwpf.com.br</v>
      </c>
      <c r="H426" t="s">
        <v>2301</v>
      </c>
      <c r="I426" t="s">
        <v>3130</v>
      </c>
      <c r="J426" t="s">
        <v>222</v>
      </c>
      <c r="K426" s="12"/>
      <c r="L426" s="12"/>
      <c r="M426" s="12"/>
      <c r="N426" s="13"/>
    </row>
    <row r="427" spans="2:14" ht="15" customHeight="1" x14ac:dyDescent="0.25">
      <c r="B427" t="str" cm="1">
        <f t="array" ref="B427">_xll.PBD(C427,"Name","","USD","","")</f>
        <v>M&amp;G Poliester</v>
      </c>
      <c r="C427" t="s">
        <v>930</v>
      </c>
      <c r="D427" t="str" cm="1">
        <f t="array" ref="D427">_xll.PBD(C427,"Legal Name","","USD","","")</f>
        <v>M&amp;G Poliester S.A.</v>
      </c>
      <c r="E427" t="s">
        <v>4067</v>
      </c>
      <c r="F427" t="s">
        <v>105</v>
      </c>
      <c r="G427" t="str" cm="1">
        <f t="array" ref="G427">_xll.PBD(C427,"Website","","USD","","")</f>
        <v>www.mg-chemicals.com.br</v>
      </c>
      <c r="H427" t="s">
        <v>2336</v>
      </c>
      <c r="I427" t="s">
        <v>3162</v>
      </c>
      <c r="J427" t="s">
        <v>222</v>
      </c>
      <c r="K427" s="12"/>
      <c r="L427" s="12"/>
      <c r="M427" s="12"/>
      <c r="N427" s="13"/>
    </row>
    <row r="428" spans="2:14" ht="15" customHeight="1" x14ac:dyDescent="0.25">
      <c r="B428" t="str" cm="1">
        <f t="array" ref="B428">_xll.PBD(C428,"Name","","USD","","")</f>
        <v>M. Dias Branco</v>
      </c>
      <c r="C428" t="s">
        <v>931</v>
      </c>
      <c r="D428" t="str" cm="1">
        <f t="array" ref="D428">_xll.PBD(C428,"Legal Name","","USD","","")</f>
        <v>M. Dias Branco S.A.</v>
      </c>
      <c r="E428" t="s">
        <v>3869</v>
      </c>
      <c r="F428" t="s">
        <v>105</v>
      </c>
      <c r="G428" t="str" cm="1">
        <f t="array" ref="G428">_xll.PBD(C428,"Website","","USD","","")</f>
        <v>www.mdiasbranco.com.br</v>
      </c>
      <c r="H428" t="s">
        <v>2337</v>
      </c>
      <c r="I428" t="s">
        <v>3150</v>
      </c>
      <c r="J428" t="s">
        <v>222</v>
      </c>
      <c r="K428" s="12"/>
      <c r="L428" s="12"/>
      <c r="M428" s="12"/>
      <c r="N428" s="13"/>
    </row>
    <row r="429" spans="2:14" ht="15" customHeight="1" x14ac:dyDescent="0.25">
      <c r="B429" t="str" cm="1">
        <f t="array" ref="B429">_xll.PBD(C429,"Name","","USD","","")</f>
        <v>MadeiraMadeira Comércio Eletrônico</v>
      </c>
      <c r="C429" t="s">
        <v>932</v>
      </c>
      <c r="D429" t="str" cm="1">
        <f t="array" ref="D429">_xll.PBD(C429,"Legal Name","","USD","","")</f>
        <v>MadeiraMadeira Comércio Eletrônico S/A</v>
      </c>
      <c r="E429" t="s">
        <v>3593</v>
      </c>
      <c r="F429" t="s">
        <v>105</v>
      </c>
      <c r="G429" t="str" cm="1">
        <f t="array" ref="G429">_xll.PBD(C429,"Website","","USD","","")</f>
        <v>www.madeiramadeira.com.br</v>
      </c>
      <c r="H429" t="s">
        <v>2338</v>
      </c>
      <c r="I429" t="s">
        <v>3131</v>
      </c>
      <c r="J429" t="s">
        <v>222</v>
      </c>
      <c r="K429" s="12"/>
      <c r="L429" s="12"/>
      <c r="M429" s="12"/>
      <c r="N429" s="13"/>
    </row>
    <row r="430" spans="2:14" ht="15" customHeight="1" x14ac:dyDescent="0.25">
      <c r="B430" t="str" cm="1">
        <f t="array" ref="B430">_xll.PBD(C430,"Name","","USD","","")</f>
        <v>Mafra Hospitalar</v>
      </c>
      <c r="C430" t="s">
        <v>292</v>
      </c>
      <c r="D430" t="str" cm="1">
        <f t="array" ref="D430">_xll.PBD(C430,"Legal Name","","USD","","")</f>
        <v>Mafra Hospitalar S.A.</v>
      </c>
      <c r="E430" t="s">
        <v>3816</v>
      </c>
      <c r="F430" t="s">
        <v>105</v>
      </c>
      <c r="G430" t="str" cm="1">
        <f t="array" ref="G430">_xll.PBD(C430,"Website","","USD","","")</f>
        <v>portal.mafrahospitalar.com.br</v>
      </c>
      <c r="H430" t="s">
        <v>1807</v>
      </c>
      <c r="I430" t="s">
        <v>3132</v>
      </c>
      <c r="J430" t="s">
        <v>222</v>
      </c>
      <c r="K430" s="12"/>
      <c r="L430" s="12"/>
      <c r="M430" s="12"/>
      <c r="N430" s="13"/>
    </row>
    <row r="431" spans="2:14" ht="15" customHeight="1" x14ac:dyDescent="0.25">
      <c r="B431" t="str" cm="1">
        <f t="array" ref="B431">_xll.PBD(C431,"Name","","USD","","")</f>
        <v>Magazine Luiza</v>
      </c>
      <c r="C431" t="s">
        <v>933</v>
      </c>
      <c r="D431" t="str" cm="1">
        <f t="array" ref="D431">_xll.PBD(C431,"Legal Name","","USD","","")</f>
        <v>Magazine Luiza S.A</v>
      </c>
      <c r="E431" t="s">
        <v>3967</v>
      </c>
      <c r="F431" t="s">
        <v>105</v>
      </c>
      <c r="G431" t="str" cm="1">
        <f t="array" ref="G431">_xll.PBD(C431,"Website","","USD","","")</f>
        <v>www.magazineluiza.com.br</v>
      </c>
      <c r="H431" t="s">
        <v>2339</v>
      </c>
      <c r="I431" t="s">
        <v>3133</v>
      </c>
      <c r="J431" t="s">
        <v>222</v>
      </c>
      <c r="K431" s="12"/>
      <c r="L431" s="12"/>
      <c r="M431" s="12"/>
      <c r="N431" s="13"/>
    </row>
    <row r="432" spans="2:14" ht="15" customHeight="1" x14ac:dyDescent="0.25">
      <c r="B432" t="str" cm="1">
        <f t="array" ref="B432">_xll.PBD(C432,"Name","","USD","","")</f>
        <v>Magna Sistemas</v>
      </c>
      <c r="C432" t="s">
        <v>344</v>
      </c>
      <c r="D432" t="str" cm="1">
        <f t="array" ref="D432">_xll.PBD(C432,"Legal Name","","USD","","")</f>
        <v>Magna Sistemas Consultoria SA</v>
      </c>
      <c r="E432" t="s">
        <v>3838</v>
      </c>
      <c r="F432" t="s">
        <v>105</v>
      </c>
      <c r="G432" t="str" cm="1">
        <f t="array" ref="G432">_xll.PBD(C432,"Website","","USD","","")</f>
        <v>www.magnasistemas.com.br</v>
      </c>
      <c r="H432" t="s">
        <v>1975</v>
      </c>
      <c r="I432" t="s">
        <v>3134</v>
      </c>
      <c r="J432" t="s">
        <v>222</v>
      </c>
      <c r="K432" s="12"/>
      <c r="L432" s="12"/>
      <c r="M432" s="12"/>
      <c r="N432" s="13"/>
    </row>
    <row r="433" spans="2:14" ht="15" customHeight="1" x14ac:dyDescent="0.25">
      <c r="B433" t="str" cm="1">
        <f t="array" ref="B433">_xll.PBD(C433,"Name","","USD","","")</f>
        <v>MAHLE-Metal Leve</v>
      </c>
      <c r="C433" t="s">
        <v>935</v>
      </c>
      <c r="D433" t="str" cm="1">
        <f t="array" ref="D433">_xll.PBD(C433,"Legal Name","","USD","","")</f>
        <v>MAHLE-Metal Leve SA</v>
      </c>
      <c r="E433" t="s">
        <v>4061</v>
      </c>
      <c r="F433" t="s">
        <v>105</v>
      </c>
      <c r="G433" t="str" cm="1">
        <f t="array" ref="G433">_xll.PBD(C433,"Website","","USD","","")</f>
        <v>www.br.mahle.com</v>
      </c>
      <c r="H433" t="s">
        <v>1838</v>
      </c>
      <c r="I433" t="s">
        <v>3136</v>
      </c>
      <c r="J433" t="s">
        <v>222</v>
      </c>
      <c r="K433" s="12"/>
      <c r="L433" s="12"/>
      <c r="M433" s="12"/>
      <c r="N433" s="13"/>
    </row>
    <row r="434" spans="2:14" ht="15" customHeight="1" x14ac:dyDescent="0.25">
      <c r="B434" t="str" cm="1">
        <f t="array" ref="B434">_xll.PBD(C434,"Name","","USD","","")</f>
        <v>IMCD Brasil</v>
      </c>
      <c r="C434" t="s">
        <v>880</v>
      </c>
      <c r="D434" t="str" cm="1">
        <f t="array" ref="D434">_xll.PBD(C434,"Legal Name","","USD","","")</f>
        <v>Makeni Chemicals Com e Ind de Produtos Químicos Ltda.</v>
      </c>
      <c r="E434" s="29" t="s">
        <v>4248</v>
      </c>
      <c r="F434" t="s">
        <v>105</v>
      </c>
      <c r="G434" t="str" cm="1">
        <f t="array" ref="G434">_xll.PBD(C434,"Website","","USD","","")</f>
        <v>www.makeni.lookchem.com</v>
      </c>
      <c r="H434" t="s">
        <v>2287</v>
      </c>
      <c r="I434" t="s">
        <v>3137</v>
      </c>
      <c r="J434" t="s">
        <v>222</v>
      </c>
      <c r="K434" s="12"/>
      <c r="L434" s="12"/>
      <c r="M434" s="12"/>
      <c r="N434" s="13"/>
    </row>
    <row r="435" spans="2:14" ht="15" customHeight="1" x14ac:dyDescent="0.25">
      <c r="B435" t="str" cm="1">
        <f t="array" ref="B435">_xll.PBD(C435,"Name","","USD","","")</f>
        <v>Mantiqueira</v>
      </c>
      <c r="C435" t="s">
        <v>936</v>
      </c>
      <c r="D435" t="str" cm="1">
        <f t="array" ref="D435">_xll.PBD(C435,"Legal Name","","USD","","")</f>
        <v>Mantiqueira Alimentos Ltda.</v>
      </c>
      <c r="E435" t="s">
        <v>3634</v>
      </c>
      <c r="F435" t="s">
        <v>105</v>
      </c>
      <c r="G435" t="str" cm="1">
        <f t="array" ref="G435">_xll.PBD(C435,"Website","","USD","","")</f>
        <v>www.mantiqueirabrasil.com.br</v>
      </c>
      <c r="H435" t="s">
        <v>2341</v>
      </c>
      <c r="I435" t="s">
        <v>3139</v>
      </c>
      <c r="J435" t="s">
        <v>222</v>
      </c>
      <c r="K435" s="12"/>
      <c r="L435" s="12"/>
      <c r="M435" s="12"/>
      <c r="N435" s="13"/>
    </row>
    <row r="436" spans="2:14" ht="15" customHeight="1" x14ac:dyDescent="0.25">
      <c r="B436" t="str" cm="1">
        <f t="array" ref="B436">_xll.PBD(C436,"Name","","USD","","")</f>
        <v>Mappel</v>
      </c>
      <c r="C436" t="s">
        <v>937</v>
      </c>
      <c r="D436" t="str" cm="1">
        <f t="array" ref="D436">_xll.PBD(C436,"Legal Name","","USD","","")</f>
        <v>Mappel Indústria de Embalagens S.A</v>
      </c>
      <c r="E436" t="s">
        <v>3771</v>
      </c>
      <c r="F436" t="s">
        <v>105</v>
      </c>
      <c r="G436" t="str" cm="1">
        <f t="array" ref="G436">_xll.PBD(C436,"Website","","USD","","")</f>
        <v>www.mappel.com.br</v>
      </c>
      <c r="H436" t="s">
        <v>2342</v>
      </c>
      <c r="I436" t="s">
        <v>3140</v>
      </c>
      <c r="J436" t="s">
        <v>222</v>
      </c>
      <c r="K436" s="12"/>
      <c r="L436" s="12"/>
      <c r="M436" s="12"/>
      <c r="N436" s="13"/>
    </row>
    <row r="437" spans="2:14" ht="15" customHeight="1" x14ac:dyDescent="0.25">
      <c r="B437" t="str" cm="1">
        <f t="array" ref="B437">_xll.PBD(C437,"Name","","USD","","")</f>
        <v>Marfrig Global Foods</v>
      </c>
      <c r="C437" t="s">
        <v>939</v>
      </c>
      <c r="D437" t="str" cm="1">
        <f t="array" ref="D437">_xll.PBD(C437,"Legal Name","","USD","","")</f>
        <v>Marfrig Global Foods S.A.</v>
      </c>
      <c r="E437" t="s">
        <v>3591</v>
      </c>
      <c r="F437" t="s">
        <v>105</v>
      </c>
      <c r="G437" t="str" cm="1">
        <f t="array" ref="G437">_xll.PBD(C437,"Website","","USD","","")</f>
        <v>www.marfrig.com.br</v>
      </c>
      <c r="H437" t="s">
        <v>2343</v>
      </c>
      <c r="I437" t="s">
        <v>3142</v>
      </c>
      <c r="J437" t="s">
        <v>222</v>
      </c>
      <c r="K437" s="12"/>
      <c r="L437" s="12"/>
      <c r="M437" s="12"/>
      <c r="N437" s="13"/>
    </row>
    <row r="438" spans="2:14" ht="15" customHeight="1" x14ac:dyDescent="0.25">
      <c r="B438" t="str" cm="1">
        <f t="array" ref="B438">_xll.PBD(C438,"Name","","USD","","")</f>
        <v>Marisa Lojas</v>
      </c>
      <c r="C438" t="s">
        <v>940</v>
      </c>
      <c r="D438" t="str" cm="1">
        <f t="array" ref="D438">_xll.PBD(C438,"Legal Name","","USD","","")</f>
        <v>Marisa Lojas SA</v>
      </c>
      <c r="E438" t="s">
        <v>3906</v>
      </c>
      <c r="F438" t="s">
        <v>105</v>
      </c>
      <c r="G438" t="str" cm="1">
        <f t="array" ref="G438">_xll.PBD(C438,"Website","","USD","","")</f>
        <v>www.marisa.com.br</v>
      </c>
      <c r="H438" t="s">
        <v>2344</v>
      </c>
      <c r="I438" t="s">
        <v>3143</v>
      </c>
      <c r="J438" t="s">
        <v>222</v>
      </c>
      <c r="K438" s="12"/>
      <c r="L438" s="12"/>
      <c r="M438" s="12"/>
      <c r="N438" s="13"/>
    </row>
    <row r="439" spans="2:14" ht="15" customHeight="1" x14ac:dyDescent="0.25">
      <c r="B439" t="str" cm="1">
        <f t="array" ref="B439">_xll.PBD(C439,"Name","","USD","","")</f>
        <v>Maritima Seguros</v>
      </c>
      <c r="C439" t="s">
        <v>941</v>
      </c>
      <c r="D439" t="str" cm="1">
        <f t="array" ref="D439">_xll.PBD(C439,"Legal Name","","USD","","")</f>
        <v>Maritima Seguros S.A.</v>
      </c>
      <c r="E439" s="29" t="s">
        <v>4249</v>
      </c>
      <c r="F439" t="s">
        <v>105</v>
      </c>
      <c r="G439" t="str" cm="1">
        <f t="array" ref="G439">_xll.PBD(C439,"Website","","USD","","")</f>
        <v>www.maritimaweb.com.br</v>
      </c>
      <c r="H439" t="s">
        <v>2345</v>
      </c>
      <c r="I439" t="s">
        <v>3144</v>
      </c>
      <c r="J439" t="s">
        <v>222</v>
      </c>
      <c r="K439" s="12"/>
      <c r="L439" s="12"/>
      <c r="M439" s="12"/>
      <c r="N439" s="13"/>
    </row>
    <row r="440" spans="2:14" ht="15" customHeight="1" x14ac:dyDescent="0.25">
      <c r="B440" t="str" cm="1">
        <f t="array" ref="B440">_xll.PBD(C440,"Name","","USD","","")</f>
        <v>Matrix Energy Trading</v>
      </c>
      <c r="C440" t="s">
        <v>942</v>
      </c>
      <c r="D440" t="str" cm="1">
        <f t="array" ref="D440">_xll.PBD(C440,"Legal Name","","USD","","")</f>
        <v>Matrix Energy Trading S/A</v>
      </c>
      <c r="E440" s="29" t="s">
        <v>4250</v>
      </c>
      <c r="F440" t="s">
        <v>105</v>
      </c>
      <c r="G440" t="str" cm="1">
        <f t="array" ref="G440">_xll.PBD(C440,"Website","","USD","","")</f>
        <v>www.matrixenergia.com</v>
      </c>
      <c r="H440" t="s">
        <v>2346</v>
      </c>
      <c r="I440" t="s">
        <v>3146</v>
      </c>
      <c r="J440" t="s">
        <v>222</v>
      </c>
      <c r="K440" s="12"/>
      <c r="L440" s="12"/>
      <c r="M440" s="12"/>
      <c r="N440" s="13"/>
    </row>
    <row r="441" spans="2:14" ht="15" customHeight="1" x14ac:dyDescent="0.25">
      <c r="B441" t="str" cm="1">
        <f t="array" ref="B441">_xll.PBD(C441,"Name","","USD","","")</f>
        <v>Mazp Distribuidora de Petroleo</v>
      </c>
      <c r="C441" t="s">
        <v>943</v>
      </c>
      <c r="D441" t="str" cm="1">
        <f t="array" ref="D441">_xll.PBD(C441,"Legal Name","","USD","","")</f>
        <v>Mazp Distribuidora de Petróleo Ltda</v>
      </c>
      <c r="E441" s="29" t="s">
        <v>4251</v>
      </c>
      <c r="F441" t="s">
        <v>105</v>
      </c>
      <c r="G441" t="str" cm="1">
        <f t="array" ref="G441">_xll.PBD(C441,"Website","","USD","","")</f>
        <v>www.mazp.com.br</v>
      </c>
      <c r="H441" t="s">
        <v>2347</v>
      </c>
      <c r="I441" t="s">
        <v>3148</v>
      </c>
      <c r="J441" t="s">
        <v>222</v>
      </c>
      <c r="K441" s="12"/>
      <c r="L441" s="12"/>
      <c r="M441" s="12"/>
      <c r="N441" s="13"/>
    </row>
    <row r="442" spans="2:14" ht="15" customHeight="1" x14ac:dyDescent="0.25">
      <c r="B442" t="str" cm="1">
        <f t="array" ref="B442">_xll.PBD(C442,"Name","","USD","","")</f>
        <v>Acelen</v>
      </c>
      <c r="C442" t="s">
        <v>549</v>
      </c>
      <c r="D442" t="str" cm="1">
        <f t="array" ref="D442">_xll.PBD(C442,"Legal Name","","USD","","")</f>
        <v>MC Brazil Downstream S/A</v>
      </c>
      <c r="E442" t="s">
        <v>3783</v>
      </c>
      <c r="F442" t="s">
        <v>105</v>
      </c>
      <c r="G442" t="str" cm="1">
        <f t="array" ref="G442">_xll.PBD(C442,"Website","","USD","","")</f>
        <v>www.acelen.com.br</v>
      </c>
      <c r="H442" t="s">
        <v>2008</v>
      </c>
      <c r="I442" t="s">
        <v>2722</v>
      </c>
      <c r="J442" t="s">
        <v>222</v>
      </c>
      <c r="K442" s="12"/>
      <c r="L442" s="12"/>
      <c r="M442" s="12"/>
      <c r="N442" s="13"/>
    </row>
    <row r="443" spans="2:14" ht="15" customHeight="1" x14ac:dyDescent="0.25">
      <c r="B443" t="str" cm="1">
        <f t="array" ref="B443">_xll.PBD(C443,"Name","","USD","","")</f>
        <v>McKesson</v>
      </c>
      <c r="C443" t="s">
        <v>295</v>
      </c>
      <c r="D443" t="str" cm="1">
        <f t="array" ref="D443">_xll.PBD(C443,"Legal Name","","USD","","")</f>
        <v>McKesson Corp</v>
      </c>
      <c r="E443" t="s">
        <v>3864</v>
      </c>
      <c r="F443" t="s">
        <v>2676</v>
      </c>
      <c r="G443" t="str" cm="1">
        <f t="array" ref="G443">_xll.PBD(C443,"Website","","USD","","")</f>
        <v>www.mckesson.com</v>
      </c>
      <c r="H443" t="s">
        <v>1950</v>
      </c>
      <c r="I443" t="s">
        <v>3149</v>
      </c>
      <c r="J443" t="s">
        <v>281</v>
      </c>
      <c r="K443" s="12"/>
      <c r="L443" s="12"/>
      <c r="M443" s="12"/>
      <c r="N443" s="13"/>
    </row>
    <row r="444" spans="2:14" ht="15" customHeight="1" x14ac:dyDescent="0.25">
      <c r="B444" t="str" cm="1">
        <f t="array" ref="B444">_xll.PBD(C444,"Name","","USD","","")</f>
        <v>Medabil</v>
      </c>
      <c r="C444" t="s">
        <v>944</v>
      </c>
      <c r="D444" t="str" cm="1">
        <f t="array" ref="D444">_xll.PBD(C444,"Legal Name","","USD","","")</f>
        <v>Medabil SA</v>
      </c>
      <c r="E444" t="s">
        <v>4024</v>
      </c>
      <c r="F444" t="s">
        <v>105</v>
      </c>
      <c r="G444" t="str" cm="1">
        <f t="array" ref="G444">_xll.PBD(C444,"Website","","USD","","")</f>
        <v>site.medabil.eng.br</v>
      </c>
      <c r="H444" t="s">
        <v>1876</v>
      </c>
      <c r="I444" t="s">
        <v>3151</v>
      </c>
      <c r="J444" t="s">
        <v>222</v>
      </c>
      <c r="K444" s="12"/>
      <c r="L444" s="12"/>
      <c r="M444" s="12"/>
      <c r="N444" s="13"/>
    </row>
    <row r="445" spans="2:14" ht="15" customHeight="1" x14ac:dyDescent="0.25">
      <c r="B445" t="str" cm="1">
        <f t="array" ref="B445">_xll.PBD(C445,"Name","","USD","","")</f>
        <v>Medline Industries</v>
      </c>
      <c r="C445" t="s">
        <v>296</v>
      </c>
      <c r="D445" t="str" cm="1">
        <f t="array" ref="D445">_xll.PBD(C445,"Legal Name","","USD","","")</f>
        <v>Medline Industries, LP</v>
      </c>
      <c r="E445" t="s">
        <v>3770</v>
      </c>
      <c r="F445" t="s">
        <v>2676</v>
      </c>
      <c r="G445" t="str" cm="1">
        <f t="array" ref="G445">_xll.PBD(C445,"Website","","USD","","")</f>
        <v>www.medline.ca/en</v>
      </c>
      <c r="H445" t="s">
        <v>1951</v>
      </c>
      <c r="I445" t="s">
        <v>3153</v>
      </c>
      <c r="J445" t="s">
        <v>281</v>
      </c>
      <c r="K445" s="12"/>
      <c r="L445" s="12"/>
      <c r="M445" s="12"/>
      <c r="N445" s="13"/>
    </row>
    <row r="446" spans="2:14" ht="15" customHeight="1" x14ac:dyDescent="0.25">
      <c r="B446" t="str" cm="1">
        <f t="array" ref="B446">_xll.PBD(C446,"Name","","USD","","")</f>
        <v>Medtronic</v>
      </c>
      <c r="C446" t="s">
        <v>287</v>
      </c>
      <c r="D446" t="str" cm="1">
        <f t="array" ref="D446">_xll.PBD(C446,"Legal Name","","USD","","")</f>
        <v>Medtronic Inc</v>
      </c>
      <c r="E446" t="s">
        <v>3880</v>
      </c>
      <c r="F446" t="s">
        <v>2676</v>
      </c>
      <c r="G446" t="str" cm="1">
        <f t="array" ref="G446">_xll.PBD(C446,"Website","","USD","","")</f>
        <v>www.medtronic.com</v>
      </c>
      <c r="H446" t="s">
        <v>1945</v>
      </c>
      <c r="I446" t="s">
        <v>3154</v>
      </c>
      <c r="J446" t="s">
        <v>222</v>
      </c>
      <c r="K446" s="12"/>
      <c r="L446" s="12"/>
      <c r="M446" s="12"/>
      <c r="N446" s="13"/>
    </row>
    <row r="447" spans="2:14" ht="15" customHeight="1" x14ac:dyDescent="0.25">
      <c r="B447" t="str" cm="1">
        <f t="array" ref="B447">_xll.PBD(C447,"Name","","USD","","")</f>
        <v>Melora do Brasil Produtos Dermatológicos</v>
      </c>
      <c r="C447" t="s">
        <v>945</v>
      </c>
      <c r="D447" t="str" cm="1">
        <f t="array" ref="D447">_xll.PBD(C447,"Legal Name","","USD","","")</f>
        <v>Melora do Brasil Produtos Dermatológicos SA</v>
      </c>
      <c r="E447" s="29" t="s">
        <v>4252</v>
      </c>
      <c r="F447" t="s">
        <v>105</v>
      </c>
      <c r="G447" t="str" cm="1">
        <f t="array" ref="G447">_xll.PBD(C447,"Website","","USD","","")</f>
        <v>www.melora.com.br</v>
      </c>
      <c r="H447" t="s">
        <v>2350</v>
      </c>
      <c r="I447" t="s">
        <v>3156</v>
      </c>
      <c r="J447" t="s">
        <v>222</v>
      </c>
      <c r="K447" s="12"/>
      <c r="L447" s="12"/>
      <c r="M447" s="12"/>
      <c r="N447" s="13"/>
    </row>
    <row r="448" spans="2:14" ht="15" customHeight="1" x14ac:dyDescent="0.25">
      <c r="B448" t="str" cm="1">
        <f t="array" ref="B448">_xll.PBD(C448,"Name","","USD","","")</f>
        <v>Melpaper</v>
      </c>
      <c r="C448" t="s">
        <v>946</v>
      </c>
      <c r="D448" t="str" cm="1">
        <f t="array" ref="D448">_xll.PBD(C448,"Legal Name","","USD","","")</f>
        <v>Melpaper SA</v>
      </c>
      <c r="E448" t="s">
        <v>4081</v>
      </c>
      <c r="F448" t="s">
        <v>105</v>
      </c>
      <c r="G448" t="e" cm="1">
        <f t="array" ref="G448">_xll.PBD(C448,"Website","","USD","","")</f>
        <v>#N/A</v>
      </c>
      <c r="H448" t="e">
        <v>#N/A</v>
      </c>
      <c r="I448" t="s">
        <v>3467</v>
      </c>
      <c r="J448" t="s">
        <v>222</v>
      </c>
      <c r="K448" s="12"/>
      <c r="L448" s="12"/>
      <c r="M448" s="12"/>
      <c r="N448" s="13"/>
    </row>
    <row r="449" spans="2:18" ht="15" customHeight="1" x14ac:dyDescent="0.25">
      <c r="B449" t="str" cm="1">
        <f t="array" ref="B449">_xll.PBD(C449,"Name","","USD","","")</f>
        <v>Merative</v>
      </c>
      <c r="C449" t="s">
        <v>215</v>
      </c>
      <c r="D449" t="str" cm="1">
        <f t="array" ref="D449">_xll.PBD(C449,"Legal Name","","USD","","")</f>
        <v>Merative L.P.</v>
      </c>
      <c r="E449" t="s">
        <v>3731</v>
      </c>
      <c r="F449" t="s">
        <v>2676</v>
      </c>
      <c r="G449" t="str" cm="1">
        <f t="array" ref="G449">_xll.PBD(C449,"Website","","USD","","")</f>
        <v>www.merative.com</v>
      </c>
      <c r="H449" t="s">
        <v>1927</v>
      </c>
      <c r="I449" t="s">
        <v>3157</v>
      </c>
      <c r="J449" t="s">
        <v>281</v>
      </c>
      <c r="K449" s="12"/>
      <c r="L449" s="12"/>
      <c r="M449" s="12"/>
      <c r="N449" s="13"/>
      <c r="O449" t="s">
        <v>249</v>
      </c>
      <c r="P449" t="s">
        <v>250</v>
      </c>
      <c r="Q449" t="s">
        <v>251</v>
      </c>
    </row>
    <row r="450" spans="2:18" ht="15" customHeight="1" x14ac:dyDescent="0.25">
      <c r="B450" t="str" cm="1">
        <f t="array" ref="B450">_xll.PBD(C450,"Name","","USD","","")</f>
        <v>Mercado Bitcoin Serviços Digitais</v>
      </c>
      <c r="C450" t="s">
        <v>947</v>
      </c>
      <c r="D450" t="str" cm="1">
        <f t="array" ref="D450">_xll.PBD(C450,"Legal Name","","USD","","")</f>
        <v>Mercado Bitcoin Serviços Digitais Ltda.</v>
      </c>
      <c r="E450" t="s">
        <v>4141</v>
      </c>
      <c r="F450" t="s">
        <v>105</v>
      </c>
      <c r="G450" t="str" cm="1">
        <f t="array" ref="G450">_xll.PBD(C450,"Website","","USD","","")</f>
        <v>www.mercadobitcoin.com.br</v>
      </c>
      <c r="H450" t="s">
        <v>2351</v>
      </c>
      <c r="I450" t="s">
        <v>3158</v>
      </c>
      <c r="J450" t="s">
        <v>222</v>
      </c>
      <c r="K450" s="12"/>
      <c r="L450" s="12"/>
      <c r="M450" s="12"/>
      <c r="N450" s="13"/>
    </row>
    <row r="451" spans="2:18" ht="15" customHeight="1" x14ac:dyDescent="0.25">
      <c r="B451" t="str" cm="1">
        <f t="array" ref="B451">_xll.PBD(C451,"Name","","USD","","")</f>
        <v>Mercado Pago Instituição de Pagamento</v>
      </c>
      <c r="C451" t="s">
        <v>948</v>
      </c>
      <c r="D451" t="str" cm="1">
        <f t="array" ref="D451">_xll.PBD(C451,"Legal Name","","USD","","")</f>
        <v>Mercado Pago Instituição de Pagamento Ltda.</v>
      </c>
      <c r="E451" t="s">
        <v>3794</v>
      </c>
      <c r="F451" t="s">
        <v>105</v>
      </c>
      <c r="G451" t="str" cm="1">
        <f t="array" ref="G451">_xll.PBD(C451,"Website","","USD","","")</f>
        <v>www.mercadopago.com.br</v>
      </c>
      <c r="H451" t="s">
        <v>2352</v>
      </c>
      <c r="I451" t="s">
        <v>3159</v>
      </c>
      <c r="J451" t="s">
        <v>222</v>
      </c>
      <c r="K451" s="12"/>
      <c r="L451" s="12"/>
      <c r="M451" s="12"/>
      <c r="N451" s="13"/>
    </row>
    <row r="452" spans="2:18" ht="15" customHeight="1" x14ac:dyDescent="0.25">
      <c r="B452" t="str" cm="1">
        <f t="array" ref="B452">_xll.PBD(C452,"Name","","USD","","")</f>
        <v>Merck</v>
      </c>
      <c r="C452" t="s">
        <v>2664</v>
      </c>
      <c r="D452" t="str" cm="1">
        <f t="array" ref="D452">_xll.PBD(C452,"Legal Name","","USD","","")</f>
        <v>Merck KGaA</v>
      </c>
      <c r="E452" t="s">
        <v>3601</v>
      </c>
      <c r="F452" t="s">
        <v>2687</v>
      </c>
      <c r="G452" t="str" cm="1">
        <f t="array" ref="G452">_xll.PBD(C452,"Website","","USD","","")</f>
        <v>www.merckgroup.com</v>
      </c>
      <c r="H452" t="s">
        <v>2704</v>
      </c>
      <c r="I452" t="s">
        <v>3518</v>
      </c>
      <c r="J452" t="s">
        <v>222</v>
      </c>
      <c r="K452" s="12"/>
      <c r="L452" s="12"/>
      <c r="M452" s="12"/>
      <c r="N452" s="12"/>
      <c r="O452" s="26"/>
      <c r="P452" s="26"/>
      <c r="Q452" s="26"/>
      <c r="R452" s="27"/>
    </row>
    <row r="453" spans="2:18" ht="15" customHeight="1" x14ac:dyDescent="0.25">
      <c r="B453" t="str" cm="1">
        <f t="array" ref="B453">_xll.PBD(C453,"Name","","USD","","")</f>
        <v>Metalfrio Solutions</v>
      </c>
      <c r="C453" t="s">
        <v>949</v>
      </c>
      <c r="D453" t="str" cm="1">
        <f t="array" ref="D453">_xll.PBD(C453,"Legal Name","","USD","","")</f>
        <v>Metalfrio Solutions S.A.</v>
      </c>
      <c r="E453" t="s">
        <v>3747</v>
      </c>
      <c r="F453" t="s">
        <v>105</v>
      </c>
      <c r="G453" t="str" cm="1">
        <f t="array" ref="G453">_xll.PBD(C453,"Website","","USD","","")</f>
        <v>www.metalfrio.com.br</v>
      </c>
      <c r="H453" t="s">
        <v>2353</v>
      </c>
      <c r="I453" t="s">
        <v>3160</v>
      </c>
      <c r="J453" t="s">
        <v>222</v>
      </c>
      <c r="K453" s="12"/>
      <c r="L453" s="12"/>
      <c r="M453" s="12"/>
      <c r="N453" s="13"/>
    </row>
    <row r="454" spans="2:18" ht="15" customHeight="1" x14ac:dyDescent="0.25">
      <c r="B454" t="str" cm="1">
        <f t="array" ref="B454">_xll.PBD(C454,"Name","","USD","","")</f>
        <v>Metalúrgica Barros Monteiro</v>
      </c>
      <c r="C454" t="s">
        <v>950</v>
      </c>
      <c r="D454" t="str" cm="1">
        <f t="array" ref="D454">_xll.PBD(C454,"Legal Name","","USD","","")</f>
        <v>Metalúrgica Barros Monteiro Ltda</v>
      </c>
      <c r="E454" s="29" t="s">
        <v>4253</v>
      </c>
      <c r="F454" t="s">
        <v>105</v>
      </c>
      <c r="G454" t="str" cm="1">
        <f t="array" ref="G454">_xll.PBD(C454,"Website","","USD","","")</f>
        <v>www.barrosmonteiro.com.br</v>
      </c>
      <c r="H454" t="s">
        <v>2354</v>
      </c>
      <c r="I454" t="s">
        <v>2791</v>
      </c>
      <c r="J454" t="s">
        <v>222</v>
      </c>
      <c r="K454" s="12"/>
      <c r="L454" s="12"/>
      <c r="M454" s="12"/>
      <c r="N454" s="13"/>
    </row>
    <row r="455" spans="2:18" ht="15" customHeight="1" x14ac:dyDescent="0.25">
      <c r="B455" t="str" cm="1">
        <f t="array" ref="B455">_xll.PBD(C455,"Name","","USD","","")</f>
        <v>Metalurgica Gerdau</v>
      </c>
      <c r="C455" t="s">
        <v>951</v>
      </c>
      <c r="D455" t="str" cm="1">
        <f t="array" ref="D455">_xll.PBD(C455,"Legal Name","","USD","","")</f>
        <v>Metalurgica Gerdau S.A.</v>
      </c>
      <c r="E455" t="s">
        <v>3568</v>
      </c>
      <c r="F455" t="s">
        <v>105</v>
      </c>
      <c r="G455" t="str" cm="1">
        <f t="array" ref="G455">_xll.PBD(C455,"Website","","USD","","")</f>
        <v>www2.gerdau.com</v>
      </c>
      <c r="H455" t="s">
        <v>1839</v>
      </c>
      <c r="I455" t="s">
        <v>3010</v>
      </c>
      <c r="J455" t="s">
        <v>222</v>
      </c>
      <c r="K455" s="12"/>
      <c r="L455" s="12"/>
      <c r="M455" s="12"/>
      <c r="N455" s="13"/>
    </row>
    <row r="456" spans="2:18" ht="15" customHeight="1" x14ac:dyDescent="0.25">
      <c r="B456" t="str" cm="1">
        <f t="array" ref="B456">_xll.PBD(C456,"Name","","USD","","")</f>
        <v>Microsoft</v>
      </c>
      <c r="C456" t="s">
        <v>2621</v>
      </c>
      <c r="D456" t="str" cm="1">
        <f t="array" ref="D456">_xll.PBD(C456,"Legal Name","","USD","","")</f>
        <v>Microsoft Corp.</v>
      </c>
      <c r="E456" t="s">
        <v>3804</v>
      </c>
      <c r="F456" t="s">
        <v>2676</v>
      </c>
      <c r="G456" t="str" cm="1">
        <f t="array" ref="G456">_xll.PBD(C456,"Website","","USD","","")</f>
        <v>www.microsoft.com</v>
      </c>
      <c r="H456" t="s">
        <v>2623</v>
      </c>
      <c r="I456" t="s">
        <v>3490</v>
      </c>
      <c r="J456" t="s">
        <v>222</v>
      </c>
      <c r="K456" s="12"/>
      <c r="L456" s="12"/>
      <c r="M456" s="12"/>
      <c r="N456" s="12"/>
      <c r="O456" s="26"/>
      <c r="P456" s="26"/>
      <c r="Q456" s="26"/>
      <c r="R456" s="27"/>
    </row>
    <row r="457" spans="2:18" ht="15" customHeight="1" x14ac:dyDescent="0.25">
      <c r="B457" t="str" cm="1">
        <f t="array" ref="B457">_xll.PBD(C457,"Name","","USD","","")</f>
        <v>Mills Locacao Servicos e Logistica</v>
      </c>
      <c r="C457" t="s">
        <v>953</v>
      </c>
      <c r="D457" t="str" cm="1">
        <f t="array" ref="D457">_xll.PBD(C457,"Legal Name","","USD","","")</f>
        <v>Mills Locacao Servicos e Logistica SA</v>
      </c>
      <c r="E457" t="s">
        <v>3898</v>
      </c>
      <c r="F457" t="s">
        <v>105</v>
      </c>
      <c r="G457" t="str" cm="1">
        <f t="array" ref="G457">_xll.PBD(C457,"Website","","USD","","")</f>
        <v>www.mills.com.br</v>
      </c>
      <c r="H457" t="s">
        <v>2356</v>
      </c>
      <c r="I457" t="s">
        <v>3163</v>
      </c>
      <c r="J457" t="s">
        <v>222</v>
      </c>
      <c r="K457" s="12"/>
      <c r="L457" s="12"/>
      <c r="M457" s="12"/>
      <c r="N457" s="13"/>
    </row>
    <row r="458" spans="2:18" ht="15" customHeight="1" x14ac:dyDescent="0.25">
      <c r="B458" t="str" cm="1">
        <f t="array" ref="B458">_xll.PBD(C458,"Name","","USD","","")</f>
        <v>Minasmaquinas</v>
      </c>
      <c r="C458" t="s">
        <v>954</v>
      </c>
      <c r="D458" t="str" cm="1">
        <f t="array" ref="D458">_xll.PBD(C458,"Legal Name","","USD","","")</f>
        <v>Minasmaquinas SA</v>
      </c>
      <c r="E458" t="s">
        <v>4083</v>
      </c>
      <c r="F458" t="s">
        <v>105</v>
      </c>
      <c r="G458" t="str" cm="1">
        <f t="array" ref="G458">_xll.PBD(C458,"Website","","USD","","")</f>
        <v>www.minasmaquinas.com.br</v>
      </c>
      <c r="H458" t="s">
        <v>2357</v>
      </c>
      <c r="I458" t="s">
        <v>3164</v>
      </c>
      <c r="J458" t="s">
        <v>222</v>
      </c>
      <c r="K458" s="12"/>
      <c r="L458" s="12"/>
      <c r="M458" s="12"/>
      <c r="N458" s="13"/>
    </row>
    <row r="459" spans="2:18" ht="15" customHeight="1" x14ac:dyDescent="0.25">
      <c r="B459" t="str" cm="1">
        <f t="array" ref="B459">_xll.PBD(C459,"Name","","USD","","")</f>
        <v>Mineracao Rio do Norte</v>
      </c>
      <c r="C459" t="s">
        <v>955</v>
      </c>
      <c r="D459" t="str" cm="1">
        <f t="array" ref="D459">_xll.PBD(C459,"Legal Name","","USD","","")</f>
        <v>Mineração Rio do Norte S. A.</v>
      </c>
      <c r="E459" t="s">
        <v>4142</v>
      </c>
      <c r="F459" t="s">
        <v>105</v>
      </c>
      <c r="G459" t="str" cm="1">
        <f t="array" ref="G459">_xll.PBD(C459,"Website","","USD","","")</f>
        <v>www.mrn.com.br</v>
      </c>
      <c r="H459" t="s">
        <v>2358</v>
      </c>
      <c r="I459" t="s">
        <v>3172</v>
      </c>
      <c r="J459" t="s">
        <v>222</v>
      </c>
      <c r="K459" s="12"/>
      <c r="L459" s="12"/>
      <c r="M459" s="12"/>
      <c r="N459" s="13"/>
    </row>
    <row r="460" spans="2:18" ht="15" customHeight="1" x14ac:dyDescent="0.25">
      <c r="B460" t="str" cm="1">
        <f t="array" ref="B460">_xll.PBD(C460,"Name","","USD","","")</f>
        <v>Minerva Foods</v>
      </c>
      <c r="C460" t="s">
        <v>956</v>
      </c>
      <c r="D460" t="str" cm="1">
        <f t="array" ref="D460">_xll.PBD(C460,"Legal Name","","USD","","")</f>
        <v>Minerva S.A.</v>
      </c>
      <c r="E460" t="s">
        <v>3652</v>
      </c>
      <c r="F460" t="s">
        <v>105</v>
      </c>
      <c r="G460" t="str" cm="1">
        <f t="array" ref="G460">_xll.PBD(C460,"Website","","USD","","")</f>
        <v>minervafoods.com</v>
      </c>
      <c r="H460" t="s">
        <v>2359</v>
      </c>
      <c r="I460" t="s">
        <v>3165</v>
      </c>
      <c r="J460" t="s">
        <v>222</v>
      </c>
      <c r="K460" s="12"/>
      <c r="L460" s="12"/>
      <c r="M460" s="12"/>
      <c r="N460" s="13"/>
    </row>
    <row r="461" spans="2:18" ht="15" customHeight="1" x14ac:dyDescent="0.25">
      <c r="B461" t="str" cm="1">
        <f t="array" ref="B461">_xll.PBD(C461,"Name","","USD","","")</f>
        <v>Mitre Realty Empreendimentos E Participacoes</v>
      </c>
      <c r="C461" t="s">
        <v>957</v>
      </c>
      <c r="D461" t="str" cm="1">
        <f t="array" ref="D461">_xll.PBD(C461,"Legal Name","","USD","","")</f>
        <v>Mitre Realty Empreendimentos E Participacoes SA</v>
      </c>
      <c r="E461" t="s">
        <v>4143</v>
      </c>
      <c r="F461" t="s">
        <v>105</v>
      </c>
      <c r="G461" t="str" cm="1">
        <f t="array" ref="G461">_xll.PBD(C461,"Website","","USD","","")</f>
        <v>www.mitrerealty.com.br</v>
      </c>
      <c r="H461" t="s">
        <v>2360</v>
      </c>
      <c r="I461" t="s">
        <v>3166</v>
      </c>
      <c r="J461" t="s">
        <v>222</v>
      </c>
      <c r="K461" s="12"/>
      <c r="L461" s="12"/>
      <c r="M461" s="12"/>
      <c r="N461" s="13"/>
    </row>
    <row r="462" spans="2:18" ht="15" customHeight="1" x14ac:dyDescent="0.25">
      <c r="B462" t="str" cm="1">
        <f t="array" ref="B462">_xll.PBD(C462,"Name","","USD","","")</f>
        <v>MM Turismo &amp; Viagens</v>
      </c>
      <c r="C462" t="s">
        <v>958</v>
      </c>
      <c r="D462" t="str" cm="1">
        <f t="array" ref="D462">_xll.PBD(C462,"Legal Name","","USD","","")</f>
        <v>MM Turismo &amp; Viagens SA</v>
      </c>
      <c r="E462" s="29" t="s">
        <v>4254</v>
      </c>
      <c r="F462" t="s">
        <v>105</v>
      </c>
      <c r="G462" t="str" cm="1">
        <f t="array" ref="G462">_xll.PBD(C462,"Website","","USD","","")</f>
        <v>www.maxmilhas.com.br</v>
      </c>
      <c r="H462" t="s">
        <v>2361</v>
      </c>
      <c r="I462" t="s">
        <v>3147</v>
      </c>
      <c r="J462" t="s">
        <v>222</v>
      </c>
      <c r="K462" s="12"/>
      <c r="L462" s="12"/>
      <c r="M462" s="12"/>
      <c r="N462" s="13"/>
    </row>
    <row r="463" spans="2:18" ht="15" customHeight="1" x14ac:dyDescent="0.25">
      <c r="B463" t="str" cm="1">
        <f t="array" ref="B463">_xll.PBD(C463,"Name","","USD","","")</f>
        <v>Mogiana Alimentos</v>
      </c>
      <c r="C463" t="s">
        <v>959</v>
      </c>
      <c r="D463" t="str" cm="1">
        <f t="array" ref="D463">_xll.PBD(C463,"Legal Name","","USD","","")</f>
        <v>Mogiana Alimentos S/A</v>
      </c>
      <c r="E463" t="s">
        <v>3983</v>
      </c>
      <c r="F463" t="s">
        <v>105</v>
      </c>
      <c r="G463" t="str" cm="1">
        <f t="array" ref="G463">_xll.PBD(C463,"Website","","USD","","")</f>
        <v>www.faropet.com.br</v>
      </c>
      <c r="H463" t="s">
        <v>2362</v>
      </c>
      <c r="I463" t="s">
        <v>2987</v>
      </c>
      <c r="J463" t="s">
        <v>222</v>
      </c>
      <c r="K463" s="12"/>
      <c r="L463" s="12"/>
      <c r="M463" s="12"/>
      <c r="N463" s="13"/>
    </row>
    <row r="464" spans="2:18" ht="15" customHeight="1" x14ac:dyDescent="0.25">
      <c r="B464" t="str" cm="1">
        <f t="array" ref="B464">_xll.PBD(C464,"Name","","USD","","")</f>
        <v>Mondelēz Global</v>
      </c>
      <c r="C464" t="s">
        <v>2628</v>
      </c>
      <c r="D464" t="str" cm="1">
        <f t="array" ref="D464">_xll.PBD(C464,"Legal Name","","USD","","")</f>
        <v>Mondelēz Global LLC</v>
      </c>
      <c r="E464" t="s">
        <v>3819</v>
      </c>
      <c r="F464" t="s">
        <v>2676</v>
      </c>
      <c r="G464" t="str" cm="1">
        <f t="array" ref="G464">_xll.PBD(C464,"Website","","USD","","")</f>
        <v>www.mondelezinternational.com</v>
      </c>
      <c r="H464" t="s">
        <v>2637</v>
      </c>
      <c r="I464" t="s">
        <v>3492</v>
      </c>
      <c r="J464" t="s">
        <v>222</v>
      </c>
      <c r="K464" s="12"/>
      <c r="L464" s="12"/>
      <c r="M464" s="12"/>
      <c r="N464" s="12"/>
      <c r="O464" s="26"/>
      <c r="P464" s="26"/>
      <c r="Q464" s="26"/>
      <c r="R464" s="27"/>
    </row>
    <row r="465" spans="2:14" ht="15" customHeight="1" x14ac:dyDescent="0.25">
      <c r="B465" t="str" cm="1">
        <f t="array" ref="B465">_xll.PBD(C465,"Name","","USD","","")</f>
        <v>Morena Rosa Industria de Confeccoes</v>
      </c>
      <c r="C465" t="s">
        <v>960</v>
      </c>
      <c r="D465" t="str" cm="1">
        <f t="array" ref="D465">_xll.PBD(C465,"Legal Name","","USD","","")</f>
        <v>Morena Rosa Industria e Comercio de Confeccoes S/A</v>
      </c>
      <c r="E465" t="s">
        <v>3855</v>
      </c>
      <c r="F465" t="s">
        <v>105</v>
      </c>
      <c r="G465" t="str" cm="1">
        <f t="array" ref="G465">_xll.PBD(C465,"Website","","USD","","")</f>
        <v>www.grupomorenarosa.com.br</v>
      </c>
      <c r="H465" t="s">
        <v>2363</v>
      </c>
      <c r="I465" t="s">
        <v>3041</v>
      </c>
      <c r="J465" t="s">
        <v>222</v>
      </c>
      <c r="K465" s="12"/>
      <c r="L465" s="12"/>
      <c r="M465" s="12"/>
      <c r="N465" s="13"/>
    </row>
    <row r="466" spans="2:14" ht="15" customHeight="1" x14ac:dyDescent="0.25">
      <c r="B466" t="str" cm="1">
        <f t="array" ref="B466">_xll.PBD(C466,"Name","","USD","","")</f>
        <v>Motiva Infraestrutura de Mobilidade</v>
      </c>
      <c r="C466" t="s">
        <v>961</v>
      </c>
      <c r="D466" t="str" cm="1">
        <f t="array" ref="D466">_xll.PBD(C466,"Legal Name","","USD","","")</f>
        <v>Motiva Infraestrutura De Mobilidade SA</v>
      </c>
      <c r="E466" t="s">
        <v>3999</v>
      </c>
      <c r="F466" t="s">
        <v>105</v>
      </c>
      <c r="G466" t="str" cm="1">
        <f t="array" ref="G466">_xll.PBD(C466,"Website","","USD","","")</f>
        <v>www.motiva.com.br</v>
      </c>
      <c r="H466" t="s">
        <v>2364</v>
      </c>
      <c r="I466" t="s">
        <v>3167</v>
      </c>
      <c r="J466" t="s">
        <v>222</v>
      </c>
      <c r="K466" s="12"/>
      <c r="L466" s="12"/>
      <c r="M466" s="12"/>
      <c r="N466" s="13"/>
    </row>
    <row r="467" spans="2:14" ht="15" customHeight="1" x14ac:dyDescent="0.25">
      <c r="B467" t="str" cm="1">
        <f t="array" ref="B467">_xll.PBD(C467,"Name","","USD","","")</f>
        <v>Motz (São Paulo)</v>
      </c>
      <c r="C467" t="s">
        <v>962</v>
      </c>
      <c r="D467" t="str" cm="1">
        <f t="array" ref="D467">_xll.PBD(C467,"Legal Name","","USD","","")</f>
        <v>Motz Transportes Ltda</v>
      </c>
      <c r="E467" t="s">
        <v>3728</v>
      </c>
      <c r="F467" t="s">
        <v>105</v>
      </c>
      <c r="G467" t="str" cm="1">
        <f t="array" ref="G467">_xll.PBD(C467,"Website","","USD","","")</f>
        <v>www.motz.com.br</v>
      </c>
      <c r="H467" t="s">
        <v>2365</v>
      </c>
      <c r="I467" t="s">
        <v>3168</v>
      </c>
      <c r="J467" t="s">
        <v>222</v>
      </c>
      <c r="K467" s="12"/>
      <c r="L467" s="12"/>
      <c r="M467" s="12"/>
      <c r="N467" s="13"/>
    </row>
    <row r="468" spans="2:14" ht="15" customHeight="1" x14ac:dyDescent="0.25">
      <c r="B468" t="str" cm="1">
        <f t="array" ref="B468">_xll.PBD(C468,"Name","","USD","","")</f>
        <v>Moura Dubeux Engenharia</v>
      </c>
      <c r="C468" t="s">
        <v>963</v>
      </c>
      <c r="D468" t="str" cm="1">
        <f t="array" ref="D468">_xll.PBD(C468,"Legal Name","","USD","","")</f>
        <v>Moura Dubeux Engenharia S.A.</v>
      </c>
      <c r="E468" t="s">
        <v>3627</v>
      </c>
      <c r="F468" t="s">
        <v>105</v>
      </c>
      <c r="G468" t="str" cm="1">
        <f t="array" ref="G468">_xll.PBD(C468,"Website","","USD","","")</f>
        <v>www.mouradubeux.com.br</v>
      </c>
      <c r="H468" t="s">
        <v>2366</v>
      </c>
      <c r="I468" t="s">
        <v>3169</v>
      </c>
      <c r="J468" t="s">
        <v>222</v>
      </c>
      <c r="K468" s="12"/>
      <c r="L468" s="12"/>
      <c r="M468" s="12"/>
      <c r="N468" s="13"/>
    </row>
    <row r="469" spans="2:14" ht="15" customHeight="1" x14ac:dyDescent="0.25">
      <c r="B469" t="str" cm="1">
        <f t="array" ref="B469">_xll.PBD(C469,"Name","","USD","","")</f>
        <v>Movida Participacoes</v>
      </c>
      <c r="C469" t="s">
        <v>964</v>
      </c>
      <c r="D469" t="str" cm="1">
        <f t="array" ref="D469">_xll.PBD(C469,"Legal Name","","USD","","")</f>
        <v>Movida Participacoes SA</v>
      </c>
      <c r="E469" t="s">
        <v>3882</v>
      </c>
      <c r="F469" t="s">
        <v>105</v>
      </c>
      <c r="G469" t="str" cm="1">
        <f t="array" ref="G469">_xll.PBD(C469,"Website","","USD","","")</f>
        <v>www.ri.movida.com.br</v>
      </c>
      <c r="H469" t="s">
        <v>1840</v>
      </c>
      <c r="I469" t="s">
        <v>3170</v>
      </c>
      <c r="J469" t="s">
        <v>222</v>
      </c>
      <c r="K469" s="12"/>
      <c r="L469" s="12"/>
      <c r="M469" s="12"/>
      <c r="N469" s="13"/>
    </row>
    <row r="470" spans="2:14" ht="15" customHeight="1" x14ac:dyDescent="0.25">
      <c r="B470" t="str" cm="1">
        <f t="array" ref="B470">_xll.PBD(C470,"Name","","USD","","")</f>
        <v>Movile</v>
      </c>
      <c r="C470" t="s">
        <v>965</v>
      </c>
      <c r="D470" t="str" cm="1">
        <f t="array" ref="D470">_xll.PBD(C470,"Legal Name","","USD","","")</f>
        <v>Movile Internet Movel S.A.</v>
      </c>
      <c r="E470" t="s">
        <v>4144</v>
      </c>
      <c r="F470" t="s">
        <v>105</v>
      </c>
      <c r="G470" t="str" cm="1">
        <f t="array" ref="G470">_xll.PBD(C470,"Website","","USD","","")</f>
        <v>www.movile.com.br</v>
      </c>
      <c r="H470" t="s">
        <v>2367</v>
      </c>
      <c r="I470" t="s">
        <v>3171</v>
      </c>
      <c r="J470" t="s">
        <v>222</v>
      </c>
      <c r="K470" s="12"/>
      <c r="L470" s="12"/>
      <c r="M470" s="12"/>
      <c r="N470" s="13"/>
    </row>
    <row r="471" spans="2:14" ht="15" customHeight="1" x14ac:dyDescent="0.25">
      <c r="B471" t="str" cm="1">
        <f t="array" ref="B471">_xll.PBD(C471,"Name","","USD","","")</f>
        <v>MRS Logistica</v>
      </c>
      <c r="C471" t="s">
        <v>966</v>
      </c>
      <c r="D471" t="str" cm="1">
        <f t="array" ref="D471">_xll.PBD(C471,"Legal Name","","USD","","")</f>
        <v>MRS Logistica S.A.</v>
      </c>
      <c r="E471" t="s">
        <v>3961</v>
      </c>
      <c r="F471" t="s">
        <v>105</v>
      </c>
      <c r="G471" t="str" cm="1">
        <f t="array" ref="G471">_xll.PBD(C471,"Website","","USD","","")</f>
        <v>www.mrs.com.br</v>
      </c>
      <c r="H471" t="s">
        <v>2368</v>
      </c>
      <c r="I471" t="s">
        <v>3173</v>
      </c>
      <c r="J471" t="s">
        <v>222</v>
      </c>
      <c r="K471" s="12"/>
      <c r="L471" s="12"/>
      <c r="M471" s="12"/>
      <c r="N471" s="13"/>
    </row>
    <row r="472" spans="2:14" ht="15" customHeight="1" x14ac:dyDescent="0.25">
      <c r="B472" t="str" cm="1">
        <f t="array" ref="B472">_xll.PBD(C472,"Name","","USD","","")</f>
        <v>MRV</v>
      </c>
      <c r="C472" t="s">
        <v>967</v>
      </c>
      <c r="D472" t="str" cm="1">
        <f t="array" ref="D472">_xll.PBD(C472,"Legal Name","","USD","","")</f>
        <v>MRV Engenharia e Participacoes S.A.</v>
      </c>
      <c r="E472" t="s">
        <v>3885</v>
      </c>
      <c r="F472" t="s">
        <v>105</v>
      </c>
      <c r="G472" t="str" cm="1">
        <f t="array" ref="G472">_xll.PBD(C472,"Website","","USD","","")</f>
        <v>www.mrv.com.br</v>
      </c>
      <c r="H472" t="s">
        <v>2369</v>
      </c>
      <c r="I472" t="s">
        <v>3174</v>
      </c>
      <c r="J472" t="s">
        <v>222</v>
      </c>
      <c r="K472" s="12"/>
      <c r="L472" s="12"/>
      <c r="M472" s="12"/>
      <c r="N472" s="13"/>
    </row>
    <row r="473" spans="2:14" ht="15" customHeight="1" x14ac:dyDescent="0.25">
      <c r="B473" t="str" cm="1">
        <f t="array" ref="B473">_xll.PBD(C473,"Name","","USD","","")</f>
        <v>Muffato Group</v>
      </c>
      <c r="C473" t="s">
        <v>968</v>
      </c>
      <c r="D473" t="str" cm="1">
        <f t="array" ref="D473">_xll.PBD(C473,"Legal Name","","USD","","")</f>
        <v>Muffato Brothers Cia Ltda.</v>
      </c>
      <c r="E473" s="29" t="s">
        <v>4255</v>
      </c>
      <c r="F473" t="s">
        <v>105</v>
      </c>
      <c r="G473" t="str" cm="1">
        <f t="array" ref="G473">_xll.PBD(C473,"Website","","USD","","")</f>
        <v>www.supermuffato.com.br</v>
      </c>
      <c r="H473" t="s">
        <v>2370</v>
      </c>
      <c r="I473" t="s">
        <v>3318</v>
      </c>
      <c r="J473" t="s">
        <v>222</v>
      </c>
      <c r="K473" s="12"/>
      <c r="L473" s="12"/>
      <c r="M473" s="12"/>
      <c r="N473" s="13"/>
    </row>
    <row r="474" spans="2:14" ht="15" customHeight="1" x14ac:dyDescent="0.25">
      <c r="B474" t="str" cm="1">
        <f t="array" ref="B474">_xll.PBD(C474,"Name","","USD","","")</f>
        <v>Multigrain</v>
      </c>
      <c r="C474" t="s">
        <v>969</v>
      </c>
      <c r="D474" t="str" cm="1">
        <f t="array" ref="D474">_xll.PBD(C474,"Legal Name","","USD","","")</f>
        <v>Multigrain S.A.</v>
      </c>
      <c r="E474" t="s">
        <v>3901</v>
      </c>
      <c r="F474" t="s">
        <v>105</v>
      </c>
      <c r="G474" t="str" cm="1">
        <f t="array" ref="G474">_xll.PBD(C474,"Website","","USD","","")</f>
        <v>www.multigrain.com.br</v>
      </c>
      <c r="H474" t="s">
        <v>2371</v>
      </c>
      <c r="I474" t="s">
        <v>3175</v>
      </c>
      <c r="J474" t="s">
        <v>222</v>
      </c>
      <c r="K474" s="12"/>
      <c r="L474" s="12"/>
      <c r="M474" s="12"/>
      <c r="N474" s="13"/>
    </row>
    <row r="475" spans="2:14" ht="15" customHeight="1" x14ac:dyDescent="0.25">
      <c r="B475" t="str" cm="1">
        <f t="array" ref="B475">_xll.PBD(C475,"Name","","USD","","")</f>
        <v>Multilaser Industrial</v>
      </c>
      <c r="C475" t="s">
        <v>970</v>
      </c>
      <c r="D475" t="str" cm="1">
        <f t="array" ref="D475">_xll.PBD(C475,"Legal Name","","USD","","")</f>
        <v>Multilaser Industrial S/A</v>
      </c>
      <c r="E475" t="s">
        <v>3933</v>
      </c>
      <c r="F475" t="s">
        <v>105</v>
      </c>
      <c r="G475" t="str" cm="1">
        <f t="array" ref="G475">_xll.PBD(C475,"Website","","USD","","")</f>
        <v>www.multilaser.com.br</v>
      </c>
      <c r="H475" t="s">
        <v>2372</v>
      </c>
      <c r="I475" t="s">
        <v>3176</v>
      </c>
      <c r="J475" t="s">
        <v>222</v>
      </c>
      <c r="K475" s="12"/>
      <c r="L475" s="12"/>
      <c r="M475" s="12"/>
      <c r="N475" s="13"/>
    </row>
    <row r="476" spans="2:14" ht="15" customHeight="1" x14ac:dyDescent="0.25">
      <c r="B476" t="str" cm="1">
        <f t="array" ref="B476">_xll.PBD(C476,"Name","","USD","","")</f>
        <v>Multilog</v>
      </c>
      <c r="C476" t="s">
        <v>971</v>
      </c>
      <c r="D476" t="str" cm="1">
        <f t="array" ref="D476">_xll.PBD(C476,"Legal Name","","USD","","")</f>
        <v>Multilog SA</v>
      </c>
      <c r="E476" t="s">
        <v>3987</v>
      </c>
      <c r="F476" t="s">
        <v>105</v>
      </c>
      <c r="G476" t="str" cm="1">
        <f t="array" ref="G476">_xll.PBD(C476,"Website","","USD","","")</f>
        <v>www.multilog.com.br</v>
      </c>
      <c r="H476" t="s">
        <v>2373</v>
      </c>
      <c r="I476" t="s">
        <v>3177</v>
      </c>
      <c r="J476" t="s">
        <v>222</v>
      </c>
      <c r="K476" s="12"/>
      <c r="L476" s="12"/>
      <c r="M476" s="12"/>
      <c r="N476" s="13"/>
    </row>
    <row r="477" spans="2:14" ht="15" customHeight="1" x14ac:dyDescent="0.25">
      <c r="B477" t="str" cm="1">
        <f t="array" ref="B477">_xll.PBD(C477,"Name","","USD","","")</f>
        <v>Multiplan Empreendimentos Imobiliários</v>
      </c>
      <c r="C477" t="s">
        <v>972</v>
      </c>
      <c r="D477" t="str" cm="1">
        <f t="array" ref="D477">_xll.PBD(C477,"Legal Name","","USD","","")</f>
        <v>Multiplan Empreendimentos Imobiliários S.A.</v>
      </c>
      <c r="E477" t="s">
        <v>3653</v>
      </c>
      <c r="F477" t="s">
        <v>105</v>
      </c>
      <c r="G477" t="str" cm="1">
        <f t="array" ref="G477">_xll.PBD(C477,"Website","","USD","","")</f>
        <v>ri.multiplan.com.br</v>
      </c>
      <c r="H477" t="s">
        <v>1841</v>
      </c>
      <c r="I477" t="s">
        <v>3178</v>
      </c>
      <c r="J477" t="s">
        <v>222</v>
      </c>
      <c r="K477" s="12"/>
      <c r="L477" s="12"/>
      <c r="M477" s="12"/>
      <c r="N477" s="13"/>
    </row>
    <row r="478" spans="2:14" ht="15" customHeight="1" x14ac:dyDescent="0.25">
      <c r="B478" t="str" cm="1">
        <f t="array" ref="B478">_xll.PBD(C478,"Name","","USD","","")</f>
        <v>MWM International Motores</v>
      </c>
      <c r="C478" t="s">
        <v>973</v>
      </c>
      <c r="D478" t="str" cm="1">
        <f t="array" ref="D478">_xll.PBD(C478,"Legal Name","","USD","","")</f>
        <v>MWM International Motores SA</v>
      </c>
      <c r="E478" t="s">
        <v>3965</v>
      </c>
      <c r="F478" t="s">
        <v>105</v>
      </c>
      <c r="G478" t="str" cm="1">
        <f t="array" ref="G478">_xll.PBD(C478,"Website","","USD","","")</f>
        <v>www.mwm.com.br</v>
      </c>
      <c r="H478" t="s">
        <v>2374</v>
      </c>
      <c r="I478" t="s">
        <v>3179</v>
      </c>
      <c r="J478" t="s">
        <v>222</v>
      </c>
      <c r="K478" s="12"/>
      <c r="L478" s="12"/>
      <c r="M478" s="12"/>
      <c r="N478" s="13"/>
    </row>
    <row r="479" spans="2:14" ht="15" customHeight="1" x14ac:dyDescent="0.25">
      <c r="B479" t="str" cm="1">
        <f t="array" ref="B479">_xll.PBD(C479,"Name","","USD","","")</f>
        <v>Nacional Minerios</v>
      </c>
      <c r="C479" t="s">
        <v>974</v>
      </c>
      <c r="D479" t="str" cm="1">
        <f t="array" ref="D479">_xll.PBD(C479,"Legal Name","","USD","","")</f>
        <v>Nacional Minerios S.A.</v>
      </c>
      <c r="E479" t="s">
        <v>3899</v>
      </c>
      <c r="F479" t="s">
        <v>105</v>
      </c>
      <c r="G479" t="e" cm="1">
        <f t="array" ref="G479">_xll.PBD(C479,"Website","","USD","","")</f>
        <v>#N/A</v>
      </c>
      <c r="H479" t="e">
        <v>#N/A</v>
      </c>
      <c r="I479" t="s">
        <v>3468</v>
      </c>
      <c r="J479" t="s">
        <v>222</v>
      </c>
      <c r="K479" s="12"/>
      <c r="L479" s="12"/>
      <c r="M479" s="12"/>
      <c r="N479" s="13"/>
    </row>
    <row r="480" spans="2:14" ht="15" customHeight="1" x14ac:dyDescent="0.25">
      <c r="B480" t="str" cm="1">
        <f t="array" ref="B480">_xll.PBD(C480,"Name","","USD","","")</f>
        <v>Natura &amp; Co Holding</v>
      </c>
      <c r="C480" t="s">
        <v>975</v>
      </c>
      <c r="D480" t="str" cm="1">
        <f t="array" ref="D480">_xll.PBD(C480,"Legal Name","","USD","","")</f>
        <v>Natura &amp; Co Holding SA</v>
      </c>
      <c r="E480" t="s">
        <v>3959</v>
      </c>
      <c r="F480" t="s">
        <v>105</v>
      </c>
      <c r="G480" t="str" cm="1">
        <f t="array" ref="G480">_xll.PBD(C480,"Website","","USD","","")</f>
        <v>www.naturaeco.com</v>
      </c>
      <c r="H480" t="s">
        <v>2375</v>
      </c>
      <c r="I480" t="s">
        <v>3181</v>
      </c>
      <c r="J480" t="s">
        <v>222</v>
      </c>
      <c r="K480" s="12"/>
      <c r="L480" s="12"/>
      <c r="M480" s="12"/>
      <c r="N480" s="13"/>
    </row>
    <row r="481" spans="2:18" ht="15" customHeight="1" x14ac:dyDescent="0.25">
      <c r="B481" t="str" cm="1">
        <f t="array" ref="B481">_xll.PBD(C481,"Name","","USD","","")</f>
        <v>Natura Cosmeticos</v>
      </c>
      <c r="C481" t="s">
        <v>976</v>
      </c>
      <c r="D481" t="str" cm="1">
        <f t="array" ref="D481">_xll.PBD(C481,"Legal Name","","USD","","")</f>
        <v>Natura Cosmeticos S.A.</v>
      </c>
      <c r="E481" t="s">
        <v>4001</v>
      </c>
      <c r="F481" t="s">
        <v>105</v>
      </c>
      <c r="G481" t="str" cm="1">
        <f t="array" ref="G481">_xll.PBD(C481,"Website","","USD","","")</f>
        <v>www.natura.com.br</v>
      </c>
      <c r="H481" t="s">
        <v>2376</v>
      </c>
      <c r="I481" t="s">
        <v>3180</v>
      </c>
      <c r="J481" t="s">
        <v>222</v>
      </c>
      <c r="K481" s="12"/>
      <c r="L481" s="12"/>
      <c r="M481" s="12"/>
      <c r="N481" s="13"/>
    </row>
    <row r="482" spans="2:18" ht="15" customHeight="1" x14ac:dyDescent="0.25">
      <c r="B482" t="str" cm="1">
        <f t="array" ref="B482">_xll.PBD(C482,"Name","","USD","","")</f>
        <v>NEC (Japan)</v>
      </c>
      <c r="C482" t="s">
        <v>345</v>
      </c>
      <c r="D482" t="str" cm="1">
        <f t="array" ref="D482">_xll.PBD(C482,"Legal Name","","USD","","")</f>
        <v>NEC Corporation</v>
      </c>
      <c r="E482" t="s">
        <v>3665</v>
      </c>
      <c r="F482" t="s">
        <v>2682</v>
      </c>
      <c r="G482" t="str" cm="1">
        <f t="array" ref="G482">_xll.PBD(C482,"Website","","USD","","")</f>
        <v>www.nec.com</v>
      </c>
      <c r="H482" t="s">
        <v>1976</v>
      </c>
      <c r="I482" t="s">
        <v>3182</v>
      </c>
      <c r="J482" t="s">
        <v>222</v>
      </c>
      <c r="K482" s="12"/>
      <c r="L482" s="12"/>
      <c r="M482" s="12"/>
      <c r="N482" s="13"/>
    </row>
    <row r="483" spans="2:18" ht="15" customHeight="1" x14ac:dyDescent="0.25">
      <c r="B483" t="str" cm="1">
        <f t="array" ref="B483">_xll.PBD(C483,"Name","","USD","","")</f>
        <v>Neoenergia</v>
      </c>
      <c r="C483" t="s">
        <v>978</v>
      </c>
      <c r="D483" t="str" cm="1">
        <f t="array" ref="D483">_xll.PBD(C483,"Legal Name","","USD","","")</f>
        <v>Neoenergia SA</v>
      </c>
      <c r="E483" t="s">
        <v>3832</v>
      </c>
      <c r="F483" t="s">
        <v>105</v>
      </c>
      <c r="G483" t="str" cm="1">
        <f t="array" ref="G483">_xll.PBD(C483,"Website","","USD","","")</f>
        <v>www.neoenergia.com</v>
      </c>
      <c r="H483" t="s">
        <v>2378</v>
      </c>
      <c r="I483" t="s">
        <v>3185</v>
      </c>
      <c r="J483" t="s">
        <v>222</v>
      </c>
      <c r="K483" s="12"/>
      <c r="L483" s="12"/>
      <c r="M483" s="12"/>
      <c r="N483" s="13"/>
    </row>
    <row r="484" spans="2:18" ht="15" customHeight="1" x14ac:dyDescent="0.25">
      <c r="B484" t="str" cm="1">
        <f t="array" ref="B484">_xll.PBD(C484,"Name","","USD","","")</f>
        <v>Net Servicos De Comunicacao</v>
      </c>
      <c r="C484" t="s">
        <v>979</v>
      </c>
      <c r="D484" t="str" cm="1">
        <f t="array" ref="D484">_xll.PBD(C484,"Legal Name","","USD","","")</f>
        <v>Net Serviços de Comunicação S.A.</v>
      </c>
      <c r="E484" t="s">
        <v>3915</v>
      </c>
      <c r="F484" t="s">
        <v>105</v>
      </c>
      <c r="G484" t="str" cm="1">
        <f t="array" ref="G484">_xll.PBD(C484,"Website","","USD","","")</f>
        <v>www.net.com.br</v>
      </c>
      <c r="H484" t="s">
        <v>2379</v>
      </c>
      <c r="I484" t="s">
        <v>3186</v>
      </c>
      <c r="J484" t="s">
        <v>222</v>
      </c>
      <c r="K484" s="12"/>
      <c r="L484" s="12"/>
      <c r="M484" s="12"/>
      <c r="N484" s="13"/>
    </row>
    <row r="485" spans="2:18" ht="15" customHeight="1" x14ac:dyDescent="0.25">
      <c r="B485" t="str" cm="1">
        <f t="array" ref="B485">_xll.PBD(C485,"Name","","USD","","")</f>
        <v>Netflix</v>
      </c>
      <c r="C485" t="s">
        <v>2666</v>
      </c>
      <c r="D485" t="str" cm="1">
        <f t="array" ref="D485">_xll.PBD(C485,"Legal Name","","USD","","")</f>
        <v>Netflix, Inc.</v>
      </c>
      <c r="E485" t="s">
        <v>3664</v>
      </c>
      <c r="F485" t="s">
        <v>2676</v>
      </c>
      <c r="G485" t="str" cm="1">
        <f t="array" ref="G485">_xll.PBD(C485,"Website","","USD","","")</f>
        <v>www.netflix.com</v>
      </c>
      <c r="H485" t="s">
        <v>2706</v>
      </c>
      <c r="I485" t="s">
        <v>3520</v>
      </c>
      <c r="J485" t="s">
        <v>222</v>
      </c>
      <c r="K485" s="12"/>
      <c r="L485" s="12"/>
      <c r="M485" s="12"/>
      <c r="N485" s="12"/>
      <c r="O485" s="26"/>
      <c r="P485" s="26"/>
      <c r="Q485" s="26"/>
      <c r="R485" s="27"/>
    </row>
    <row r="486" spans="2:18" ht="15" customHeight="1" x14ac:dyDescent="0.25">
      <c r="B486" t="str" cm="1">
        <f t="array" ref="B486">_xll.PBD(C486,"Name","","USD","","")</f>
        <v>Nextel Brazil</v>
      </c>
      <c r="C486" t="s">
        <v>980</v>
      </c>
      <c r="D486" t="str" cm="1">
        <f t="array" ref="D486">_xll.PBD(C486,"Legal Name","","USD","","")</f>
        <v>Nextel Telecomunicaciones Ltda</v>
      </c>
      <c r="E486" t="s">
        <v>3993</v>
      </c>
      <c r="F486" t="s">
        <v>105</v>
      </c>
      <c r="G486" t="str" cm="1">
        <f t="array" ref="G486">_xll.PBD(C486,"Website","","USD","","")</f>
        <v>www.nextel.com.br</v>
      </c>
      <c r="H486" t="s">
        <v>2380</v>
      </c>
      <c r="I486" t="s">
        <v>3188</v>
      </c>
      <c r="J486" t="s">
        <v>222</v>
      </c>
      <c r="K486" s="12"/>
      <c r="L486" s="12"/>
      <c r="M486" s="12"/>
      <c r="N486" s="13"/>
    </row>
    <row r="487" spans="2:18" ht="15" customHeight="1" x14ac:dyDescent="0.25">
      <c r="B487" t="str" cm="1">
        <f t="array" ref="B487">_xll.PBD(C487,"Name","","USD","","")</f>
        <v>Nihon Kohden</v>
      </c>
      <c r="C487" t="s">
        <v>297</v>
      </c>
      <c r="D487" t="str" cm="1">
        <f t="array" ref="D487">_xll.PBD(C487,"Legal Name","","USD","","")</f>
        <v>Nihon Kohden Industries Co., Ltd.</v>
      </c>
      <c r="E487" t="s">
        <v>4145</v>
      </c>
      <c r="F487" t="s">
        <v>2682</v>
      </c>
      <c r="G487" t="str" cm="1">
        <f t="array" ref="G487">_xll.PBD(C487,"Website","","USD","","")</f>
        <v>www.nihonkohden.co.jp</v>
      </c>
      <c r="H487" t="s">
        <v>1808</v>
      </c>
      <c r="I487" t="s">
        <v>3189</v>
      </c>
      <c r="J487" t="s">
        <v>222</v>
      </c>
      <c r="K487" s="12"/>
      <c r="L487" s="12"/>
      <c r="M487" s="12"/>
      <c r="N487" s="13"/>
    </row>
    <row r="488" spans="2:18" ht="15" customHeight="1" x14ac:dyDescent="0.25">
      <c r="B488" t="str" cm="1">
        <f t="array" ref="B488">_xll.PBD(C488,"Name","","USD","","")</f>
        <v>Nissin Ajinomoto Alimentos</v>
      </c>
      <c r="C488" t="s">
        <v>981</v>
      </c>
      <c r="D488" t="str" cm="1">
        <f t="array" ref="D488">_xll.PBD(C488,"Legal Name","","USD","","")</f>
        <v>Nissin Ajinomoto Alimentos Ltda.</v>
      </c>
      <c r="E488">
        <v>0</v>
      </c>
      <c r="F488" t="s">
        <v>105</v>
      </c>
      <c r="G488" t="e" cm="1">
        <f t="array" ref="G488">_xll.PBD(C488,"Website","","USD","","")</f>
        <v>#N/A</v>
      </c>
      <c r="H488" t="e">
        <v>#N/A</v>
      </c>
      <c r="I488" t="s">
        <v>3469</v>
      </c>
      <c r="J488" t="s">
        <v>222</v>
      </c>
      <c r="K488" s="12"/>
      <c r="L488" s="12"/>
      <c r="M488" s="12"/>
      <c r="N488" s="13"/>
    </row>
    <row r="489" spans="2:18" ht="15" customHeight="1" x14ac:dyDescent="0.25">
      <c r="B489" t="str" cm="1">
        <f t="array" ref="B489">_xll.PBD(C489,"Name","","USD","","")</f>
        <v>Nortox</v>
      </c>
      <c r="C489" t="s">
        <v>982</v>
      </c>
      <c r="D489" t="str" cm="1">
        <f t="array" ref="D489">_xll.PBD(C489,"Legal Name","","USD","","")</f>
        <v>Nortox SA</v>
      </c>
      <c r="E489" t="s">
        <v>4003</v>
      </c>
      <c r="F489" t="s">
        <v>105</v>
      </c>
      <c r="G489" t="str" cm="1">
        <f t="array" ref="G489">_xll.PBD(C489,"Website","","USD","","")</f>
        <v>www.nortox.com.br</v>
      </c>
      <c r="H489" t="s">
        <v>2381</v>
      </c>
      <c r="I489" t="s">
        <v>3190</v>
      </c>
      <c r="J489" t="s">
        <v>222</v>
      </c>
      <c r="K489" s="12"/>
      <c r="L489" s="12"/>
      <c r="M489" s="12"/>
      <c r="N489" s="13"/>
    </row>
    <row r="490" spans="2:18" ht="15" customHeight="1" x14ac:dyDescent="0.25">
      <c r="B490" t="str" cm="1">
        <f t="array" ref="B490">_xll.PBD(C490,"Name","","USD","","")</f>
        <v>Grupo NotreDame Intermédica</v>
      </c>
      <c r="C490" t="s">
        <v>402</v>
      </c>
      <c r="D490" t="str" cm="1">
        <f t="array" ref="D490">_xll.PBD(C490,"Legal Name","","USD","","")</f>
        <v>Notre Dame Intermédica Participações SA</v>
      </c>
      <c r="E490" t="s">
        <v>3881</v>
      </c>
      <c r="F490" t="s">
        <v>105</v>
      </c>
      <c r="G490" t="str" cm="1">
        <f t="array" ref="G490">_xll.PBD(C490,"Website","","USD","","")</f>
        <v>ri.gndi.com.br</v>
      </c>
      <c r="H490" t="s">
        <v>1874</v>
      </c>
      <c r="I490" t="s">
        <v>3016</v>
      </c>
      <c r="J490" t="s">
        <v>222</v>
      </c>
      <c r="K490" s="12"/>
      <c r="L490" s="12"/>
      <c r="M490" s="12"/>
      <c r="N490" s="13"/>
    </row>
    <row r="491" spans="2:18" ht="15" customHeight="1" x14ac:dyDescent="0.25">
      <c r="B491" t="str" cm="1">
        <f t="array" ref="B491">_xll.PBD(C491,"Name","","USD","","")</f>
        <v>Nova Energia</v>
      </c>
      <c r="C491" t="s">
        <v>983</v>
      </c>
      <c r="D491" t="str" cm="1">
        <f t="array" ref="D491">_xll.PBD(C491,"Legal Name","","USD","","")</f>
        <v>Nova Energia Comercializadora Ltda.</v>
      </c>
      <c r="E491" t="s">
        <v>4146</v>
      </c>
      <c r="F491" t="s">
        <v>105</v>
      </c>
      <c r="G491" t="str" cm="1">
        <f t="array" ref="G491">_xll.PBD(C491,"Website","","USD","","")</f>
        <v>www.novaenergia.com.br</v>
      </c>
      <c r="H491" t="s">
        <v>2382</v>
      </c>
      <c r="I491" t="s">
        <v>3193</v>
      </c>
      <c r="J491" t="s">
        <v>222</v>
      </c>
      <c r="K491" s="12"/>
      <c r="L491" s="12"/>
      <c r="M491" s="12"/>
      <c r="N491" s="13"/>
    </row>
    <row r="492" spans="2:18" ht="15" customHeight="1" x14ac:dyDescent="0.25">
      <c r="B492" t="str" cm="1">
        <f t="array" ref="B492">_xll.PBD(C492,"Name","","USD","","")</f>
        <v>NovaAgri</v>
      </c>
      <c r="C492" t="s">
        <v>984</v>
      </c>
      <c r="D492" t="str" cm="1">
        <f t="array" ref="D492">_xll.PBD(C492,"Legal Name","","USD","","")</f>
        <v>NovaAgri Infra-Estrutura de Armazenagem e Escoamento Agrícola S.A.</v>
      </c>
      <c r="E492" t="s">
        <v>3749</v>
      </c>
      <c r="F492" t="s">
        <v>105</v>
      </c>
      <c r="G492" t="str" cm="1">
        <f t="array" ref="G492">_xll.PBD(C492,"Website","","USD","","")</f>
        <v>www.novaagri.com.br</v>
      </c>
      <c r="H492" t="s">
        <v>2383</v>
      </c>
      <c r="I492" t="s">
        <v>3192</v>
      </c>
      <c r="J492" t="s">
        <v>222</v>
      </c>
      <c r="K492" s="12"/>
      <c r="L492" s="12"/>
      <c r="M492" s="12"/>
      <c r="N492" s="13"/>
    </row>
    <row r="493" spans="2:18" ht="15" customHeight="1" x14ac:dyDescent="0.25">
      <c r="B493" t="str" cm="1">
        <f t="array" ref="B493">_xll.PBD(C493,"Name","","USD","","")</f>
        <v>NS2.com Internet</v>
      </c>
      <c r="C493" t="s">
        <v>986</v>
      </c>
      <c r="D493" t="str" cm="1">
        <f t="array" ref="D493">_xll.PBD(C493,"Legal Name","","USD","","")</f>
        <v>NS2.com Internet S/A</v>
      </c>
      <c r="E493" t="s">
        <v>3752</v>
      </c>
      <c r="F493" t="s">
        <v>105</v>
      </c>
      <c r="G493" t="str" cm="1">
        <f t="array" ref="G493">_xll.PBD(C493,"Website","","USD","","")</f>
        <v>www.netshoes.com.br</v>
      </c>
      <c r="H493" t="s">
        <v>2385</v>
      </c>
      <c r="I493" t="s">
        <v>3187</v>
      </c>
      <c r="J493" t="s">
        <v>222</v>
      </c>
      <c r="K493" s="12"/>
      <c r="L493" s="12"/>
      <c r="M493" s="12"/>
      <c r="N493" s="13"/>
    </row>
    <row r="494" spans="2:18" ht="15" customHeight="1" x14ac:dyDescent="0.25">
      <c r="B494" t="str" cm="1">
        <f t="array" ref="B494">_xll.PBD(C494,"Name","","USD","","")</f>
        <v>NSX Enterprise</v>
      </c>
      <c r="C494" t="s">
        <v>987</v>
      </c>
      <c r="D494" t="str" cm="1">
        <f t="array" ref="D494">_xll.PBD(C494,"Legal Name","","USD","","")</f>
        <v>NSX Enterprise NV</v>
      </c>
      <c r="E494" s="29" t="s">
        <v>4256</v>
      </c>
      <c r="F494" t="s">
        <v>105</v>
      </c>
      <c r="G494" t="str" cm="1">
        <f t="array" ref="G494">_xll.PBD(C494,"Website","","USD","","")</f>
        <v>www.nsx.bet</v>
      </c>
      <c r="H494" t="s">
        <v>2386</v>
      </c>
      <c r="I494" t="s">
        <v>3196</v>
      </c>
      <c r="J494" t="s">
        <v>222</v>
      </c>
      <c r="K494" s="12"/>
      <c r="L494" s="12"/>
      <c r="M494" s="12"/>
      <c r="N494" s="13"/>
    </row>
    <row r="495" spans="2:18" ht="15" customHeight="1" x14ac:dyDescent="0.25">
      <c r="B495" t="str" cm="1">
        <f t="array" ref="B495">_xll.PBD(C495,"Name","","USD","","")</f>
        <v>NTT Data Group</v>
      </c>
      <c r="C495" t="s">
        <v>346</v>
      </c>
      <c r="D495" t="str" cm="1">
        <f t="array" ref="D495">_xll.PBD(C495,"Legal Name","","USD","","")</f>
        <v>NTT Data Group Corp.</v>
      </c>
      <c r="E495" t="s">
        <v>4086</v>
      </c>
      <c r="F495" t="s">
        <v>2682</v>
      </c>
      <c r="G495" t="str" cm="1">
        <f t="array" ref="G495">_xll.PBD(C495,"Website","","USD","","")</f>
        <v>www.nttdata.com</v>
      </c>
      <c r="H495" t="s">
        <v>1977</v>
      </c>
      <c r="I495" t="s">
        <v>3197</v>
      </c>
      <c r="J495" t="s">
        <v>222</v>
      </c>
      <c r="K495" s="12"/>
      <c r="L495" s="12"/>
      <c r="M495" s="12"/>
      <c r="N495" s="13"/>
    </row>
    <row r="496" spans="2:18" ht="15" customHeight="1" x14ac:dyDescent="0.25">
      <c r="B496" t="str" cm="1">
        <f t="array" ref="B496">_xll.PBD(C496,"Name","","USD","","")</f>
        <v>Nu Holdings</v>
      </c>
      <c r="C496" t="s">
        <v>988</v>
      </c>
      <c r="D496" t="str" cm="1">
        <f t="array" ref="D496">_xll.PBD(C496,"Legal Name","","USD","","")</f>
        <v>Nu Holdings Ltd.</v>
      </c>
      <c r="E496" t="s">
        <v>3633</v>
      </c>
      <c r="F496" t="s">
        <v>105</v>
      </c>
      <c r="G496" t="str" cm="1">
        <f t="array" ref="G496">_xll.PBD(C496,"Website","","USD","","")</f>
        <v>www.nubank.com.br</v>
      </c>
      <c r="H496" t="s">
        <v>2387</v>
      </c>
      <c r="I496" t="s">
        <v>3198</v>
      </c>
      <c r="J496" t="s">
        <v>222</v>
      </c>
      <c r="K496" s="12"/>
      <c r="L496" s="12"/>
      <c r="M496" s="12"/>
      <c r="N496" s="13"/>
    </row>
    <row r="497" spans="2:18" ht="15" customHeight="1" x14ac:dyDescent="0.25">
      <c r="B497" t="str" cm="1">
        <f t="array" ref="B497">_xll.PBD(C497,"Name","","USD","","")</f>
        <v>O Boticário</v>
      </c>
      <c r="C497" t="s">
        <v>989</v>
      </c>
      <c r="D497" t="str" cm="1">
        <f t="array" ref="D497">_xll.PBD(C497,"Legal Name","","USD","","")</f>
        <v>O Boticário Franchising S.A</v>
      </c>
      <c r="E497" t="s">
        <v>3950</v>
      </c>
      <c r="F497" t="s">
        <v>105</v>
      </c>
      <c r="G497" t="str" cm="1">
        <f t="array" ref="G497">_xll.PBD(C497,"Website","","USD","","")</f>
        <v>www.boticario.com.br</v>
      </c>
      <c r="H497" t="s">
        <v>2388</v>
      </c>
      <c r="I497" t="s">
        <v>2811</v>
      </c>
      <c r="J497" t="s">
        <v>222</v>
      </c>
      <c r="K497" s="12"/>
      <c r="L497" s="12"/>
      <c r="M497" s="12"/>
      <c r="N497" s="13"/>
    </row>
    <row r="498" spans="2:18" ht="15" customHeight="1" x14ac:dyDescent="0.25">
      <c r="B498" t="str" cm="1">
        <f t="array" ref="B498">_xll.PBD(C498,"Name","","USD","","")</f>
        <v>OceanPact</v>
      </c>
      <c r="C498" t="s">
        <v>992</v>
      </c>
      <c r="D498" t="str" cm="1">
        <f t="array" ref="D498">_xll.PBD(C498,"Legal Name","","USD","","")</f>
        <v>OceanPact Serviços Marítimos S.A.</v>
      </c>
      <c r="E498" t="s">
        <v>3683</v>
      </c>
      <c r="F498" t="s">
        <v>105</v>
      </c>
      <c r="G498" t="str" cm="1">
        <f t="array" ref="G498">_xll.PBD(C498,"Website","","USD","","")</f>
        <v>www.oceanpact.com</v>
      </c>
      <c r="H498" t="s">
        <v>2391</v>
      </c>
      <c r="I498" t="s">
        <v>3201</v>
      </c>
      <c r="J498" t="s">
        <v>222</v>
      </c>
      <c r="K498" s="12"/>
      <c r="L498" s="12"/>
      <c r="M498" s="12"/>
      <c r="N498" s="13"/>
    </row>
    <row r="499" spans="2:18" ht="15" customHeight="1" x14ac:dyDescent="0.25">
      <c r="B499" t="str" cm="1">
        <f t="array" ref="B499">_xll.PBD(C499,"Name","","USD","","")</f>
        <v>Ocyan (Rio de Janeiro)</v>
      </c>
      <c r="C499" t="s">
        <v>993</v>
      </c>
      <c r="D499" t="str" cm="1">
        <f t="array" ref="D499">_xll.PBD(C499,"Legal Name","","USD","","")</f>
        <v>Ocyan S/A</v>
      </c>
      <c r="E499" t="s">
        <v>3766</v>
      </c>
      <c r="F499" t="s">
        <v>105</v>
      </c>
      <c r="G499" t="str" cm="1">
        <f t="array" ref="G499">_xll.PBD(C499,"Website","","USD","","")</f>
        <v>www.ocyan-sa.com</v>
      </c>
      <c r="H499" t="s">
        <v>1877</v>
      </c>
      <c r="I499" t="s">
        <v>3202</v>
      </c>
      <c r="J499" t="s">
        <v>222</v>
      </c>
      <c r="K499" s="12"/>
      <c r="L499" s="12"/>
      <c r="M499" s="12"/>
      <c r="N499" s="13"/>
    </row>
    <row r="500" spans="2:18" ht="15" customHeight="1" x14ac:dyDescent="0.25">
      <c r="B500" t="str" cm="1">
        <f t="array" ref="B500">_xll.PBD(C500,"Name","","USD","","")</f>
        <v>Odontoprev</v>
      </c>
      <c r="C500" t="s">
        <v>410</v>
      </c>
      <c r="D500" t="str" cm="1">
        <f t="array" ref="D500">_xll.PBD(C500,"Legal Name","","USD","","")</f>
        <v>Odontoprev S.A.</v>
      </c>
      <c r="E500" t="s">
        <v>3676</v>
      </c>
      <c r="F500" t="s">
        <v>105</v>
      </c>
      <c r="G500" t="str" cm="1">
        <f t="array" ref="G500">_xll.PBD(C500,"Website","","USD","","")</f>
        <v>www.odontoprev.com.br</v>
      </c>
      <c r="H500" t="s">
        <v>2392</v>
      </c>
      <c r="I500" t="s">
        <v>3203</v>
      </c>
      <c r="J500" t="s">
        <v>222</v>
      </c>
      <c r="K500" s="12"/>
      <c r="L500" s="12"/>
      <c r="M500" s="12"/>
      <c r="N500" s="13"/>
    </row>
    <row r="501" spans="2:18" ht="15" customHeight="1" x14ac:dyDescent="0.25">
      <c r="B501" t="str" cm="1">
        <f t="array" ref="B501">_xll.PBD(C501,"Name","","USD","","")</f>
        <v>OESA Comércio e Representações</v>
      </c>
      <c r="C501" t="s">
        <v>994</v>
      </c>
      <c r="D501" t="str" cm="1">
        <f t="array" ref="D501">_xll.PBD(C501,"Legal Name","","USD","","")</f>
        <v>OESA Comercio e Representações Ltda</v>
      </c>
      <c r="E501" t="s">
        <v>4045</v>
      </c>
      <c r="F501" t="s">
        <v>105</v>
      </c>
      <c r="G501" t="str" cm="1">
        <f t="array" ref="G501">_xll.PBD(C501,"Website","","USD","","")</f>
        <v>www.oesa.com.br</v>
      </c>
      <c r="H501" t="s">
        <v>2393</v>
      </c>
      <c r="I501" t="s">
        <v>3204</v>
      </c>
      <c r="J501" t="s">
        <v>222</v>
      </c>
      <c r="K501" s="12"/>
      <c r="L501" s="12"/>
      <c r="M501" s="12"/>
      <c r="N501" s="13"/>
    </row>
    <row r="502" spans="2:18" ht="15" customHeight="1" x14ac:dyDescent="0.25">
      <c r="B502" t="str" cm="1">
        <f t="array" ref="B502">_xll.PBD(C502,"Name","","USD","","")</f>
        <v>Oi Telecommunications</v>
      </c>
      <c r="C502" t="s">
        <v>995</v>
      </c>
      <c r="D502" t="str" cm="1">
        <f t="array" ref="D502">_xll.PBD(C502,"Legal Name","","USD","","")</f>
        <v>Oi Telecommunications S.A.</v>
      </c>
      <c r="E502" s="29" t="s">
        <v>4257</v>
      </c>
      <c r="F502" t="s">
        <v>105</v>
      </c>
      <c r="G502" t="str" cm="1">
        <f t="array" ref="G502">_xll.PBD(C502,"Website","","USD","","")</f>
        <v>www.oi.com.br</v>
      </c>
      <c r="H502" t="s">
        <v>2394</v>
      </c>
      <c r="I502" t="s">
        <v>3205</v>
      </c>
      <c r="J502" t="s">
        <v>222</v>
      </c>
      <c r="K502" s="12"/>
      <c r="L502" s="12"/>
      <c r="M502" s="12"/>
      <c r="N502" s="13"/>
    </row>
    <row r="503" spans="2:18" ht="15" customHeight="1" x14ac:dyDescent="0.25">
      <c r="B503" t="str" cm="1">
        <f t="array" ref="B503">_xll.PBD(C503,"Name","","USD","","")</f>
        <v>Oncoclínicas</v>
      </c>
      <c r="C503" t="s">
        <v>304</v>
      </c>
      <c r="D503" t="str" cm="1">
        <f t="array" ref="D503">_xll.PBD(C503,"Legal Name","","USD","","")</f>
        <v>Oncoclinicas do Brasil Servicos Medicos S.A.</v>
      </c>
      <c r="E503" t="s">
        <v>3844</v>
      </c>
      <c r="F503" t="s">
        <v>105</v>
      </c>
      <c r="G503" t="str" cm="1">
        <f t="array" ref="G503">_xll.PBD(C503,"Website","","USD","","")</f>
        <v>www.grupooncoclinicas.com</v>
      </c>
      <c r="H503" t="s">
        <v>1958</v>
      </c>
      <c r="I503" t="s">
        <v>3043</v>
      </c>
      <c r="J503" t="s">
        <v>222</v>
      </c>
      <c r="K503" s="12"/>
      <c r="L503" s="12"/>
      <c r="M503" s="12"/>
      <c r="N503" s="13"/>
    </row>
    <row r="504" spans="2:18" ht="15" customHeight="1" x14ac:dyDescent="0.25">
      <c r="B504" t="str" cm="1">
        <f t="array" ref="B504">_xll.PBD(C504,"Name","","USD","","")</f>
        <v>ONCOPROD DIST PROD HOSP ONCOLOGICOS</v>
      </c>
      <c r="C504" t="s">
        <v>411</v>
      </c>
      <c r="D504" t="str" cm="1">
        <f t="array" ref="D504">_xll.PBD(C504,"Legal Name","","USD","","")</f>
        <v>ONCOPROD DIST PROD HOSP ONCOLOGICOS LTDA</v>
      </c>
      <c r="E504" s="29" t="s">
        <v>4258</v>
      </c>
      <c r="F504" t="s">
        <v>105</v>
      </c>
      <c r="G504" t="str" cm="1">
        <f t="array" ref="G504">_xll.PBD(C504,"Website","","USD","","")</f>
        <v>www.oncoprod.com</v>
      </c>
      <c r="H504" t="s">
        <v>2395</v>
      </c>
      <c r="I504" t="s">
        <v>3206</v>
      </c>
      <c r="J504" t="s">
        <v>222</v>
      </c>
      <c r="K504" s="12"/>
      <c r="L504" s="12"/>
      <c r="M504" s="12"/>
      <c r="N504" s="13"/>
    </row>
    <row r="505" spans="2:18" ht="15" customHeight="1" x14ac:dyDescent="0.25">
      <c r="B505" t="str" cm="1">
        <f t="array" ref="B505">_xll.PBD(C505,"Name","","USD","","")</f>
        <v>Onfly</v>
      </c>
      <c r="C505" t="s">
        <v>996</v>
      </c>
      <c r="D505" t="str" cm="1">
        <f t="array" ref="D505">_xll.PBD(C505,"Legal Name","","USD","","")</f>
        <v>Onfly Tecnologia Ltda</v>
      </c>
      <c r="E505" t="s">
        <v>4147</v>
      </c>
      <c r="F505" t="s">
        <v>105</v>
      </c>
      <c r="G505" t="str" cm="1">
        <f t="array" ref="G505">_xll.PBD(C505,"Website","","USD","","")</f>
        <v>www.onfly.com.br</v>
      </c>
      <c r="H505" t="s">
        <v>2396</v>
      </c>
      <c r="I505" t="s">
        <v>3207</v>
      </c>
      <c r="J505" t="s">
        <v>222</v>
      </c>
      <c r="K505" s="12"/>
      <c r="L505" s="12"/>
      <c r="M505" s="12"/>
      <c r="N505" s="13"/>
    </row>
    <row r="506" spans="2:18" ht="15" customHeight="1" x14ac:dyDescent="0.25">
      <c r="B506" t="str" cm="1">
        <f t="array" ref="B506">_xll.PBD(C506,"Name","","USD","","")</f>
        <v>Oracle</v>
      </c>
      <c r="C506" t="s">
        <v>2630</v>
      </c>
      <c r="D506" t="str" cm="1">
        <f t="array" ref="D506">_xll.PBD(C506,"Legal Name","","USD","","")</f>
        <v>Oracle Corporation</v>
      </c>
      <c r="E506" t="s">
        <v>3717</v>
      </c>
      <c r="F506" t="s">
        <v>2676</v>
      </c>
      <c r="G506" t="str" cm="1">
        <f t="array" ref="G506">_xll.PBD(C506,"Website","","USD","","")</f>
        <v>www.oracle.com</v>
      </c>
      <c r="H506" t="s">
        <v>2639</v>
      </c>
      <c r="I506" t="s">
        <v>3494</v>
      </c>
      <c r="J506" t="s">
        <v>222</v>
      </c>
      <c r="K506" s="12"/>
      <c r="L506" s="12"/>
      <c r="M506" s="12"/>
      <c r="N506" s="12"/>
      <c r="O506" s="26"/>
      <c r="P506" s="26"/>
      <c r="Q506" s="26"/>
      <c r="R506" s="27"/>
    </row>
    <row r="507" spans="2:18" ht="15" customHeight="1" x14ac:dyDescent="0.25">
      <c r="B507" t="str" cm="1">
        <f t="array" ref="B507">_xll.PBD(C507,"Name","","USD","","")</f>
        <v>Orsa International Paper Embalagens</v>
      </c>
      <c r="C507" t="s">
        <v>998</v>
      </c>
      <c r="D507" t="str" cm="1">
        <f t="array" ref="D507">_xll.PBD(C507,"Legal Name","","USD","","")</f>
        <v>Orsa International Paper Embalagens S.A.</v>
      </c>
      <c r="E507" t="s">
        <v>3707</v>
      </c>
      <c r="F507" t="s">
        <v>105</v>
      </c>
      <c r="G507" t="e" cm="1">
        <f t="array" ref="G507">_xll.PBD(C507,"Website","","USD","","")</f>
        <v>#N/A</v>
      </c>
      <c r="H507" t="e">
        <v>#N/A</v>
      </c>
      <c r="I507" t="s">
        <v>3471</v>
      </c>
      <c r="J507" t="s">
        <v>222</v>
      </c>
      <c r="K507" s="12"/>
      <c r="L507" s="12"/>
      <c r="M507" s="12"/>
      <c r="N507" s="13"/>
    </row>
    <row r="508" spans="2:18" ht="15" customHeight="1" x14ac:dyDescent="0.25">
      <c r="B508" t="str" cm="1">
        <f t="array" ref="B508">_xll.PBD(C508,"Name","","USD","","")</f>
        <v>Owens &amp; Minor</v>
      </c>
      <c r="C508" t="s">
        <v>298</v>
      </c>
      <c r="D508" t="str" cm="1">
        <f t="array" ref="D508">_xll.PBD(C508,"Legal Name","","USD","","")</f>
        <v>Owens &amp; Minor, Inc.</v>
      </c>
      <c r="E508" t="s">
        <v>3679</v>
      </c>
      <c r="F508" t="s">
        <v>2676</v>
      </c>
      <c r="G508" t="str" cm="1">
        <f t="array" ref="G508">_xll.PBD(C508,"Website","","USD","","")</f>
        <v>www.owens-minor.com</v>
      </c>
      <c r="H508" t="s">
        <v>1952</v>
      </c>
      <c r="I508" t="s">
        <v>3209</v>
      </c>
      <c r="J508" t="s">
        <v>281</v>
      </c>
      <c r="K508" s="12"/>
      <c r="L508" s="12"/>
      <c r="M508" s="12"/>
      <c r="N508" s="13"/>
    </row>
    <row r="509" spans="2:18" ht="15" customHeight="1" x14ac:dyDescent="0.25">
      <c r="B509" t="str" cm="1">
        <f t="array" ref="B509">_xll.PBD(C509,"Name","","USD","","")</f>
        <v>Oxiteno</v>
      </c>
      <c r="C509" t="s">
        <v>1000</v>
      </c>
      <c r="D509" t="str" cm="1">
        <f t="array" ref="D509">_xll.PBD(C509,"Legal Name","","USD","","")</f>
        <v>Oxiteno S.A. Indústria e Comércio</v>
      </c>
      <c r="E509" t="s">
        <v>4064</v>
      </c>
      <c r="F509" t="s">
        <v>105</v>
      </c>
      <c r="G509" t="str" cm="1">
        <f t="array" ref="G509">_xll.PBD(C509,"Website","","USD","","")</f>
        <v>www.oxiteno.com</v>
      </c>
      <c r="H509" t="s">
        <v>2398</v>
      </c>
      <c r="I509" t="s">
        <v>3210</v>
      </c>
      <c r="J509" t="s">
        <v>222</v>
      </c>
      <c r="K509" s="12"/>
      <c r="L509" s="12"/>
      <c r="M509" s="12"/>
      <c r="N509" s="13"/>
    </row>
    <row r="510" spans="2:18" ht="15" customHeight="1" x14ac:dyDescent="0.25">
      <c r="B510" t="str" cm="1">
        <f t="array" ref="B510">_xll.PBD(C510,"Name","","USD","","")</f>
        <v>PagSeguro Digital</v>
      </c>
      <c r="C510" t="s">
        <v>1001</v>
      </c>
      <c r="D510" t="str" cm="1">
        <f t="array" ref="D510">_xll.PBD(C510,"Legal Name","","USD","","")</f>
        <v>PagSeguro Digital Ltd.</v>
      </c>
      <c r="E510" t="s">
        <v>3613</v>
      </c>
      <c r="F510" t="s">
        <v>105</v>
      </c>
      <c r="G510" t="str" cm="1">
        <f t="array" ref="G510">_xll.PBD(C510,"Website","","USD","","")</f>
        <v>www.investors.pagbank.com</v>
      </c>
      <c r="H510" t="s">
        <v>1842</v>
      </c>
      <c r="I510" t="s">
        <v>3211</v>
      </c>
      <c r="J510" t="s">
        <v>222</v>
      </c>
      <c r="K510" s="12"/>
      <c r="L510" s="12"/>
      <c r="M510" s="12"/>
      <c r="N510" s="13"/>
    </row>
    <row r="511" spans="2:18" ht="15" customHeight="1" x14ac:dyDescent="0.25">
      <c r="B511" t="str" cm="1">
        <f t="array" ref="B511">_xll.PBD(C511,"Name","","USD","","")</f>
        <v>Panatlantica</v>
      </c>
      <c r="C511" t="s">
        <v>1002</v>
      </c>
      <c r="D511" t="str" cm="1">
        <f t="array" ref="D511">_xll.PBD(C511,"Legal Name","","USD","","")</f>
        <v>Panatlantica SA</v>
      </c>
      <c r="E511" t="s">
        <v>4071</v>
      </c>
      <c r="F511" t="s">
        <v>105</v>
      </c>
      <c r="G511" t="str" cm="1">
        <f t="array" ref="G511">_xll.PBD(C511,"Website","","USD","","")</f>
        <v>www.panatlantica.com.br</v>
      </c>
      <c r="H511" t="s">
        <v>2399</v>
      </c>
      <c r="I511" t="s">
        <v>3214</v>
      </c>
      <c r="J511" t="s">
        <v>222</v>
      </c>
      <c r="K511" s="12"/>
      <c r="L511" s="12"/>
      <c r="M511" s="12"/>
      <c r="N511" s="13"/>
    </row>
    <row r="512" spans="2:18" ht="15" customHeight="1" x14ac:dyDescent="0.25">
      <c r="B512" t="str" cm="1">
        <f t="array" ref="B512">_xll.PBD(C512,"Name","","USD","","")</f>
        <v>Panpharma Participacoes</v>
      </c>
      <c r="C512" t="s">
        <v>412</v>
      </c>
      <c r="D512" t="str" cm="1">
        <f t="array" ref="D512">_xll.PBD(C512,"Legal Name","","USD","","")</f>
        <v>Panpharma Participacoes S.A.</v>
      </c>
      <c r="E512" s="29" t="s">
        <v>4259</v>
      </c>
      <c r="F512" t="s">
        <v>105</v>
      </c>
      <c r="G512" t="str" cm="1">
        <f t="array" ref="G512">_xll.PBD(C512,"Website","","USD","","")</f>
        <v>www.panpharma.com.br</v>
      </c>
      <c r="H512" t="s">
        <v>2400</v>
      </c>
      <c r="I512" t="s">
        <v>3215</v>
      </c>
      <c r="J512" t="s">
        <v>222</v>
      </c>
      <c r="K512" s="12"/>
      <c r="L512" s="12"/>
      <c r="M512" s="12"/>
      <c r="N512" s="13"/>
    </row>
    <row r="513" spans="2:18" ht="15" customHeight="1" x14ac:dyDescent="0.25">
      <c r="B513" t="str" cm="1">
        <f t="array" ref="B513">_xll.PBD(C513,"Name","","USD","","")</f>
        <v>Parmalat Brasil Industria de Alimentos</v>
      </c>
      <c r="C513" t="s">
        <v>1003</v>
      </c>
      <c r="D513" t="str" cm="1">
        <f t="array" ref="D513">_xll.PBD(C513,"Legal Name","","USD","","")</f>
        <v>Parmalat Brasil S.A. Industria de Alimentos</v>
      </c>
      <c r="E513" s="29" t="s">
        <v>4260</v>
      </c>
      <c r="F513" t="s">
        <v>105</v>
      </c>
      <c r="G513" t="str" cm="1">
        <f t="array" ref="G513">_xll.PBD(C513,"Website","","USD","","")</f>
        <v>www.parmalat.com.br</v>
      </c>
      <c r="H513" t="s">
        <v>2401</v>
      </c>
      <c r="I513" t="s">
        <v>3216</v>
      </c>
      <c r="J513" t="s">
        <v>222</v>
      </c>
      <c r="K513" s="12"/>
      <c r="L513" s="12"/>
      <c r="M513" s="12"/>
      <c r="N513" s="13"/>
    </row>
    <row r="514" spans="2:18" ht="15" customHeight="1" x14ac:dyDescent="0.25">
      <c r="B514" t="str" cm="1">
        <f t="array" ref="B514">_xll.PBD(C514,"Name","","USD","","")</f>
        <v>Paschoalotto</v>
      </c>
      <c r="C514" t="s">
        <v>1004</v>
      </c>
      <c r="D514" t="str" cm="1">
        <f t="array" ref="D514">_xll.PBD(C514,"Legal Name","","USD","","")</f>
        <v>Paschoalotto Serviços Financeiros S.A</v>
      </c>
      <c r="E514" t="s">
        <v>3781</v>
      </c>
      <c r="F514" t="s">
        <v>105</v>
      </c>
      <c r="G514" t="str" cm="1">
        <f t="array" ref="G514">_xll.PBD(C514,"Website","","USD","","")</f>
        <v>www.paschoalotto.com.br</v>
      </c>
      <c r="H514" t="s">
        <v>2402</v>
      </c>
      <c r="I514" t="s">
        <v>3217</v>
      </c>
      <c r="J514" t="s">
        <v>222</v>
      </c>
      <c r="K514" s="12"/>
      <c r="L514" s="12"/>
      <c r="M514" s="12"/>
      <c r="N514" s="13"/>
    </row>
    <row r="515" spans="2:18" ht="15" customHeight="1" x14ac:dyDescent="0.25">
      <c r="B515" t="str" cm="1">
        <f t="array" ref="B515">_xll.PBD(C515,"Name","","USD","","")</f>
        <v>Paulista Geradora de Energia</v>
      </c>
      <c r="C515" t="s">
        <v>1005</v>
      </c>
      <c r="D515" t="str" cm="1">
        <f t="array" ref="D515">_xll.PBD(C515,"Legal Name","","USD","","")</f>
        <v>Paulista Geradora de Energia Ltda.</v>
      </c>
      <c r="E515" t="s">
        <v>4148</v>
      </c>
      <c r="F515" t="s">
        <v>105</v>
      </c>
      <c r="G515" t="e" cm="1">
        <f t="array" ref="G515">_xll.PBD(C515,"Website","","USD","","")</f>
        <v>#N/A</v>
      </c>
      <c r="H515" t="e">
        <v>#N/A</v>
      </c>
      <c r="I515" t="s">
        <v>3472</v>
      </c>
      <c r="J515" t="s">
        <v>222</v>
      </c>
      <c r="K515" s="12"/>
      <c r="L515" s="12"/>
      <c r="M515" s="12"/>
      <c r="N515" s="13"/>
    </row>
    <row r="516" spans="2:18" ht="15" customHeight="1" x14ac:dyDescent="0.25">
      <c r="B516" t="str" cm="1">
        <f t="array" ref="B516">_xll.PBD(C516,"Name","","USD","","")</f>
        <v>PBG (Tijucas)</v>
      </c>
      <c r="C516" t="s">
        <v>1006</v>
      </c>
      <c r="D516" t="str" cm="1">
        <f t="array" ref="D516">_xll.PBD(C516,"Legal Name","","USD","","")</f>
        <v>PBG SA</v>
      </c>
      <c r="E516" t="s">
        <v>4261</v>
      </c>
      <c r="F516" t="s">
        <v>105</v>
      </c>
      <c r="G516" t="str" cm="1">
        <f t="array" ref="G516">_xll.PBD(C516,"Website","","USD","","")</f>
        <v>www.portobello.com.br</v>
      </c>
      <c r="H516" t="s">
        <v>2403</v>
      </c>
      <c r="I516" t="s">
        <v>3234</v>
      </c>
      <c r="J516" t="s">
        <v>222</v>
      </c>
      <c r="K516" s="12"/>
      <c r="L516" s="12"/>
      <c r="M516" s="12"/>
      <c r="N516" s="13"/>
    </row>
    <row r="517" spans="2:18" ht="15" customHeight="1" x14ac:dyDescent="0.25">
      <c r="B517" t="str" cm="1">
        <f t="array" ref="B517">_xll.PBD(C517,"Name","","USD","","")</f>
        <v>Pellegrino Distribuidora De Autopeças</v>
      </c>
      <c r="C517" t="s">
        <v>1007</v>
      </c>
      <c r="D517" t="str" cm="1">
        <f t="array" ref="D517">_xll.PBD(C517,"Legal Name","","USD","","")</f>
        <v>Pellegrino Distribuidora De Autopeças Ltda.</v>
      </c>
      <c r="E517" t="s">
        <v>4149</v>
      </c>
      <c r="F517" t="s">
        <v>105</v>
      </c>
      <c r="G517" t="str" cm="1">
        <f t="array" ref="G517">_xll.PBD(C517,"Website","","USD","","")</f>
        <v>www.pellegrino.com.br</v>
      </c>
      <c r="H517" t="s">
        <v>2404</v>
      </c>
      <c r="I517" t="s">
        <v>3218</v>
      </c>
      <c r="J517" t="s">
        <v>222</v>
      </c>
      <c r="K517" s="12"/>
      <c r="L517" s="12"/>
      <c r="M517" s="12"/>
      <c r="N517" s="13"/>
    </row>
    <row r="518" spans="2:18" ht="15" customHeight="1" x14ac:dyDescent="0.25">
      <c r="B518" t="str" cm="1">
        <f t="array" ref="B518">_xll.PBD(C518,"Name","","USD","","")</f>
        <v>Pena Branca Alimentos</v>
      </c>
      <c r="C518" t="s">
        <v>1008</v>
      </c>
      <c r="D518" t="str" cm="1">
        <f t="array" ref="D518">_xll.PBD(C518,"Legal Name","","USD","","")</f>
        <v>Pena Branca Alimentos Do Sul SA</v>
      </c>
      <c r="E518" s="29" t="s">
        <v>4262</v>
      </c>
      <c r="F518" t="s">
        <v>105</v>
      </c>
      <c r="G518" t="e" cm="1">
        <f t="array" ref="G518">_xll.PBD(C518,"Website","","USD","","")</f>
        <v>#N/A</v>
      </c>
      <c r="H518" t="e">
        <v>#N/A</v>
      </c>
      <c r="I518" t="s">
        <v>3473</v>
      </c>
      <c r="J518" t="s">
        <v>222</v>
      </c>
      <c r="K518" s="12"/>
      <c r="L518" s="12"/>
      <c r="M518" s="12"/>
      <c r="N518" s="13"/>
    </row>
    <row r="519" spans="2:18" ht="15" customHeight="1" x14ac:dyDescent="0.25">
      <c r="B519" t="str" cm="1">
        <f t="array" ref="B519">_xll.PBD(C519,"Name","","USD","","")</f>
        <v>Pepsico</v>
      </c>
      <c r="C519" t="s">
        <v>2667</v>
      </c>
      <c r="D519" t="str" cm="1">
        <f t="array" ref="D519">_xll.PBD(C519,"Legal Name","","USD","","")</f>
        <v>PepsiCo, Inc.</v>
      </c>
      <c r="E519" t="s">
        <v>3663</v>
      </c>
      <c r="F519" t="s">
        <v>2676</v>
      </c>
      <c r="G519" t="str" cm="1">
        <f t="array" ref="G519">_xll.PBD(C519,"Website","","USD","","")</f>
        <v>www.pepsico.com</v>
      </c>
      <c r="H519" t="s">
        <v>2707</v>
      </c>
      <c r="I519" t="s">
        <v>3521</v>
      </c>
      <c r="J519" t="s">
        <v>222</v>
      </c>
      <c r="K519" s="12"/>
      <c r="L519" s="12"/>
      <c r="M519" s="12"/>
      <c r="N519" s="12"/>
      <c r="O519" s="26"/>
      <c r="P519" s="26"/>
      <c r="Q519" s="26"/>
      <c r="R519" s="27"/>
    </row>
    <row r="520" spans="2:18" ht="15" customHeight="1" x14ac:dyDescent="0.25">
      <c r="B520" t="str" cm="1">
        <f t="array" ref="B520">_xll.PBD(C520,"Name","","USD","","")</f>
        <v>Pet Center Comércio e Participações</v>
      </c>
      <c r="C520" t="s">
        <v>1009</v>
      </c>
      <c r="D520" t="str" cm="1">
        <f t="array" ref="D520">_xll.PBD(C520,"Legal Name","","USD","","")</f>
        <v>Pet Center Comércio e Participações S/A</v>
      </c>
      <c r="E520" t="s">
        <v>3859</v>
      </c>
      <c r="F520" t="s">
        <v>105</v>
      </c>
      <c r="G520" t="str" cm="1">
        <f t="array" ref="G520">_xll.PBD(C520,"Website","","USD","","")</f>
        <v>www.petz.com.br</v>
      </c>
      <c r="H520" t="s">
        <v>2405</v>
      </c>
      <c r="I520" t="s">
        <v>3223</v>
      </c>
      <c r="J520" t="s">
        <v>222</v>
      </c>
      <c r="K520" s="12"/>
      <c r="L520" s="12"/>
      <c r="M520" s="12"/>
      <c r="N520" s="13"/>
    </row>
    <row r="521" spans="2:18" ht="15" customHeight="1" x14ac:dyDescent="0.25">
      <c r="B521" t="str" cm="1">
        <f t="array" ref="B521">_xll.PBD(C521,"Name","","USD","","")</f>
        <v>Petróleo Brasileiro</v>
      </c>
      <c r="C521" t="s">
        <v>1011</v>
      </c>
      <c r="D521" t="str" cm="1">
        <f t="array" ref="D521">_xll.PBD(C521,"Legal Name","","USD","","")</f>
        <v>Petróleo Brasileiro S.A.</v>
      </c>
      <c r="E521" t="s">
        <v>3916</v>
      </c>
      <c r="F521" t="s">
        <v>105</v>
      </c>
      <c r="G521" t="str" cm="1">
        <f t="array" ref="G521">_xll.PBD(C521,"Website","","USD","","")</f>
        <v>www.petrobras.com.br</v>
      </c>
      <c r="H521" t="s">
        <v>2407</v>
      </c>
      <c r="I521" t="s">
        <v>3220</v>
      </c>
      <c r="J521" t="s">
        <v>222</v>
      </c>
      <c r="K521" s="12"/>
      <c r="L521" s="12"/>
      <c r="M521" s="12"/>
      <c r="N521" s="13"/>
    </row>
    <row r="522" spans="2:18" ht="15" customHeight="1" x14ac:dyDescent="0.25">
      <c r="B522" t="str" cm="1">
        <f t="array" ref="B522">_xll.PBD(C522,"Name","","USD","","")</f>
        <v>Petroquimica Uniao</v>
      </c>
      <c r="C522" t="s">
        <v>1012</v>
      </c>
      <c r="D522" t="str" cm="1">
        <f t="array" ref="D522">_xll.PBD(C522,"Legal Name","","USD","","")</f>
        <v>Petroquimica Uniao SA</v>
      </c>
      <c r="E522">
        <v>0</v>
      </c>
      <c r="F522" t="s">
        <v>105</v>
      </c>
      <c r="G522" t="str" cm="1">
        <f t="array" ref="G522">_xll.PBD(C522,"Website","","USD","","")</f>
        <v>www.pqu.com.br</v>
      </c>
      <c r="H522" t="s">
        <v>2408</v>
      </c>
      <c r="I522" t="s">
        <v>3236</v>
      </c>
      <c r="J522" t="s">
        <v>222</v>
      </c>
      <c r="K522" s="12"/>
      <c r="L522" s="12"/>
      <c r="M522" s="12"/>
      <c r="N522" s="13"/>
    </row>
    <row r="523" spans="2:18" ht="15" customHeight="1" x14ac:dyDescent="0.25">
      <c r="B523" t="str" cm="1">
        <f t="array" ref="B523">_xll.PBD(C523,"Name","","USD","","")</f>
        <v>PetroRecôncavo</v>
      </c>
      <c r="C523" t="s">
        <v>1013</v>
      </c>
      <c r="D523" t="str" cm="1">
        <f t="array" ref="D523">_xll.PBD(C523,"Legal Name","","USD","","")</f>
        <v>Petroreconcavo S.A.</v>
      </c>
      <c r="E523" t="s">
        <v>3618</v>
      </c>
      <c r="F523" t="s">
        <v>105</v>
      </c>
      <c r="G523" t="str" cm="1">
        <f t="array" ref="G523">_xll.PBD(C523,"Website","","USD","","")</f>
        <v>www.petroreconcavo.com.br</v>
      </c>
      <c r="H523" t="s">
        <v>2409</v>
      </c>
      <c r="I523" t="s">
        <v>3222</v>
      </c>
      <c r="J523" t="s">
        <v>222</v>
      </c>
      <c r="K523" s="12"/>
      <c r="L523" s="12"/>
      <c r="M523" s="12"/>
      <c r="N523" s="13"/>
    </row>
    <row r="524" spans="2:18" ht="15" customHeight="1" x14ac:dyDescent="0.25">
      <c r="B524" t="str" cm="1">
        <f t="array" ref="B524">_xll.PBD(C524,"Name","","USD","","")</f>
        <v>PetLove</v>
      </c>
      <c r="C524" t="s">
        <v>1010</v>
      </c>
      <c r="D524" t="str" cm="1">
        <f t="array" ref="D524">_xll.PBD(C524,"Legal Name","","USD","","")</f>
        <v>Petsupermarket Comércio de Produtos para Animais S.A.</v>
      </c>
      <c r="E524" t="s">
        <v>3712</v>
      </c>
      <c r="F524" t="s">
        <v>105</v>
      </c>
      <c r="G524" t="str" cm="1">
        <f t="array" ref="G524">_xll.PBD(C524,"Website","","USD","","")</f>
        <v>www.petlove.com.br</v>
      </c>
      <c r="H524" t="s">
        <v>2406</v>
      </c>
      <c r="I524" t="s">
        <v>3219</v>
      </c>
      <c r="J524" t="s">
        <v>222</v>
      </c>
      <c r="K524" s="12"/>
      <c r="L524" s="12"/>
      <c r="M524" s="12"/>
      <c r="N524" s="13"/>
    </row>
    <row r="525" spans="2:18" ht="15" customHeight="1" x14ac:dyDescent="0.25">
      <c r="B525" t="str" cm="1">
        <f t="array" ref="B525">_xll.PBD(C525,"Name","","USD","","")</f>
        <v>Pfizer (Pharmaceuticals)</v>
      </c>
      <c r="C525" t="s">
        <v>2668</v>
      </c>
      <c r="D525" t="str" cm="1">
        <f t="array" ref="D525">_xll.PBD(C525,"Legal Name","","USD","","")</f>
        <v>Pfizer, Inc.</v>
      </c>
      <c r="E525" t="s">
        <v>3782</v>
      </c>
      <c r="F525" t="s">
        <v>2676</v>
      </c>
      <c r="G525" t="str" cm="1">
        <f t="array" ref="G525">_xll.PBD(C525,"Website","","USD","","")</f>
        <v>www.pfizer.com</v>
      </c>
      <c r="H525" t="s">
        <v>2708</v>
      </c>
      <c r="I525" t="s">
        <v>3522</v>
      </c>
      <c r="J525" t="s">
        <v>222</v>
      </c>
      <c r="K525" s="12"/>
      <c r="L525" s="12"/>
      <c r="M525" s="12"/>
      <c r="N525" s="12"/>
      <c r="O525" s="26"/>
      <c r="P525" s="26"/>
      <c r="Q525" s="26"/>
      <c r="R525" s="27"/>
    </row>
    <row r="526" spans="2:18" ht="15" customHeight="1" x14ac:dyDescent="0.25">
      <c r="B526" t="str" cm="1">
        <f t="array" ref="B526">_xll.PBD(C526,"Name","","USD","","")</f>
        <v>PGS Consultoria E Servicos</v>
      </c>
      <c r="C526" t="s">
        <v>1014</v>
      </c>
      <c r="D526" t="str" cm="1">
        <f t="array" ref="D526">_xll.PBD(C526,"Legal Name","","USD","","")</f>
        <v>Pgs Consultoria E Serviços Ltda.</v>
      </c>
      <c r="E526" s="29" t="s">
        <v>4263</v>
      </c>
      <c r="F526" t="s">
        <v>105</v>
      </c>
      <c r="G526" t="e" cm="1">
        <f t="array" ref="G526">_xll.PBD(C526,"Website","","USD","","")</f>
        <v>#N/A</v>
      </c>
      <c r="H526" t="e">
        <v>#N/A</v>
      </c>
      <c r="I526" t="s">
        <v>3474</v>
      </c>
      <c r="J526" t="s">
        <v>222</v>
      </c>
      <c r="K526" s="12"/>
      <c r="L526" s="12"/>
      <c r="M526" s="12"/>
      <c r="N526" s="13"/>
    </row>
    <row r="527" spans="2:18" ht="15" customHeight="1" x14ac:dyDescent="0.25">
      <c r="B527" t="str" cm="1">
        <f t="array" ref="B527">_xll.PBD(C527,"Name","","USD","","")</f>
        <v>Pitney Bowes Semco</v>
      </c>
      <c r="C527" t="s">
        <v>1015</v>
      </c>
      <c r="D527" t="str" cm="1">
        <f t="array" ref="D527">_xll.PBD(C527,"Legal Name","","USD","","")</f>
        <v>Pitney Bowes Semco Equipamentos E Servicos Ltda</v>
      </c>
      <c r="E527" t="s">
        <v>3889</v>
      </c>
      <c r="F527" t="s">
        <v>105</v>
      </c>
      <c r="G527" t="str" cm="1">
        <f t="array" ref="G527">_xll.PBD(C527,"Website","","USD","","")</f>
        <v>www.pitneybowes.com.br</v>
      </c>
      <c r="H527" t="s">
        <v>2410</v>
      </c>
      <c r="I527" t="s">
        <v>3224</v>
      </c>
      <c r="J527" t="s">
        <v>222</v>
      </c>
      <c r="K527" s="12"/>
      <c r="L527" s="12"/>
      <c r="M527" s="12"/>
      <c r="N527" s="13"/>
    </row>
    <row r="528" spans="2:18" ht="15" customHeight="1" x14ac:dyDescent="0.25">
      <c r="B528" t="str" cm="1">
        <f t="array" ref="B528">_xll.PBD(C528,"Name","","USD","","")</f>
        <v>Pixeon</v>
      </c>
      <c r="C528" t="s">
        <v>216</v>
      </c>
      <c r="D528" t="str" cm="1">
        <f t="array" ref="D528">_xll.PBD(C528,"Legal Name","","USD","","")</f>
        <v>Pixeon Medical Systems SA Comercio e Desenvolvimento de Software</v>
      </c>
      <c r="E528" t="s">
        <v>3780</v>
      </c>
      <c r="F528" t="s">
        <v>105</v>
      </c>
      <c r="G528" t="str" cm="1">
        <f t="array" ref="G528">_xll.PBD(C528,"Website","","USD","","")</f>
        <v>www.pixeon.com</v>
      </c>
      <c r="H528" t="s">
        <v>1928</v>
      </c>
      <c r="I528" t="s">
        <v>3225</v>
      </c>
      <c r="J528" t="s">
        <v>222</v>
      </c>
      <c r="K528" s="12"/>
      <c r="L528" s="12"/>
      <c r="M528" s="12"/>
      <c r="N528" s="13"/>
      <c r="O528" t="s">
        <v>252</v>
      </c>
      <c r="P528" t="s">
        <v>227</v>
      </c>
      <c r="Q528" t="s">
        <v>253</v>
      </c>
    </row>
    <row r="529" spans="2:14" ht="15" customHeight="1" x14ac:dyDescent="0.25">
      <c r="B529" t="str" cm="1">
        <f t="array" ref="B529">_xll.PBD(C529,"Name","","USD","","")</f>
        <v>Plano &amp; Plano Desenvolvimento Imobiliário</v>
      </c>
      <c r="C529" t="s">
        <v>1016</v>
      </c>
      <c r="D529" t="str" cm="1">
        <f t="array" ref="D529">_xll.PBD(C529,"Legal Name","","USD","","")</f>
        <v>Plano &amp; Plano Desenvolvimento Imobiliário S.A.</v>
      </c>
      <c r="E529" t="s">
        <v>3588</v>
      </c>
      <c r="F529" t="s">
        <v>105</v>
      </c>
      <c r="G529" t="str" cm="1">
        <f t="array" ref="G529">_xll.PBD(C529,"Website","","USD","","")</f>
        <v>www.planoeplano.com.br</v>
      </c>
      <c r="H529" t="s">
        <v>2411</v>
      </c>
      <c r="I529" t="s">
        <v>3226</v>
      </c>
      <c r="J529" t="s">
        <v>222</v>
      </c>
      <c r="K529" s="12"/>
      <c r="L529" s="12"/>
      <c r="M529" s="12"/>
      <c r="N529" s="13"/>
    </row>
    <row r="530" spans="2:14" ht="15" customHeight="1" x14ac:dyDescent="0.25">
      <c r="B530" t="str" cm="1">
        <f t="array" ref="B530">_xll.PBD(C530,"Name","","USD","","")</f>
        <v>Plascar Participações Industriais</v>
      </c>
      <c r="C530" t="s">
        <v>1018</v>
      </c>
      <c r="D530" t="str" cm="1">
        <f t="array" ref="D530">_xll.PBD(C530,"Legal Name","","USD","","")</f>
        <v>Plascar Participações Industriais S.A.</v>
      </c>
      <c r="E530" t="s">
        <v>3575</v>
      </c>
      <c r="F530" t="s">
        <v>105</v>
      </c>
      <c r="G530" t="str" cm="1">
        <f t="array" ref="G530">_xll.PBD(C530,"Website","","USD","","")</f>
        <v>www.plascar.com.br</v>
      </c>
      <c r="H530" t="s">
        <v>2413</v>
      </c>
      <c r="I530" t="s">
        <v>3228</v>
      </c>
      <c r="J530" t="s">
        <v>222</v>
      </c>
      <c r="K530" s="12"/>
      <c r="L530" s="12"/>
      <c r="M530" s="12"/>
      <c r="N530" s="13"/>
    </row>
    <row r="531" spans="2:14" ht="15" customHeight="1" x14ac:dyDescent="0.25">
      <c r="B531" t="str" cm="1">
        <f t="array" ref="B531">_xll.PBD(C531,"Name","","USD","","")</f>
        <v>Policard</v>
      </c>
      <c r="C531" t="s">
        <v>1021</v>
      </c>
      <c r="D531" t="str" cm="1">
        <f t="array" ref="D531">_xll.PBD(C531,"Legal Name","","USD","","")</f>
        <v>Policard Ltda.</v>
      </c>
      <c r="E531" t="s">
        <v>4150</v>
      </c>
      <c r="F531" t="s">
        <v>105</v>
      </c>
      <c r="G531" t="str" cm="1">
        <f t="array" ref="G531">_xll.PBD(C531,"Website","","USD","","")</f>
        <v>www.policard.com.br</v>
      </c>
      <c r="H531" t="s">
        <v>2416</v>
      </c>
      <c r="I531" t="s">
        <v>3231</v>
      </c>
      <c r="J531" t="s">
        <v>222</v>
      </c>
      <c r="K531" s="12"/>
      <c r="L531" s="12"/>
      <c r="M531" s="12"/>
      <c r="N531" s="13"/>
    </row>
    <row r="532" spans="2:14" ht="15" customHeight="1" x14ac:dyDescent="0.25">
      <c r="B532" t="str" cm="1">
        <f t="array" ref="B532">_xll.PBD(C532,"Name","","USD","","")</f>
        <v>Polishop</v>
      </c>
      <c r="C532" t="s">
        <v>1022</v>
      </c>
      <c r="D532" t="str" cm="1">
        <f t="array" ref="D532">_xll.PBD(C532,"Legal Name","","USD","","")</f>
        <v>Polimport Comércio e Exportação LTDA</v>
      </c>
      <c r="E532" t="s">
        <v>3626</v>
      </c>
      <c r="F532" t="s">
        <v>105</v>
      </c>
      <c r="G532" t="str" cm="1">
        <f t="array" ref="G532">_xll.PBD(C532,"Website","","USD","","")</f>
        <v>www.polishop.com.br</v>
      </c>
      <c r="H532" t="s">
        <v>2417</v>
      </c>
      <c r="I532" t="s">
        <v>3232</v>
      </c>
      <c r="J532" t="s">
        <v>222</v>
      </c>
      <c r="K532" s="12"/>
      <c r="L532" s="12"/>
      <c r="M532" s="12"/>
      <c r="N532" s="13"/>
    </row>
    <row r="533" spans="2:14" ht="15" customHeight="1" x14ac:dyDescent="0.25">
      <c r="B533" t="str" cm="1">
        <f t="array" ref="B533">_xll.PBD(C533,"Name","","USD","","")</f>
        <v>Porto Seguro Capital</v>
      </c>
      <c r="C533" t="s">
        <v>1024</v>
      </c>
      <c r="D533" t="str" cm="1">
        <f t="array" ref="D533">_xll.PBD(C533,"Legal Name","","USD","","")</f>
        <v>Porto Seguro Capital SA</v>
      </c>
      <c r="E533" t="s">
        <v>3862</v>
      </c>
      <c r="F533" t="s">
        <v>105</v>
      </c>
      <c r="G533" t="e" cm="1">
        <f t="array" ref="G533">_xll.PBD(C533,"Website","","USD","","")</f>
        <v>#N/A</v>
      </c>
      <c r="H533" t="e">
        <v>#N/A</v>
      </c>
      <c r="I533" t="s">
        <v>3475</v>
      </c>
      <c r="J533" t="s">
        <v>222</v>
      </c>
      <c r="K533" s="12"/>
      <c r="L533" s="12"/>
      <c r="M533" s="12"/>
      <c r="N533" s="13"/>
    </row>
    <row r="534" spans="2:14" ht="15" customHeight="1" x14ac:dyDescent="0.25">
      <c r="B534" t="str" cm="1">
        <f t="array" ref="B534">_xll.PBD(C534,"Name","","USD","","")</f>
        <v>Positivo Tecnologia</v>
      </c>
      <c r="C534" t="s">
        <v>1026</v>
      </c>
      <c r="D534" t="str" cm="1">
        <f t="array" ref="D534">_xll.PBD(C534,"Legal Name","","USD","","")</f>
        <v>Positivo Tecnologia S/A</v>
      </c>
      <c r="E534" t="s">
        <v>3806</v>
      </c>
      <c r="F534" t="s">
        <v>105</v>
      </c>
      <c r="G534" t="str" cm="1">
        <f t="array" ref="G534">_xll.PBD(C534,"Website","","USD","","")</f>
        <v>www.positivotecnologia.com.br</v>
      </c>
      <c r="H534" t="s">
        <v>2419</v>
      </c>
      <c r="I534" t="s">
        <v>3235</v>
      </c>
      <c r="J534" t="s">
        <v>222</v>
      </c>
      <c r="K534" s="12"/>
      <c r="L534" s="12"/>
      <c r="M534" s="12"/>
      <c r="N534" s="13"/>
    </row>
    <row r="535" spans="2:14" ht="15" customHeight="1" x14ac:dyDescent="0.25">
      <c r="B535" t="str" cm="1">
        <f t="array" ref="B535">_xll.PBD(C535,"Name","","USD","","")</f>
        <v>Presidio</v>
      </c>
      <c r="C535" t="s">
        <v>347</v>
      </c>
      <c r="D535" t="str" cm="1">
        <f t="array" ref="D535">_xll.PBD(C535,"Legal Name","","USD","","")</f>
        <v>Presidio, Inc.</v>
      </c>
      <c r="E535" t="s">
        <v>3700</v>
      </c>
      <c r="F535" t="s">
        <v>2676</v>
      </c>
      <c r="G535" t="str" cm="1">
        <f t="array" ref="G535">_xll.PBD(C535,"Website","","USD","","")</f>
        <v>www.presidio.com</v>
      </c>
      <c r="H535" t="s">
        <v>1978</v>
      </c>
      <c r="I535" t="s">
        <v>3237</v>
      </c>
      <c r="J535" t="s">
        <v>222</v>
      </c>
      <c r="K535" s="12"/>
      <c r="L535" s="12"/>
      <c r="M535" s="12"/>
      <c r="N535" s="13"/>
    </row>
    <row r="536" spans="2:14" ht="15" customHeight="1" x14ac:dyDescent="0.25">
      <c r="B536" t="str" cm="1">
        <f t="array" ref="B536">_xll.PBD(C536,"Name","","USD","","")</f>
        <v>Priner Servicos Industriais</v>
      </c>
      <c r="C536" t="s">
        <v>1027</v>
      </c>
      <c r="D536" t="str" cm="1">
        <f t="array" ref="D536">_xll.PBD(C536,"Legal Name","","USD","","")</f>
        <v>Priner Servicos Industriais SA</v>
      </c>
      <c r="E536" t="s">
        <v>3860</v>
      </c>
      <c r="F536" t="s">
        <v>105</v>
      </c>
      <c r="G536" t="str" cm="1">
        <f t="array" ref="G536">_xll.PBD(C536,"Website","","USD","","")</f>
        <v>www.priner.com.br</v>
      </c>
      <c r="H536" t="s">
        <v>2420</v>
      </c>
      <c r="I536" t="s">
        <v>3238</v>
      </c>
      <c r="J536" t="s">
        <v>222</v>
      </c>
      <c r="K536" s="12"/>
      <c r="L536" s="12"/>
      <c r="M536" s="12"/>
      <c r="N536" s="13"/>
    </row>
    <row r="537" spans="2:14" ht="15" customHeight="1" x14ac:dyDescent="0.25">
      <c r="B537" t="str" cm="1">
        <f t="array" ref="B537">_xll.PBD(C537,"Name","","USD","","")</f>
        <v>Prio</v>
      </c>
      <c r="C537" t="s">
        <v>1028</v>
      </c>
      <c r="D537" t="str" cm="1">
        <f t="array" ref="D537">_xll.PBD(C537,"Legal Name","","USD","","")</f>
        <v>Prio S.A.</v>
      </c>
      <c r="E537" t="s">
        <v>3763</v>
      </c>
      <c r="F537" t="s">
        <v>105</v>
      </c>
      <c r="G537" t="str" cm="1">
        <f t="array" ref="G537">_xll.PBD(C537,"Website","","USD","","")</f>
        <v>www.prio3.com.br</v>
      </c>
      <c r="H537" t="s">
        <v>2421</v>
      </c>
      <c r="I537" t="s">
        <v>3239</v>
      </c>
      <c r="J537" t="s">
        <v>222</v>
      </c>
      <c r="K537" s="12"/>
      <c r="L537" s="12"/>
      <c r="M537" s="12"/>
      <c r="N537" s="13"/>
    </row>
    <row r="538" spans="2:14" ht="15" customHeight="1" x14ac:dyDescent="0.25">
      <c r="B538" t="str" cm="1">
        <f t="array" ref="B538">_xll.PBD(C538,"Name","","USD","","")</f>
        <v>Pro Safety</v>
      </c>
      <c r="C538" t="s">
        <v>1029</v>
      </c>
      <c r="D538" t="str" cm="1">
        <f t="array" ref="D538">_xll.PBD(C538,"Legal Name","","USD","","")</f>
        <v>Pro Safety Ltda.</v>
      </c>
      <c r="E538" t="s">
        <v>4151</v>
      </c>
      <c r="F538" t="s">
        <v>105</v>
      </c>
      <c r="G538" t="str" cm="1">
        <f t="array" ref="G538">_xll.PBD(C538,"Website","","USD","","")</f>
        <v>www.prosafety.com.br</v>
      </c>
      <c r="H538" t="s">
        <v>2422</v>
      </c>
      <c r="I538" t="s">
        <v>3244</v>
      </c>
      <c r="J538" t="s">
        <v>222</v>
      </c>
      <c r="K538" s="12"/>
      <c r="L538" s="12"/>
      <c r="M538" s="12"/>
      <c r="N538" s="13"/>
    </row>
    <row r="539" spans="2:14" ht="15" customHeight="1" x14ac:dyDescent="0.25">
      <c r="B539" t="str" cm="1">
        <f t="array" ref="B539">_xll.PBD(C539,"Name","","USD","","")</f>
        <v>Compass Minerals América do Sul</v>
      </c>
      <c r="C539" t="s">
        <v>724</v>
      </c>
      <c r="D539" t="str" cm="1">
        <f t="array" ref="D539">_xll.PBD(C539,"Legal Name","","USD","","")</f>
        <v>Produquimica Industria e Comercio SA</v>
      </c>
      <c r="E539" t="s">
        <v>3988</v>
      </c>
      <c r="F539" t="s">
        <v>105</v>
      </c>
      <c r="G539" t="str" cm="1">
        <f t="array" ref="G539">_xll.PBD(C539,"Website","","USD","","")</f>
        <v>www.produquimica.com.br</v>
      </c>
      <c r="H539" t="s">
        <v>2146</v>
      </c>
      <c r="I539" t="s">
        <v>3241</v>
      </c>
      <c r="J539" t="s">
        <v>222</v>
      </c>
      <c r="K539" s="12"/>
      <c r="L539" s="12"/>
      <c r="M539" s="12"/>
      <c r="N539" s="13"/>
    </row>
    <row r="540" spans="2:14" ht="15" customHeight="1" x14ac:dyDescent="0.25">
      <c r="B540" t="str" cm="1">
        <f t="array" ref="B540">_xll.PBD(C540,"Name","","USD","","")</f>
        <v>Profarma Distribuidora de Produtos Farmacêuticos</v>
      </c>
      <c r="C540" t="s">
        <v>413</v>
      </c>
      <c r="D540" t="str" cm="1">
        <f t="array" ref="D540">_xll.PBD(C540,"Legal Name","","USD","","")</f>
        <v>Profarma Distribuidora de Produtos Farmacêuticos S.A.</v>
      </c>
      <c r="E540" t="s">
        <v>3607</v>
      </c>
      <c r="F540" t="s">
        <v>105</v>
      </c>
      <c r="G540" t="str" cm="1">
        <f t="array" ref="G540">_xll.PBD(C540,"Website","","USD","","")</f>
        <v>www.profarma.com.br</v>
      </c>
      <c r="H540" t="s">
        <v>2424</v>
      </c>
      <c r="I540" t="s">
        <v>3243</v>
      </c>
      <c r="J540" t="s">
        <v>222</v>
      </c>
      <c r="K540" s="12"/>
      <c r="L540" s="12"/>
      <c r="M540" s="12"/>
      <c r="N540" s="13"/>
    </row>
    <row r="541" spans="2:14" ht="15" customHeight="1" x14ac:dyDescent="0.25">
      <c r="B541" t="str" cm="1">
        <f t="array" ref="B541">_xll.PBD(C541,"Name","","USD","","")</f>
        <v>PromonLogicalis</v>
      </c>
      <c r="C541" t="s">
        <v>1031</v>
      </c>
      <c r="D541" t="str" cm="1">
        <f t="array" ref="D541">_xll.PBD(C541,"Legal Name","","USD","","")</f>
        <v>PromonLogicalis Ltd.</v>
      </c>
      <c r="E541" t="s">
        <v>3922</v>
      </c>
      <c r="F541" t="s">
        <v>105</v>
      </c>
      <c r="G541" t="str" cm="1">
        <f t="array" ref="G541">_xll.PBD(C541,"Website","","USD","","")</f>
        <v>www.la.logicalis.com</v>
      </c>
      <c r="H541" t="s">
        <v>2425</v>
      </c>
      <c r="I541" t="e">
        <v>#N/A</v>
      </c>
      <c r="J541" t="s">
        <v>222</v>
      </c>
      <c r="K541" s="12"/>
      <c r="L541" s="12"/>
      <c r="M541" s="12"/>
      <c r="N541" s="13"/>
    </row>
    <row r="542" spans="2:14" ht="15" customHeight="1" x14ac:dyDescent="0.25">
      <c r="B542" t="str" cm="1">
        <f t="array" ref="B542">_xll.PBD(C542,"Name","","USD","","")</f>
        <v>Prosegur Compañia de Seguridad</v>
      </c>
      <c r="C542" t="s">
        <v>363</v>
      </c>
      <c r="D542" t="str" cm="1">
        <f t="array" ref="D542">_xll.PBD(C542,"Legal Name","","USD","","")</f>
        <v>Prosegur Compania de Seguridad SA</v>
      </c>
      <c r="E542" t="s">
        <v>4069</v>
      </c>
      <c r="F542" t="s">
        <v>2685</v>
      </c>
      <c r="G542" t="str" cm="1">
        <f t="array" ref="G542">_xll.PBD(C542,"Website","","USD","","")</f>
        <v>www.prosegur.es</v>
      </c>
      <c r="H542" t="s">
        <v>1813</v>
      </c>
      <c r="I542" t="s">
        <v>3245</v>
      </c>
      <c r="J542" t="s">
        <v>222</v>
      </c>
      <c r="K542" s="12"/>
      <c r="L542" s="12"/>
      <c r="M542" s="12"/>
      <c r="N542" s="13"/>
    </row>
    <row r="543" spans="2:14" ht="15" customHeight="1" x14ac:dyDescent="0.25">
      <c r="B543" t="str" cm="1">
        <f t="array" ref="B543">_xll.PBD(C543,"Name","","USD","","")</f>
        <v>Sistema Positivo de Ensino</v>
      </c>
      <c r="C543" t="s">
        <v>1069</v>
      </c>
      <c r="D543" t="str" cm="1">
        <f t="array" ref="D543">_xll.PBD(C543,"Legal Name","","USD","","")</f>
        <v>PSD Educacao SA</v>
      </c>
      <c r="E543" s="29" t="s">
        <v>4264</v>
      </c>
      <c r="F543" t="s">
        <v>105</v>
      </c>
      <c r="G543" t="str" cm="1">
        <f t="array" ref="G543">_xll.PBD(C543,"Website","","USD","","")</f>
        <v>www.sistemapositivo.com.br</v>
      </c>
      <c r="H543" t="s">
        <v>2459</v>
      </c>
      <c r="I543" t="s">
        <v>3297</v>
      </c>
      <c r="J543" t="s">
        <v>222</v>
      </c>
      <c r="K543" s="12"/>
      <c r="L543" s="12"/>
      <c r="M543" s="12"/>
      <c r="N543" s="13"/>
    </row>
    <row r="544" spans="2:14" ht="15" customHeight="1" x14ac:dyDescent="0.25">
      <c r="B544" t="str" cm="1">
        <f t="array" ref="B544">_xll.PBD(C544,"Name","","USD","","")</f>
        <v>Puras do Brasil</v>
      </c>
      <c r="C544" t="s">
        <v>1034</v>
      </c>
      <c r="D544" t="str" cm="1">
        <f t="array" ref="D544">_xll.PBD(C544,"Legal Name","","USD","","")</f>
        <v>Puras do Brasil SA</v>
      </c>
      <c r="E544" t="s">
        <v>3827</v>
      </c>
      <c r="F544" t="s">
        <v>105</v>
      </c>
      <c r="G544" t="str" cm="1">
        <f t="array" ref="G544">_xll.PBD(C544,"Website","","USD","","")</f>
        <v>www.puras.com.br</v>
      </c>
      <c r="H544" t="s">
        <v>2428</v>
      </c>
      <c r="I544" t="s">
        <v>3249</v>
      </c>
      <c r="J544" t="s">
        <v>222</v>
      </c>
      <c r="K544" s="12"/>
      <c r="L544" s="12"/>
      <c r="M544" s="12"/>
      <c r="N544" s="13"/>
    </row>
    <row r="545" spans="2:14" ht="15" customHeight="1" x14ac:dyDescent="0.25">
      <c r="B545" t="str" cm="1">
        <f t="array" ref="B545">_xll.PBD(C545,"Name","","USD","","")</f>
        <v>Qualicorp Consultoria e Corretora de Seguros</v>
      </c>
      <c r="C545" t="s">
        <v>414</v>
      </c>
      <c r="D545" t="str" cm="1">
        <f t="array" ref="D545">_xll.PBD(C545,"Legal Name","","USD","","")</f>
        <v>Qualicorp Consultoria e Corretora de Seguros S.A.</v>
      </c>
      <c r="E545" t="s">
        <v>3737</v>
      </c>
      <c r="F545" t="s">
        <v>105</v>
      </c>
      <c r="G545" t="str" cm="1">
        <f t="array" ref="G545">_xll.PBD(C545,"Website","","USD","","")</f>
        <v>www.qualicorp.com.br</v>
      </c>
      <c r="H545" t="s">
        <v>2429</v>
      </c>
      <c r="I545" t="s">
        <v>3250</v>
      </c>
      <c r="J545" t="s">
        <v>222</v>
      </c>
      <c r="K545" s="12"/>
      <c r="L545" s="12"/>
      <c r="M545" s="12"/>
      <c r="N545" s="13"/>
    </row>
    <row r="546" spans="2:14" ht="15" customHeight="1" x14ac:dyDescent="0.25">
      <c r="B546" t="str" cm="1">
        <f t="array" ref="B546">_xll.PBD(C546,"Name","","USD","","")</f>
        <v>Quattor Petroquimica</v>
      </c>
      <c r="C546" t="s">
        <v>1035</v>
      </c>
      <c r="D546" t="str" cm="1">
        <f t="array" ref="D546">_xll.PBD(C546,"Legal Name","","USD","","")</f>
        <v>Quattor Petroquimica S.A.</v>
      </c>
      <c r="E546" s="29" t="s">
        <v>4265</v>
      </c>
      <c r="F546" t="s">
        <v>105</v>
      </c>
      <c r="G546" t="e" cm="1">
        <f t="array" ref="G546">_xll.PBD(C546,"Website","","USD","","")</f>
        <v>#N/A</v>
      </c>
      <c r="H546" t="e">
        <v>#N/A</v>
      </c>
      <c r="I546" t="s">
        <v>3477</v>
      </c>
      <c r="J546" t="s">
        <v>222</v>
      </c>
      <c r="K546" s="12"/>
      <c r="L546" s="12"/>
      <c r="M546" s="12"/>
      <c r="N546" s="13"/>
    </row>
    <row r="547" spans="2:14" ht="15" customHeight="1" x14ac:dyDescent="0.25">
      <c r="B547" t="str" cm="1">
        <f t="array" ref="B547">_xll.PBD(C547,"Name","","USD","","")</f>
        <v>Raia Drogasil</v>
      </c>
      <c r="C547" t="s">
        <v>288</v>
      </c>
      <c r="D547" t="str" cm="1">
        <f t="array" ref="D547">_xll.PBD(C547,"Legal Name","","USD","","")</f>
        <v>Raia Drogasil S.A.</v>
      </c>
      <c r="E547" t="s">
        <v>3559</v>
      </c>
      <c r="F547" t="s">
        <v>105</v>
      </c>
      <c r="G547" t="str" cm="1">
        <f t="array" ref="G547">_xll.PBD(C547,"Website","","USD","","")</f>
        <v>rdsaude.com.br</v>
      </c>
      <c r="H547" t="s">
        <v>1946</v>
      </c>
      <c r="I547" t="s">
        <v>3254</v>
      </c>
      <c r="J547" t="s">
        <v>222</v>
      </c>
      <c r="K547" s="12"/>
      <c r="L547" s="12"/>
      <c r="M547" s="12"/>
      <c r="N547" s="13"/>
    </row>
    <row r="548" spans="2:14" ht="15" customHeight="1" x14ac:dyDescent="0.25">
      <c r="B548" t="str" cm="1">
        <f t="array" ref="B548">_xll.PBD(C548,"Name","","USD","","")</f>
        <v>Randoncorp</v>
      </c>
      <c r="C548" t="s">
        <v>1036</v>
      </c>
      <c r="D548" t="str" cm="1">
        <f t="array" ref="D548">_xll.PBD(C548,"Legal Name","","USD","","")</f>
        <v>Randon SA Implementos e Participacoes</v>
      </c>
      <c r="E548" t="s">
        <v>4062</v>
      </c>
      <c r="F548" t="s">
        <v>105</v>
      </c>
      <c r="G548" t="str" cm="1">
        <f t="array" ref="G548">_xll.PBD(C548,"Website","","USD","","")</f>
        <v>www.randoncorp.com</v>
      </c>
      <c r="H548" t="s">
        <v>2430</v>
      </c>
      <c r="I548" t="s">
        <v>3252</v>
      </c>
      <c r="J548" t="s">
        <v>222</v>
      </c>
      <c r="K548" s="12"/>
      <c r="L548" s="12"/>
      <c r="M548" s="12"/>
      <c r="N548" s="13"/>
    </row>
    <row r="549" spans="2:14" ht="15" customHeight="1" x14ac:dyDescent="0.25">
      <c r="B549" t="str" cm="1">
        <f t="array" ref="B549">_xll.PBD(C549,"Name","","USD","","")</f>
        <v>Rapidão Cometa</v>
      </c>
      <c r="C549" t="s">
        <v>1037</v>
      </c>
      <c r="D549" t="str" cm="1">
        <f t="array" ref="D549">_xll.PBD(C549,"Legal Name","","USD","","")</f>
        <v>Rapidão Cometa Logística e Transporte SA</v>
      </c>
      <c r="E549" t="s">
        <v>4152</v>
      </c>
      <c r="F549" t="s">
        <v>105</v>
      </c>
      <c r="G549" t="str" cm="1">
        <f t="array" ref="G549">_xll.PBD(C549,"Website","","USD","","")</f>
        <v>www.rapidaocometa.com.br</v>
      </c>
      <c r="H549" t="s">
        <v>2431</v>
      </c>
      <c r="I549" t="s">
        <v>3253</v>
      </c>
      <c r="J549" t="s">
        <v>222</v>
      </c>
      <c r="K549" s="12"/>
      <c r="L549" s="12"/>
      <c r="M549" s="12"/>
      <c r="N549" s="13"/>
    </row>
    <row r="550" spans="2:14" ht="15" customHeight="1" x14ac:dyDescent="0.25">
      <c r="B550" t="str" cm="1">
        <f t="array" ref="B550">_xll.PBD(C550,"Name","","USD","","")</f>
        <v>RecargaPay Instituição de Pagamento</v>
      </c>
      <c r="C550" t="s">
        <v>1038</v>
      </c>
      <c r="D550" t="str" cm="1">
        <f t="array" ref="D550">_xll.PBD(C550,"Legal Name","","USD","","")</f>
        <v>RecargaPay Instituição de Pagamento Ltda</v>
      </c>
      <c r="E550" s="29" t="s">
        <v>4266</v>
      </c>
      <c r="F550" t="s">
        <v>105</v>
      </c>
      <c r="G550" t="str" cm="1">
        <f t="array" ref="G550">_xll.PBD(C550,"Website","","USD","","")</f>
        <v>www.recargapay.com.br</v>
      </c>
      <c r="H550" t="s">
        <v>2432</v>
      </c>
      <c r="I550" t="s">
        <v>3255</v>
      </c>
      <c r="J550" t="s">
        <v>222</v>
      </c>
      <c r="K550" s="12"/>
      <c r="L550" s="12"/>
      <c r="M550" s="12"/>
      <c r="N550" s="13"/>
    </row>
    <row r="551" spans="2:14" ht="15" customHeight="1" x14ac:dyDescent="0.25">
      <c r="B551" t="str" cm="1">
        <f t="array" ref="B551">_xll.PBD(C551,"Name","","USD","","")</f>
        <v>Rede D'Or São Luiz</v>
      </c>
      <c r="C551" t="s">
        <v>217</v>
      </c>
      <c r="D551" t="str" cm="1">
        <f t="array" ref="D551">_xll.PBD(C551,"Legal Name","","USD","","")</f>
        <v>Rede D Or Sao Luiz S.A.</v>
      </c>
      <c r="E551" t="s">
        <v>3757</v>
      </c>
      <c r="F551" t="s">
        <v>105</v>
      </c>
      <c r="G551" t="str" cm="1">
        <f t="array" ref="G551">_xll.PBD(C551,"Website","","USD","","")</f>
        <v>www.rededorsaoluiz.com.br</v>
      </c>
      <c r="H551" t="s">
        <v>1929</v>
      </c>
      <c r="I551" t="s">
        <v>3256</v>
      </c>
      <c r="J551" t="s">
        <v>222</v>
      </c>
      <c r="K551" s="12"/>
      <c r="L551" s="12"/>
      <c r="M551" s="12"/>
      <c r="N551" s="13"/>
    </row>
    <row r="552" spans="2:14" ht="15" customHeight="1" x14ac:dyDescent="0.25">
      <c r="B552" t="str" cm="1">
        <f t="array" ref="B552">_xll.PBD(C552,"Name","","USD","","")</f>
        <v>Redecard</v>
      </c>
      <c r="C552" t="s">
        <v>1039</v>
      </c>
      <c r="D552" t="str" cm="1">
        <f t="array" ref="D552">_xll.PBD(C552,"Legal Name","","USD","","")</f>
        <v>Redecard S.A.</v>
      </c>
      <c r="E552" t="s">
        <v>3807</v>
      </c>
      <c r="F552" t="s">
        <v>105</v>
      </c>
      <c r="G552" t="str" cm="1">
        <f t="array" ref="G552">_xll.PBD(C552,"Website","","USD","","")</f>
        <v>www.userede.com.br</v>
      </c>
      <c r="H552" t="s">
        <v>2433</v>
      </c>
      <c r="I552" t="s">
        <v>3381</v>
      </c>
      <c r="J552" t="s">
        <v>222</v>
      </c>
      <c r="K552" s="12"/>
      <c r="L552" s="12"/>
      <c r="M552" s="12"/>
      <c r="N552" s="13"/>
    </row>
    <row r="553" spans="2:14" ht="15" customHeight="1" x14ac:dyDescent="0.25">
      <c r="B553" t="str" cm="1">
        <f t="array" ref="B553">_xll.PBD(C553,"Name","","USD","","")</f>
        <v>Refinaria De Petroleos</v>
      </c>
      <c r="C553" t="s">
        <v>1040</v>
      </c>
      <c r="D553" t="str" cm="1">
        <f t="array" ref="D553">_xll.PBD(C553,"Legal Name","","USD","","")</f>
        <v>Refinaria De Petroleos Manguinhos S.A.</v>
      </c>
      <c r="E553" t="s">
        <v>4085</v>
      </c>
      <c r="F553" t="s">
        <v>105</v>
      </c>
      <c r="G553" t="str" cm="1">
        <f t="array" ref="G553">_xll.PBD(C553,"Website","","USD","","")</f>
        <v>www.refinariademanguinhos.com</v>
      </c>
      <c r="H553" t="s">
        <v>2434</v>
      </c>
      <c r="I553" t="s">
        <v>3258</v>
      </c>
      <c r="J553" t="s">
        <v>222</v>
      </c>
      <c r="K553" s="12"/>
      <c r="L553" s="12"/>
      <c r="M553" s="12"/>
      <c r="N553" s="13"/>
    </row>
    <row r="554" spans="2:14" ht="15" customHeight="1" x14ac:dyDescent="0.25">
      <c r="B554" t="str" cm="1">
        <f t="array" ref="B554">_xll.PBD(C554,"Name","","USD","","")</f>
        <v>Refrigello Climatização de Ambientes</v>
      </c>
      <c r="C554" t="s">
        <v>1041</v>
      </c>
      <c r="D554" t="str" cm="1">
        <f t="array" ref="D554">_xll.PBD(C554,"Legal Name","","USD","","")</f>
        <v>Refrigello Climatização de Ambientes SA</v>
      </c>
      <c r="E554" s="29" t="s">
        <v>4267</v>
      </c>
      <c r="F554" t="s">
        <v>105</v>
      </c>
      <c r="G554" t="str" cm="1">
        <f t="array" ref="G554">_xll.PBD(C554,"Website","","USD","","")</f>
        <v>www.leveros.com.br</v>
      </c>
      <c r="H554" t="s">
        <v>2435</v>
      </c>
      <c r="I554" t="s">
        <v>3115</v>
      </c>
      <c r="J554" t="s">
        <v>222</v>
      </c>
      <c r="K554" s="12"/>
      <c r="L554" s="12"/>
      <c r="M554" s="12"/>
      <c r="N554" s="13"/>
    </row>
    <row r="555" spans="2:14" ht="15" customHeight="1" x14ac:dyDescent="0.25">
      <c r="B555" t="str" cm="1">
        <f t="array" ref="B555">_xll.PBD(C555,"Name","","USD","","")</f>
        <v>Refrigerantes Minas Gerais</v>
      </c>
      <c r="C555" t="s">
        <v>1042</v>
      </c>
      <c r="D555" t="str" cm="1">
        <f t="array" ref="D555">_xll.PBD(C555,"Legal Name","","USD","","")</f>
        <v>Refrigerantes Minas Gerais Ltda.</v>
      </c>
      <c r="E555" s="29" t="s">
        <v>4268</v>
      </c>
      <c r="F555" t="s">
        <v>105</v>
      </c>
      <c r="G555" t="e" cm="1">
        <f t="array" ref="G555">_xll.PBD(C555,"Website","","USD","","")</f>
        <v>#N/A</v>
      </c>
      <c r="H555" t="e">
        <v>#N/A</v>
      </c>
      <c r="I555" t="s">
        <v>3478</v>
      </c>
      <c r="J555" t="s">
        <v>222</v>
      </c>
      <c r="K555" s="12"/>
      <c r="L555" s="12"/>
      <c r="M555" s="12"/>
      <c r="N555" s="13"/>
    </row>
    <row r="556" spans="2:14" ht="15" customHeight="1" x14ac:dyDescent="0.25">
      <c r="B556" t="str" cm="1">
        <f t="array" ref="B556">_xll.PBD(C556,"Name","","USD","","")</f>
        <v>Repom</v>
      </c>
      <c r="C556" t="s">
        <v>1043</v>
      </c>
      <c r="D556" t="str" cm="1">
        <f t="array" ref="D556">_xll.PBD(C556,"Legal Name","","USD","","")</f>
        <v>Repom S.A</v>
      </c>
      <c r="E556" t="s">
        <v>3809</v>
      </c>
      <c r="F556" t="s">
        <v>105</v>
      </c>
      <c r="G556" t="str" cm="1">
        <f t="array" ref="G556">_xll.PBD(C556,"Website","","USD","","")</f>
        <v>www.repom.com.br</v>
      </c>
      <c r="H556" t="s">
        <v>2436</v>
      </c>
      <c r="I556" t="s">
        <v>3259</v>
      </c>
      <c r="J556" t="s">
        <v>222</v>
      </c>
      <c r="K556" s="12"/>
      <c r="L556" s="12"/>
      <c r="M556" s="12"/>
      <c r="N556" s="13"/>
    </row>
    <row r="557" spans="2:14" ht="15" customHeight="1" x14ac:dyDescent="0.25">
      <c r="B557" t="str" cm="1">
        <f t="array" ref="B557">_xll.PBD(C557,"Name","","USD","","")</f>
        <v>Rodobens</v>
      </c>
      <c r="C557" t="s">
        <v>1045</v>
      </c>
      <c r="D557" t="str" cm="1">
        <f t="array" ref="D557">_xll.PBD(C557,"Legal Name","","USD","","")</f>
        <v>Rodobens SA</v>
      </c>
      <c r="E557" t="s">
        <v>3551</v>
      </c>
      <c r="F557" t="s">
        <v>105</v>
      </c>
      <c r="G557" t="str" cm="1">
        <f t="array" ref="G557">_xll.PBD(C557,"Website","","USD","","")</f>
        <v>www.rodobens.com.br</v>
      </c>
      <c r="H557" t="s">
        <v>2437</v>
      </c>
      <c r="I557" t="s">
        <v>3262</v>
      </c>
      <c r="J557" t="s">
        <v>222</v>
      </c>
      <c r="K557" s="12"/>
      <c r="L557" s="12"/>
      <c r="M557" s="12"/>
      <c r="N557" s="13"/>
    </row>
    <row r="558" spans="2:14" ht="15" customHeight="1" x14ac:dyDescent="0.25">
      <c r="B558" t="str" cm="1">
        <f t="array" ref="B558">_xll.PBD(C558,"Name","","USD","","")</f>
        <v>Rodoil Distribuidora de Combustiveis</v>
      </c>
      <c r="C558" t="s">
        <v>1046</v>
      </c>
      <c r="D558" t="str" cm="1">
        <f t="array" ref="D558">_xll.PBD(C558,"Legal Name","","USD","","")</f>
        <v>Rodoil Distribuidora de Combustíveis S.A.</v>
      </c>
      <c r="E558" t="s">
        <v>3680</v>
      </c>
      <c r="F558" t="s">
        <v>105</v>
      </c>
      <c r="G558" t="str" cm="1">
        <f t="array" ref="G558">_xll.PBD(C558,"Website","","USD","","")</f>
        <v>www.rodoil.com.br</v>
      </c>
      <c r="H558" t="s">
        <v>2438</v>
      </c>
      <c r="I558" t="s">
        <v>3263</v>
      </c>
      <c r="J558" t="s">
        <v>222</v>
      </c>
      <c r="K558" s="12"/>
      <c r="L558" s="12"/>
      <c r="M558" s="12"/>
      <c r="N558" s="13"/>
    </row>
    <row r="559" spans="2:14" ht="15" customHeight="1" x14ac:dyDescent="0.25">
      <c r="B559" t="str" cm="1">
        <f t="array" ref="B559">_xll.PBD(C559,"Name","","USD","","")</f>
        <v>Industrias Romi</v>
      </c>
      <c r="C559" t="s">
        <v>881</v>
      </c>
      <c r="D559" t="str" cm="1">
        <f t="array" ref="D559">_xll.PBD(C559,"Legal Name","","USD","","")</f>
        <v>Romi S.A</v>
      </c>
      <c r="E559" t="s">
        <v>4066</v>
      </c>
      <c r="F559" t="s">
        <v>105</v>
      </c>
      <c r="G559" t="str" cm="1">
        <f t="array" ref="G559">_xll.PBD(C559,"Website","","USD","","")</f>
        <v>www.romi.com</v>
      </c>
      <c r="H559" t="s">
        <v>2289</v>
      </c>
      <c r="I559" t="s">
        <v>3264</v>
      </c>
      <c r="J559" t="s">
        <v>222</v>
      </c>
      <c r="K559" s="12"/>
      <c r="L559" s="12"/>
      <c r="M559" s="12"/>
      <c r="N559" s="13"/>
    </row>
    <row r="560" spans="2:14" ht="15" customHeight="1" x14ac:dyDescent="0.25">
      <c r="B560" t="str" cm="1">
        <f t="array" ref="B560">_xll.PBD(C560,"Name","","USD","","")</f>
        <v>Rontan Group</v>
      </c>
      <c r="C560" t="s">
        <v>1047</v>
      </c>
      <c r="D560" t="str" cm="1">
        <f t="array" ref="D560">_xll.PBD(C560,"Legal Name","","USD","","")</f>
        <v>Rontan Eletro Metalurgica Ltda.</v>
      </c>
      <c r="E560" t="s">
        <v>3668</v>
      </c>
      <c r="F560" t="s">
        <v>105</v>
      </c>
      <c r="G560" t="str" cm="1">
        <f t="array" ref="G560">_xll.PBD(C560,"Website","","USD","","")</f>
        <v>www.rontan.com.br</v>
      </c>
      <c r="H560" t="s">
        <v>2439</v>
      </c>
      <c r="I560" t="s">
        <v>3265</v>
      </c>
      <c r="J560" t="s">
        <v>222</v>
      </c>
      <c r="K560" s="12"/>
      <c r="L560" s="12"/>
      <c r="M560" s="12"/>
      <c r="N560" s="13"/>
    </row>
    <row r="561" spans="2:18" ht="15" customHeight="1" x14ac:dyDescent="0.25">
      <c r="B561" t="str" cm="1">
        <f t="array" ref="B561">_xll.PBD(C561,"Name","","USD","","")</f>
        <v>Rumo</v>
      </c>
      <c r="C561" t="s">
        <v>1048</v>
      </c>
      <c r="D561" t="str" cm="1">
        <f t="array" ref="D561">_xll.PBD(C561,"Legal Name","","USD","","")</f>
        <v>Rumo SA</v>
      </c>
      <c r="E561" t="s">
        <v>4037</v>
      </c>
      <c r="F561" t="s">
        <v>105</v>
      </c>
      <c r="G561" t="str" cm="1">
        <f t="array" ref="G561">_xll.PBD(C561,"Website","","USD","","")</f>
        <v>www.rumolog.com</v>
      </c>
      <c r="H561" t="s">
        <v>1815</v>
      </c>
      <c r="I561" t="s">
        <v>3268</v>
      </c>
      <c r="J561" t="s">
        <v>222</v>
      </c>
      <c r="K561" s="12"/>
      <c r="L561" s="12"/>
      <c r="M561" s="12"/>
      <c r="N561" s="13"/>
    </row>
    <row r="562" spans="2:18" ht="15" customHeight="1" x14ac:dyDescent="0.25">
      <c r="B562" t="str" cm="1">
        <f t="array" ref="B562">_xll.PBD(C562,"Name","","USD","","")</f>
        <v>Rural Brasil</v>
      </c>
      <c r="C562" t="s">
        <v>1049</v>
      </c>
      <c r="D562" t="str" cm="1">
        <f t="array" ref="D562">_xll.PBD(C562,"Legal Name","","USD","","")</f>
        <v>Rural Brasil LTDA.</v>
      </c>
      <c r="E562" t="s">
        <v>4153</v>
      </c>
      <c r="F562" t="s">
        <v>105</v>
      </c>
      <c r="G562" t="str" cm="1">
        <f t="array" ref="G562">_xll.PBD(C562,"Website","","USD","","")</f>
        <v>www.ruralbrasil.com</v>
      </c>
      <c r="H562" t="s">
        <v>2440</v>
      </c>
      <c r="I562" t="s">
        <v>3269</v>
      </c>
      <c r="J562" t="s">
        <v>222</v>
      </c>
      <c r="K562" s="12"/>
      <c r="L562" s="12"/>
      <c r="M562" s="12"/>
      <c r="N562" s="13"/>
    </row>
    <row r="563" spans="2:18" ht="15" customHeight="1" x14ac:dyDescent="0.25">
      <c r="B563" t="str" cm="1">
        <f t="array" ref="B563">_xll.PBD(C563,"Name","","USD","","")</f>
        <v>RWS Holdings</v>
      </c>
      <c r="C563" t="s">
        <v>348</v>
      </c>
      <c r="D563" t="str" cm="1">
        <f t="array" ref="D563">_xll.PBD(C563,"Legal Name","","USD","","")</f>
        <v>RWS Holdings Plc</v>
      </c>
      <c r="E563" t="s">
        <v>3743</v>
      </c>
      <c r="F563" t="s">
        <v>2679</v>
      </c>
      <c r="G563" t="str" cm="1">
        <f t="array" ref="G563">_xll.PBD(C563,"Website","","USD","","")</f>
        <v>www.rws.com</v>
      </c>
      <c r="H563" t="s">
        <v>1979</v>
      </c>
      <c r="I563" t="s">
        <v>3270</v>
      </c>
      <c r="J563" t="s">
        <v>222</v>
      </c>
      <c r="K563" s="12"/>
      <c r="L563" s="12"/>
      <c r="M563" s="12"/>
      <c r="N563" s="13"/>
    </row>
    <row r="564" spans="2:18" ht="15" customHeight="1" x14ac:dyDescent="0.25">
      <c r="B564" t="str" cm="1">
        <f t="array" ref="B564">_xll.PBD(C564,"Name","","USD","","")</f>
        <v>Sadia</v>
      </c>
      <c r="C564" t="s">
        <v>1051</v>
      </c>
      <c r="D564" t="str" cm="1">
        <f t="array" ref="D564">_xll.PBD(C564,"Legal Name","","USD","","")</f>
        <v>Sadia S.A.</v>
      </c>
      <c r="E564" t="s">
        <v>3557</v>
      </c>
      <c r="F564" t="s">
        <v>105</v>
      </c>
      <c r="G564" t="str" cm="1">
        <f t="array" ref="G564">_xll.PBD(C564,"Website","","USD","","")</f>
        <v>www.sadia-life.com</v>
      </c>
      <c r="H564" t="s">
        <v>2442</v>
      </c>
      <c r="I564" t="s">
        <v>3272</v>
      </c>
      <c r="J564" t="s">
        <v>222</v>
      </c>
      <c r="K564" s="12"/>
      <c r="L564" s="12"/>
      <c r="M564" s="12"/>
      <c r="N564" s="13"/>
    </row>
    <row r="565" spans="2:18" ht="15" customHeight="1" x14ac:dyDescent="0.25">
      <c r="B565" t="str" cm="1">
        <f t="array" ref="B565">_xll.PBD(C565,"Name","","USD","","")</f>
        <v>Sage Group</v>
      </c>
      <c r="C565" t="s">
        <v>218</v>
      </c>
      <c r="D565" t="str" cm="1">
        <f t="array" ref="D565">_xll.PBD(C565,"Legal Name","","USD","","")</f>
        <v>Sage Group Plc</v>
      </c>
      <c r="E565" t="s">
        <v>4036</v>
      </c>
      <c r="F565" t="s">
        <v>2679</v>
      </c>
      <c r="G565" t="str" cm="1">
        <f t="array" ref="G565">_xll.PBD(C565,"Website","","USD","","")</f>
        <v>www.sage.com</v>
      </c>
      <c r="H565" t="s">
        <v>1930</v>
      </c>
      <c r="I565" t="s">
        <v>3273</v>
      </c>
      <c r="J565" t="s">
        <v>281</v>
      </c>
      <c r="K565" s="12"/>
      <c r="L565" s="12"/>
      <c r="M565" s="12"/>
      <c r="N565" s="13"/>
      <c r="O565" s="9" t="s">
        <v>254</v>
      </c>
      <c r="P565" s="9" t="s">
        <v>255</v>
      </c>
      <c r="Q565" s="11" t="s">
        <v>256</v>
      </c>
    </row>
    <row r="566" spans="2:18" ht="15" customHeight="1" x14ac:dyDescent="0.25">
      <c r="B566" t="str" cm="1">
        <f t="array" ref="B566">_xll.PBD(C566,"Name","","USD","","")</f>
        <v>Salesforce</v>
      </c>
      <c r="C566" t="s">
        <v>2636</v>
      </c>
      <c r="D566" t="str" cm="1">
        <f t="array" ref="D566">_xll.PBD(C566,"Legal Name","","USD","","")</f>
        <v>Salesforce, Inc.</v>
      </c>
      <c r="E566" t="s">
        <v>3744</v>
      </c>
      <c r="F566" t="s">
        <v>2676</v>
      </c>
      <c r="G566" t="str" cm="1">
        <f t="array" ref="G566">_xll.PBD(C566,"Website","","USD","","")</f>
        <v>www.salesforce.com</v>
      </c>
      <c r="H566" t="s">
        <v>2645</v>
      </c>
      <c r="I566" t="s">
        <v>3500</v>
      </c>
      <c r="J566" t="s">
        <v>222</v>
      </c>
      <c r="K566" s="12"/>
      <c r="L566" s="12"/>
      <c r="M566" s="12"/>
      <c r="N566" s="12"/>
      <c r="O566" s="26"/>
      <c r="P566" s="26"/>
      <c r="Q566" s="26"/>
      <c r="R566" s="27"/>
    </row>
    <row r="567" spans="2:18" ht="15" customHeight="1" x14ac:dyDescent="0.25">
      <c r="B567" t="str" cm="1">
        <f t="array" ref="B567">_xll.PBD(C567,"Name","","USD","","")</f>
        <v>Salta Educacao</v>
      </c>
      <c r="C567" t="s">
        <v>1052</v>
      </c>
      <c r="D567" t="str" cm="1">
        <f t="array" ref="D567">_xll.PBD(C567,"Legal Name","","USD","","")</f>
        <v>Salta Educação SA</v>
      </c>
      <c r="E567" t="s">
        <v>3921</v>
      </c>
      <c r="F567" t="s">
        <v>105</v>
      </c>
      <c r="G567" t="str" cm="1">
        <f t="array" ref="G567">_xll.PBD(C567,"Website","","USD","","")</f>
        <v>www.gruposaltaedu.com</v>
      </c>
      <c r="H567" t="s">
        <v>2443</v>
      </c>
      <c r="I567" t="s">
        <v>3045</v>
      </c>
      <c r="J567" t="s">
        <v>222</v>
      </c>
      <c r="K567" s="12"/>
      <c r="L567" s="12"/>
      <c r="M567" s="12"/>
      <c r="N567" s="13"/>
    </row>
    <row r="568" spans="2:18" ht="15" customHeight="1" x14ac:dyDescent="0.25">
      <c r="B568" t="str" cm="1">
        <f t="array" ref="B568">_xll.PBD(C568,"Name","","USD","","")</f>
        <v>Salus Participações</v>
      </c>
      <c r="C568" t="s">
        <v>415</v>
      </c>
      <c r="D568" t="str" cm="1">
        <f t="array" ref="D568">_xll.PBD(C568,"Legal Name","","USD","","")</f>
        <v>Salus Participações LTDA</v>
      </c>
      <c r="E568" t="s">
        <v>3790</v>
      </c>
      <c r="F568" t="s">
        <v>105</v>
      </c>
      <c r="G568" t="str" cm="1">
        <f t="array" ref="G568">_xll.PBD(C568,"Website","","USD","","")</f>
        <v>www.gruposalus.com.br</v>
      </c>
      <c r="H568" t="s">
        <v>2444</v>
      </c>
      <c r="I568" t="s">
        <v>3046</v>
      </c>
      <c r="J568" t="s">
        <v>222</v>
      </c>
      <c r="K568" s="12"/>
      <c r="L568" s="12"/>
      <c r="M568" s="12"/>
      <c r="N568" s="13"/>
    </row>
    <row r="569" spans="2:18" ht="15" customHeight="1" x14ac:dyDescent="0.25">
      <c r="B569" t="str" cm="1">
        <f t="array" ref="B569">_xll.PBD(C569,"Name","","USD","","")</f>
        <v>Samsung Electronics</v>
      </c>
      <c r="C569" t="s">
        <v>2631</v>
      </c>
      <c r="D569" t="str" cm="1">
        <f t="array" ref="D569">_xll.PBD(C569,"Legal Name","","USD","","")</f>
        <v>Samsung Electronics Co., Ltd.</v>
      </c>
      <c r="E569" t="s">
        <v>3553</v>
      </c>
      <c r="F569" t="s">
        <v>2691</v>
      </c>
      <c r="G569" t="str" cm="1">
        <f t="array" ref="G569">_xll.PBD(C569,"Website","","USD","","")</f>
        <v>www.samsung.com</v>
      </c>
      <c r="H569" t="s">
        <v>2640</v>
      </c>
      <c r="I569" t="s">
        <v>3495</v>
      </c>
      <c r="J569" t="s">
        <v>222</v>
      </c>
      <c r="K569" s="12"/>
      <c r="L569" s="12"/>
      <c r="M569" s="12"/>
      <c r="N569" s="12"/>
      <c r="O569" s="26"/>
      <c r="P569" s="26"/>
      <c r="Q569" s="26"/>
      <c r="R569" s="27"/>
    </row>
    <row r="570" spans="2:18" ht="15" customHeight="1" x14ac:dyDescent="0.25">
      <c r="B570" t="str" cm="1">
        <f t="array" ref="B570">_xll.PBD(C570,"Name","","USD","","")</f>
        <v>San Marino Ônibus e Implementos</v>
      </c>
      <c r="C570" t="s">
        <v>1053</v>
      </c>
      <c r="D570" t="str" cm="1">
        <f t="array" ref="D570">_xll.PBD(C570,"Legal Name","","USD","","")</f>
        <v>San Marino Ônibus e Implementos Ltda</v>
      </c>
      <c r="E570" t="s">
        <v>3887</v>
      </c>
      <c r="F570" t="s">
        <v>105</v>
      </c>
      <c r="G570" t="str" cm="1">
        <f t="array" ref="G570">_xll.PBD(C570,"Website","","USD","","")</f>
        <v>www.neobus.com.br</v>
      </c>
      <c r="H570" t="s">
        <v>2445</v>
      </c>
      <c r="I570" t="s">
        <v>3184</v>
      </c>
      <c r="J570" t="s">
        <v>222</v>
      </c>
      <c r="K570" s="12"/>
      <c r="L570" s="12"/>
      <c r="M570" s="12"/>
      <c r="N570" s="13"/>
    </row>
    <row r="571" spans="2:18" ht="15" customHeight="1" x14ac:dyDescent="0.25">
      <c r="B571" t="str" cm="1">
        <f t="array" ref="B571">_xll.PBD(C571,"Name","","USD","","")</f>
        <v>Sankhya Gestão de Negócios</v>
      </c>
      <c r="C571" t="s">
        <v>269</v>
      </c>
      <c r="D571" t="str" cm="1">
        <f t="array" ref="D571">_xll.PBD(C571,"Legal Name","","USD","","")</f>
        <v>Sankhya Jiva Tecnologia e Inovação Ltda</v>
      </c>
      <c r="E571" t="s">
        <v>3693</v>
      </c>
      <c r="F571" t="s">
        <v>105</v>
      </c>
      <c r="G571" t="str" cm="1">
        <f t="array" ref="G571">_xll.PBD(C571,"Website","","USD","","")</f>
        <v>www.sankhya.com.br</v>
      </c>
      <c r="H571" t="s">
        <v>1931</v>
      </c>
      <c r="I571" t="s">
        <v>3275</v>
      </c>
      <c r="J571" t="s">
        <v>222</v>
      </c>
      <c r="K571" s="12"/>
      <c r="L571" s="12"/>
      <c r="M571" s="12"/>
      <c r="N571" s="13"/>
      <c r="O571" s="9" t="s">
        <v>257</v>
      </c>
      <c r="P571" s="9" t="s">
        <v>224</v>
      </c>
      <c r="Q571" s="11" t="s">
        <v>258</v>
      </c>
    </row>
    <row r="572" spans="2:18" ht="15" customHeight="1" x14ac:dyDescent="0.25">
      <c r="B572" t="str" cm="1">
        <f t="array" ref="B572">_xll.PBD(C572,"Name","","USD","","")</f>
        <v>Medley Farmacêutica</v>
      </c>
      <c r="C572" t="s">
        <v>408</v>
      </c>
      <c r="D572" t="str" cm="1">
        <f t="array" ref="D572">_xll.PBD(C572,"Legal Name","","USD","","")</f>
        <v>Sanofi Medley Farmacêutica Ltda.</v>
      </c>
      <c r="E572" t="s">
        <v>3606</v>
      </c>
      <c r="F572" t="s">
        <v>105</v>
      </c>
      <c r="G572" t="str" cm="1">
        <f t="array" ref="G572">_xll.PBD(C572,"Website","","USD","","")</f>
        <v>www.medley.com.br</v>
      </c>
      <c r="H572" t="s">
        <v>2348</v>
      </c>
      <c r="I572" t="s">
        <v>3152</v>
      </c>
      <c r="J572" t="s">
        <v>222</v>
      </c>
      <c r="K572" s="12"/>
      <c r="L572" s="12"/>
      <c r="M572" s="12"/>
      <c r="N572" s="13"/>
    </row>
    <row r="573" spans="2:18" ht="15" customHeight="1" x14ac:dyDescent="0.25">
      <c r="B573" t="str" cm="1">
        <f t="array" ref="B573">_xll.PBD(C573,"Name","","USD","","")</f>
        <v>Santos Brasil Participacoes</v>
      </c>
      <c r="C573" t="s">
        <v>1055</v>
      </c>
      <c r="D573" t="str" cm="1">
        <f t="array" ref="D573">_xll.PBD(C573,"Legal Name","","USD","","")</f>
        <v>Santos Brasil Participacoes S.A.</v>
      </c>
      <c r="E573" t="s">
        <v>4040</v>
      </c>
      <c r="F573" t="s">
        <v>105</v>
      </c>
      <c r="G573" t="str" cm="1">
        <f t="array" ref="G573">_xll.PBD(C573,"Website","","USD","","")</f>
        <v>www.santosbrasil.com.br</v>
      </c>
      <c r="H573" t="s">
        <v>2447</v>
      </c>
      <c r="I573" t="s">
        <v>3277</v>
      </c>
      <c r="J573" t="s">
        <v>222</v>
      </c>
      <c r="K573" s="12"/>
      <c r="L573" s="12"/>
      <c r="M573" s="12"/>
      <c r="N573" s="13"/>
    </row>
    <row r="574" spans="2:18" ht="15" customHeight="1" x14ac:dyDescent="0.25">
      <c r="B574" t="str" cm="1">
        <f t="array" ref="B574">_xll.PBD(C574,"Name","","USD","","")</f>
        <v>Sao Martinho</v>
      </c>
      <c r="C574" t="s">
        <v>1056</v>
      </c>
      <c r="D574" t="str" cm="1">
        <f t="array" ref="D574">_xll.PBD(C574,"Legal Name","","USD","","")</f>
        <v>Sao Martinho S.A.</v>
      </c>
      <c r="E574" t="s">
        <v>3815</v>
      </c>
      <c r="F574" t="s">
        <v>105</v>
      </c>
      <c r="G574" t="str" cm="1">
        <f t="array" ref="G574">_xll.PBD(C574,"Website","","USD","","")</f>
        <v>www.saomartinho.com.br</v>
      </c>
      <c r="H574" t="s">
        <v>2448</v>
      </c>
      <c r="I574" t="s">
        <v>3279</v>
      </c>
      <c r="J574" t="s">
        <v>222</v>
      </c>
      <c r="K574" s="12"/>
      <c r="L574" s="12"/>
      <c r="M574" s="12"/>
      <c r="N574" s="13"/>
    </row>
    <row r="575" spans="2:18" ht="15" customHeight="1" x14ac:dyDescent="0.25">
      <c r="B575" t="str" cm="1">
        <f t="array" ref="B575">_xll.PBD(C575,"Name","","USD","","")</f>
        <v>SAP</v>
      </c>
      <c r="C575" t="s">
        <v>219</v>
      </c>
      <c r="D575" t="str" cm="1">
        <f t="array" ref="D575">_xll.PBD(C575,"Legal Name","","USD","","")</f>
        <v>SAP SE</v>
      </c>
      <c r="E575" t="s">
        <v>3741</v>
      </c>
      <c r="F575" t="s">
        <v>2687</v>
      </c>
      <c r="G575" t="str" cm="1">
        <f t="array" ref="G575">_xll.PBD(C575,"Website","","USD","","")</f>
        <v>www.sap.com</v>
      </c>
      <c r="H575" t="s">
        <v>1932</v>
      </c>
      <c r="I575" t="s">
        <v>3280</v>
      </c>
      <c r="J575" t="s">
        <v>222</v>
      </c>
      <c r="K575" s="12"/>
      <c r="L575" s="12"/>
      <c r="M575" s="12"/>
      <c r="N575" s="13"/>
      <c r="O575" t="s">
        <v>259</v>
      </c>
      <c r="P575" t="s">
        <v>260</v>
      </c>
      <c r="Q575" t="s">
        <v>261</v>
      </c>
    </row>
    <row r="576" spans="2:18" ht="15" customHeight="1" x14ac:dyDescent="0.25">
      <c r="B576" t="str" cm="1">
        <f t="array" ref="B576">_xll.PBD(C576,"Name","","USD","","")</f>
        <v>Sapore</v>
      </c>
      <c r="C576" t="s">
        <v>376</v>
      </c>
      <c r="D576" t="str" cm="1">
        <f t="array" ref="D576">_xll.PBD(C576,"Legal Name","","USD","","")</f>
        <v>Sapore S.A.</v>
      </c>
      <c r="E576" t="s">
        <v>3709</v>
      </c>
      <c r="F576" t="s">
        <v>105</v>
      </c>
      <c r="G576" t="str" cm="1">
        <f t="array" ref="G576">_xll.PBD(C576,"Website","","USD","","")</f>
        <v>www.sapore.com.br</v>
      </c>
      <c r="H576" t="s">
        <v>2004</v>
      </c>
      <c r="I576" t="s">
        <v>3281</v>
      </c>
      <c r="J576" t="s">
        <v>222</v>
      </c>
      <c r="K576" s="12"/>
      <c r="L576" s="12"/>
      <c r="M576" s="12"/>
      <c r="N576" s="13"/>
    </row>
    <row r="577" spans="2:18" ht="15" customHeight="1" x14ac:dyDescent="0.25">
      <c r="B577" t="str" cm="1">
        <f t="array" ref="B577">_xll.PBD(C577,"Name","","USD","","")</f>
        <v>Scala Data Centers</v>
      </c>
      <c r="C577" t="s">
        <v>368</v>
      </c>
      <c r="D577" t="str" cm="1">
        <f t="array" ref="D577">_xll.PBD(C577,"Legal Name","","USD","","")</f>
        <v>Scala Data Centers S.A.</v>
      </c>
      <c r="E577" t="s">
        <v>3584</v>
      </c>
      <c r="F577" t="s">
        <v>105</v>
      </c>
      <c r="G577" t="str" cm="1">
        <f t="array" ref="G577">_xll.PBD(C577,"Website","","USD","","")</f>
        <v>www.scaladatacenters.com</v>
      </c>
      <c r="H577" t="s">
        <v>1998</v>
      </c>
      <c r="I577" t="s">
        <v>3283</v>
      </c>
      <c r="J577" t="s">
        <v>222</v>
      </c>
      <c r="K577" s="12"/>
      <c r="L577" s="12"/>
      <c r="M577" s="12"/>
      <c r="N577" s="13"/>
    </row>
    <row r="578" spans="2:18" ht="15" customHeight="1" x14ac:dyDescent="0.25">
      <c r="B578" t="str" cm="1">
        <f t="array" ref="B578">_xll.PBD(C578,"Name","","USD","","")</f>
        <v>Grupo Scalina</v>
      </c>
      <c r="C578" t="s">
        <v>863</v>
      </c>
      <c r="D578" t="str" cm="1">
        <f t="array" ref="D578">_xll.PBD(C578,"Legal Name","","USD","","")</f>
        <v>Scalina SA</v>
      </c>
      <c r="E578" t="s">
        <v>3982</v>
      </c>
      <c r="F578" t="s">
        <v>105</v>
      </c>
      <c r="G578" t="str" cm="1">
        <f t="array" ref="G578">_xll.PBD(C578,"Website","","USD","","")</f>
        <v>www.gruposcalina.com.br</v>
      </c>
      <c r="H578" t="s">
        <v>2274</v>
      </c>
      <c r="I578" t="s">
        <v>3048</v>
      </c>
      <c r="J578" t="s">
        <v>222</v>
      </c>
      <c r="K578" s="12"/>
      <c r="L578" s="12"/>
      <c r="M578" s="12"/>
      <c r="N578" s="13"/>
    </row>
    <row r="579" spans="2:18" ht="15" customHeight="1" x14ac:dyDescent="0.25">
      <c r="B579" t="str" cm="1">
        <f t="array" ref="B579">_xll.PBD(C579,"Name","","USD","","")</f>
        <v>Schulz (Brazil)</v>
      </c>
      <c r="C579" t="s">
        <v>1058</v>
      </c>
      <c r="D579" t="str" cm="1">
        <f t="array" ref="D579">_xll.PBD(C579,"Legal Name","","USD","","")</f>
        <v>Schulz SA</v>
      </c>
      <c r="E579" t="s">
        <v>4084</v>
      </c>
      <c r="F579" t="s">
        <v>105</v>
      </c>
      <c r="G579" t="str" cm="1">
        <f t="array" ref="G579">_xll.PBD(C579,"Website","","USD","","")</f>
        <v>www.schulzsa.com</v>
      </c>
      <c r="H579" t="s">
        <v>2450</v>
      </c>
      <c r="I579" t="s">
        <v>3286</v>
      </c>
      <c r="J579" t="s">
        <v>222</v>
      </c>
      <c r="K579" s="12"/>
      <c r="L579" s="12"/>
      <c r="M579" s="12"/>
      <c r="N579" s="13"/>
    </row>
    <row r="580" spans="2:18" ht="15" customHeight="1" x14ac:dyDescent="0.25">
      <c r="B580" t="str" cm="1">
        <f t="array" ref="B580">_xll.PBD(C580,"Name","","USD","","")</f>
        <v>Seara</v>
      </c>
      <c r="C580" t="s">
        <v>1059</v>
      </c>
      <c r="D580" t="str" cm="1">
        <f t="array" ref="D580">_xll.PBD(C580,"Legal Name","","USD","","")</f>
        <v>Seara S.A</v>
      </c>
      <c r="E580" t="s">
        <v>3829</v>
      </c>
      <c r="F580" t="s">
        <v>105</v>
      </c>
      <c r="G580" t="str" cm="1">
        <f t="array" ref="G580">_xll.PBD(C580,"Website","","USD","","")</f>
        <v>www.seara.com.br</v>
      </c>
      <c r="H580" t="s">
        <v>2451</v>
      </c>
      <c r="I580" t="s">
        <v>3287</v>
      </c>
      <c r="J580" t="s">
        <v>222</v>
      </c>
      <c r="K580" s="12"/>
      <c r="L580" s="12"/>
      <c r="M580" s="12"/>
      <c r="N580" s="13"/>
    </row>
    <row r="581" spans="2:18" ht="15" customHeight="1" x14ac:dyDescent="0.25">
      <c r="B581" t="str" cm="1">
        <f t="array" ref="B581">_xll.PBD(C581,"Name","","USD","","")</f>
        <v>Selbetti Tecnologia</v>
      </c>
      <c r="C581" t="s">
        <v>349</v>
      </c>
      <c r="D581" t="str" cm="1">
        <f t="array" ref="D581">_xll.PBD(C581,"Legal Name","","USD","","")</f>
        <v>Selbetti Tecnologia S.A.</v>
      </c>
      <c r="E581" t="s">
        <v>3725</v>
      </c>
      <c r="F581" t="s">
        <v>105</v>
      </c>
      <c r="G581" t="str" cm="1">
        <f t="array" ref="G581">_xll.PBD(C581,"Website","","USD","","")</f>
        <v>www.selbetti.com.br</v>
      </c>
      <c r="H581" t="s">
        <v>1980</v>
      </c>
      <c r="I581" t="e">
        <v>#N/A</v>
      </c>
      <c r="J581" t="s">
        <v>222</v>
      </c>
      <c r="K581" s="12"/>
      <c r="L581" s="12"/>
      <c r="M581" s="12"/>
      <c r="N581" s="13"/>
    </row>
    <row r="582" spans="2:18" ht="15" customHeight="1" x14ac:dyDescent="0.25">
      <c r="B582" t="str" cm="1">
        <f t="array" ref="B582">_xll.PBD(C582,"Name","","USD","","")</f>
        <v>Sendas Distribuidora</v>
      </c>
      <c r="C582" t="s">
        <v>1060</v>
      </c>
      <c r="D582" t="str" cm="1">
        <f t="array" ref="D582">_xll.PBD(C582,"Legal Name","","USD","","")</f>
        <v>Sendas Distribuidora S/A.</v>
      </c>
      <c r="E582" t="s">
        <v>3897</v>
      </c>
      <c r="F582" t="s">
        <v>105</v>
      </c>
      <c r="G582" t="str" cm="1">
        <f t="array" ref="G582">_xll.PBD(C582,"Website","","USD","","")</f>
        <v>www.assai.com.br</v>
      </c>
      <c r="H582" t="s">
        <v>2452</v>
      </c>
      <c r="I582" t="s">
        <v>2771</v>
      </c>
      <c r="J582" t="s">
        <v>222</v>
      </c>
      <c r="K582" s="12"/>
      <c r="L582" s="12"/>
      <c r="M582" s="12"/>
      <c r="N582" s="13"/>
    </row>
    <row r="583" spans="2:18" ht="15" customHeight="1" x14ac:dyDescent="0.25">
      <c r="B583" t="str" cm="1">
        <f t="array" ref="B583">_xll.PBD(C583,"Name","","USD","","")</f>
        <v>Senior Sistemas</v>
      </c>
      <c r="C583" t="s">
        <v>220</v>
      </c>
      <c r="D583" t="str" cm="1">
        <f t="array" ref="D583">_xll.PBD(C583,"Legal Name","","USD","","")</f>
        <v>Senior Sistemas S.A.</v>
      </c>
      <c r="E583" t="s">
        <v>3703</v>
      </c>
      <c r="F583" t="s">
        <v>105</v>
      </c>
      <c r="G583" t="str" cm="1">
        <f t="array" ref="G583">_xll.PBD(C583,"Website","","USD","","")</f>
        <v>www.senior.com.br</v>
      </c>
      <c r="H583" t="s">
        <v>1933</v>
      </c>
      <c r="I583" t="s">
        <v>3290</v>
      </c>
      <c r="J583" t="s">
        <v>222</v>
      </c>
      <c r="K583" s="12"/>
      <c r="L583" s="12"/>
      <c r="M583" s="12"/>
      <c r="N583" s="13"/>
      <c r="O583" t="s">
        <v>262</v>
      </c>
      <c r="P583" t="s">
        <v>224</v>
      </c>
      <c r="Q583" t="s">
        <v>263</v>
      </c>
    </row>
    <row r="584" spans="2:18" ht="15" customHeight="1" x14ac:dyDescent="0.25">
      <c r="B584" t="str" cm="1">
        <f t="array" ref="B584">_xll.PBD(C584,"Name","","USD","","")</f>
        <v>Sepac</v>
      </c>
      <c r="C584" t="s">
        <v>1061</v>
      </c>
      <c r="D584" t="str" cm="1">
        <f t="array" ref="D584">_xll.PBD(C584,"Legal Name","","USD","","")</f>
        <v>Sepac Inc.</v>
      </c>
      <c r="E584" t="s">
        <v>3786</v>
      </c>
      <c r="F584" t="s">
        <v>105</v>
      </c>
      <c r="G584" t="str" cm="1">
        <f t="array" ref="G584">_xll.PBD(C584,"Website","","USD","","")</f>
        <v>www.sepac.com.br</v>
      </c>
      <c r="H584" t="s">
        <v>2453</v>
      </c>
      <c r="I584" t="s">
        <v>3291</v>
      </c>
      <c r="J584" t="s">
        <v>222</v>
      </c>
      <c r="K584" s="12"/>
      <c r="L584" s="12"/>
      <c r="M584" s="12"/>
      <c r="N584" s="13"/>
    </row>
    <row r="585" spans="2:18" ht="15" customHeight="1" x14ac:dyDescent="0.25">
      <c r="B585" t="str" cm="1">
        <f t="array" ref="B585">_xll.PBD(C585,"Name","","USD","","")</f>
        <v>Ser Educacional</v>
      </c>
      <c r="C585" t="s">
        <v>1062</v>
      </c>
      <c r="D585" t="str" cm="1">
        <f t="array" ref="D585">_xll.PBD(C585,"Legal Name","","USD","","")</f>
        <v>Ser Educacional S.A.</v>
      </c>
      <c r="E585" t="s">
        <v>3705</v>
      </c>
      <c r="F585" t="s">
        <v>105</v>
      </c>
      <c r="G585" t="str" cm="1">
        <f t="array" ref="G585">_xll.PBD(C585,"Website","","USD","","")</f>
        <v>www.sereducacional.com</v>
      </c>
      <c r="H585" t="s">
        <v>2454</v>
      </c>
      <c r="I585" t="s">
        <v>3292</v>
      </c>
      <c r="J585" t="s">
        <v>222</v>
      </c>
      <c r="K585" s="12"/>
      <c r="L585" s="12"/>
      <c r="M585" s="12"/>
      <c r="N585" s="13"/>
    </row>
    <row r="586" spans="2:18" ht="15" customHeight="1" x14ac:dyDescent="0.25">
      <c r="B586" t="str" cm="1">
        <f t="array" ref="B586">_xll.PBD(C586,"Name","","USD","","")</f>
        <v>Serena Energia</v>
      </c>
      <c r="C586" t="s">
        <v>1063</v>
      </c>
      <c r="D586" t="str" cm="1">
        <f t="array" ref="D586">_xll.PBD(C586,"Legal Name","","USD","","")</f>
        <v>Serena Energia SA</v>
      </c>
      <c r="E586" t="s">
        <v>3761</v>
      </c>
      <c r="F586" t="s">
        <v>105</v>
      </c>
      <c r="G586" t="str" cm="1">
        <f t="array" ref="G586">_xll.PBD(C586,"Website","","USD","","")</f>
        <v>www.srna.co</v>
      </c>
      <c r="H586" t="s">
        <v>1878</v>
      </c>
      <c r="I586" t="s">
        <v>3309</v>
      </c>
      <c r="J586" t="s">
        <v>222</v>
      </c>
      <c r="K586" s="12"/>
      <c r="L586" s="12"/>
      <c r="M586" s="12"/>
      <c r="N586" s="13"/>
    </row>
    <row r="587" spans="2:18" ht="15" customHeight="1" x14ac:dyDescent="0.25">
      <c r="B587" t="str" cm="1">
        <f t="array" ref="B587">_xll.PBD(C587,"Name","","USD","","")</f>
        <v>Sertrading</v>
      </c>
      <c r="C587" t="s">
        <v>1064</v>
      </c>
      <c r="D587" t="str" cm="1">
        <f t="array" ref="D587">_xll.PBD(C587,"Legal Name","","USD","","")</f>
        <v>Sertrading SA</v>
      </c>
      <c r="E587" t="s">
        <v>3799</v>
      </c>
      <c r="F587" t="s">
        <v>105</v>
      </c>
      <c r="G587" t="str" cm="1">
        <f t="array" ref="G587">_xll.PBD(C587,"Website","","USD","","")</f>
        <v>www.sertrading.com</v>
      </c>
      <c r="H587" t="s">
        <v>2455</v>
      </c>
      <c r="I587" t="s">
        <v>3293</v>
      </c>
      <c r="J587" t="s">
        <v>222</v>
      </c>
      <c r="K587" s="12"/>
      <c r="L587" s="12"/>
      <c r="M587" s="12"/>
      <c r="N587" s="13"/>
    </row>
    <row r="588" spans="2:18" ht="15" customHeight="1" x14ac:dyDescent="0.25">
      <c r="B588" t="str" cm="1">
        <f t="array" ref="B588">_xll.PBD(C588,"Name","","USD","","")</f>
        <v>Serviços e Tecnologia de Pagamentos</v>
      </c>
      <c r="C588" t="s">
        <v>1065</v>
      </c>
      <c r="D588" t="str" cm="1">
        <f t="array" ref="D588">_xll.PBD(C588,"Legal Name","","USD","","")</f>
        <v>Serviços e Tecnologia de Pagamentos S.A.</v>
      </c>
      <c r="E588" t="s">
        <v>3577</v>
      </c>
      <c r="F588" t="s">
        <v>105</v>
      </c>
      <c r="G588" t="str" cm="1">
        <f t="array" ref="G588">_xll.PBD(C588,"Website","","USD","","")</f>
        <v>www.semparar.com.br</v>
      </c>
      <c r="H588" t="s">
        <v>2456</v>
      </c>
      <c r="I588" t="s">
        <v>3289</v>
      </c>
      <c r="J588" t="s">
        <v>222</v>
      </c>
      <c r="K588" s="12"/>
      <c r="L588" s="12"/>
      <c r="M588" s="12"/>
      <c r="N588" s="13"/>
    </row>
    <row r="589" spans="2:18" ht="15" customHeight="1" x14ac:dyDescent="0.25">
      <c r="B589" t="str" cm="1">
        <f t="array" ref="B589">_xll.PBD(C589,"Name","","USD","","")</f>
        <v>Shell</v>
      </c>
      <c r="C589" t="s">
        <v>2658</v>
      </c>
      <c r="D589" t="str" cm="1">
        <f t="array" ref="D589">_xll.PBD(C589,"Legal Name","","USD","","")</f>
        <v>Shell Public Limited Company</v>
      </c>
      <c r="E589" t="s">
        <v>4154</v>
      </c>
      <c r="F589" t="s">
        <v>2679</v>
      </c>
      <c r="G589" t="str" cm="1">
        <f t="array" ref="G589">_xll.PBD(C589,"Website","","USD","","")</f>
        <v>www.shell.com</v>
      </c>
      <c r="H589" t="s">
        <v>2698</v>
      </c>
      <c r="I589" t="s">
        <v>3512</v>
      </c>
      <c r="J589" t="s">
        <v>222</v>
      </c>
      <c r="K589" s="12"/>
      <c r="L589" s="12"/>
      <c r="M589" s="12"/>
      <c r="N589" s="12"/>
      <c r="O589" s="26"/>
      <c r="P589" s="26"/>
      <c r="Q589" s="26"/>
      <c r="R589" s="27"/>
    </row>
    <row r="590" spans="2:18" ht="15" customHeight="1" x14ac:dyDescent="0.25">
      <c r="B590" t="str" cm="1">
        <f t="array" ref="B590">_xll.PBD(C590,"Name","","USD","","")</f>
        <v>Siemens Healthineers</v>
      </c>
      <c r="C590" t="s">
        <v>221</v>
      </c>
      <c r="D590" t="str" cm="1">
        <f t="array" ref="D590">_xll.PBD(C590,"Legal Name","","USD","","")</f>
        <v>Siemens Healthineers AG</v>
      </c>
      <c r="E590" t="s">
        <v>3610</v>
      </c>
      <c r="F590" t="s">
        <v>2687</v>
      </c>
      <c r="G590" t="str" cm="1">
        <f t="array" ref="G590">_xll.PBD(C590,"Website","","USD","","")</f>
        <v>www.siemens-healthineers.com</v>
      </c>
      <c r="H590" t="s">
        <v>1934</v>
      </c>
      <c r="I590" t="s">
        <v>3294</v>
      </c>
      <c r="J590" t="s">
        <v>222</v>
      </c>
      <c r="K590" s="12"/>
      <c r="L590" s="12"/>
      <c r="M590" s="12"/>
      <c r="N590" s="13"/>
      <c r="O590" t="s">
        <v>264</v>
      </c>
      <c r="P590" t="s">
        <v>265</v>
      </c>
      <c r="Q590" t="s">
        <v>266</v>
      </c>
    </row>
    <row r="591" spans="2:18" ht="15" customHeight="1" x14ac:dyDescent="0.25">
      <c r="B591" t="str" cm="1">
        <f t="array" ref="B591">_xll.PBD(C591,"Name","","USD","","")</f>
        <v>Simpar</v>
      </c>
      <c r="C591" t="s">
        <v>1066</v>
      </c>
      <c r="D591" t="str" cm="1">
        <f t="array" ref="D591">_xll.PBD(C591,"Legal Name","","USD","","")</f>
        <v>Simpar SA</v>
      </c>
      <c r="E591" t="s">
        <v>3851</v>
      </c>
      <c r="F591" t="s">
        <v>105</v>
      </c>
      <c r="G591" t="str" cm="1">
        <f t="array" ref="G591">_xll.PBD(C591,"Website","","USD","","")</f>
        <v>ri.simpar.com.br</v>
      </c>
      <c r="H591" t="s">
        <v>1843</v>
      </c>
      <c r="I591" t="s">
        <v>3295</v>
      </c>
      <c r="J591" t="s">
        <v>222</v>
      </c>
      <c r="K591" s="12"/>
      <c r="L591" s="12"/>
      <c r="M591" s="12"/>
      <c r="N591" s="13"/>
    </row>
    <row r="592" spans="2:18" ht="15" customHeight="1" x14ac:dyDescent="0.25">
      <c r="B592" t="str" cm="1">
        <f t="array" ref="B592">_xll.PBD(C592,"Name","","USD","","")</f>
        <v>Simpress Comercio Locacao e Servicos</v>
      </c>
      <c r="C592" t="s">
        <v>369</v>
      </c>
      <c r="D592" t="str" cm="1">
        <f t="array" ref="D592">_xll.PBD(C592,"Legal Name","","USD","","")</f>
        <v>Simpress Comércio, Locação e Serviços Ltda</v>
      </c>
      <c r="E592" t="s">
        <v>3932</v>
      </c>
      <c r="F592" t="s">
        <v>105</v>
      </c>
      <c r="G592" t="str" cm="1">
        <f t="array" ref="G592">_xll.PBD(C592,"Website","","USD","","")</f>
        <v>www.simpress.com.br</v>
      </c>
      <c r="H592" t="s">
        <v>1999</v>
      </c>
      <c r="I592" t="s">
        <v>3296</v>
      </c>
      <c r="J592" t="s">
        <v>222</v>
      </c>
      <c r="K592" s="12"/>
      <c r="L592" s="12"/>
      <c r="M592" s="12"/>
      <c r="N592" s="13"/>
    </row>
    <row r="593" spans="2:18" ht="15" customHeight="1" x14ac:dyDescent="0.25">
      <c r="B593" t="str" cm="1">
        <f t="array" ref="B593">_xll.PBD(C593,"Name","","USD","","")</f>
        <v>Sinova Inovacoes Agricolas</v>
      </c>
      <c r="C593" t="s">
        <v>1067</v>
      </c>
      <c r="D593" t="str" cm="1">
        <f t="array" ref="D593">_xll.PBD(C593,"Legal Name","","USD","","")</f>
        <v>Sinova Inovacoes Agricolas SA</v>
      </c>
      <c r="E593" s="29" t="s">
        <v>4269</v>
      </c>
      <c r="F593" t="s">
        <v>105</v>
      </c>
      <c r="G593" t="str" cm="1">
        <f t="array" ref="G593">_xll.PBD(C593,"Website","","USD","","")</f>
        <v>www.gruposinova.com.br</v>
      </c>
      <c r="H593" t="s">
        <v>2457</v>
      </c>
      <c r="I593" t="s">
        <v>3049</v>
      </c>
      <c r="J593" t="s">
        <v>222</v>
      </c>
      <c r="K593" s="12"/>
      <c r="L593" s="12"/>
      <c r="M593" s="12"/>
      <c r="N593" s="13"/>
    </row>
    <row r="594" spans="2:18" ht="15" customHeight="1" x14ac:dyDescent="0.25">
      <c r="B594" t="str" cm="1">
        <f t="array" ref="B594">_xll.PBD(C594,"Name","","USD","","")</f>
        <v>Sistema Brasileiro de Televisão</v>
      </c>
      <c r="C594" t="s">
        <v>1068</v>
      </c>
      <c r="D594" t="str" cm="1">
        <f t="array" ref="D594">_xll.PBD(C594,"Legal Name","","USD","","")</f>
        <v>Sistema Brasileiro de Televisão Ltda.</v>
      </c>
      <c r="E594" t="s">
        <v>4155</v>
      </c>
      <c r="F594" t="s">
        <v>105</v>
      </c>
      <c r="G594" t="str" cm="1">
        <f t="array" ref="G594">_xll.PBD(C594,"Website","","USD","","")</f>
        <v>www.sbt.com.br</v>
      </c>
      <c r="H594" t="s">
        <v>2458</v>
      </c>
      <c r="I594" t="s">
        <v>3282</v>
      </c>
      <c r="J594" t="s">
        <v>222</v>
      </c>
      <c r="K594" s="12"/>
      <c r="L594" s="12"/>
      <c r="M594" s="12"/>
      <c r="N594" s="13"/>
    </row>
    <row r="595" spans="2:18" ht="15" customHeight="1" x14ac:dyDescent="0.25">
      <c r="B595" t="str" cm="1">
        <f t="array" ref="B595">_xll.PBD(C595,"Name","","USD","","")</f>
        <v>SLC Agricola</v>
      </c>
      <c r="C595" t="s">
        <v>1070</v>
      </c>
      <c r="D595" t="str" cm="1">
        <f t="array" ref="D595">_xll.PBD(C595,"Legal Name","","USD","","")</f>
        <v>SLC Agrícola S.A.</v>
      </c>
      <c r="E595" t="s">
        <v>3655</v>
      </c>
      <c r="F595" t="s">
        <v>105</v>
      </c>
      <c r="G595" t="str" cm="1">
        <f t="array" ref="G595">_xll.PBD(C595,"Website","","USD","","")</f>
        <v>www.slcagricola.com.br</v>
      </c>
      <c r="H595" t="s">
        <v>2460</v>
      </c>
      <c r="I595" t="s">
        <v>3300</v>
      </c>
      <c r="J595" t="s">
        <v>222</v>
      </c>
      <c r="K595" s="12"/>
      <c r="L595" s="12"/>
      <c r="M595" s="12"/>
      <c r="N595" s="13"/>
    </row>
    <row r="596" spans="2:18" ht="15" customHeight="1" x14ac:dyDescent="0.25">
      <c r="B596" t="str" cm="1">
        <f t="array" ref="B596">_xll.PBD(C596,"Name","","USD","","")</f>
        <v>SMART Modular Technologies do Brasil - Indústria e Comércio de Componentes</v>
      </c>
      <c r="C596" t="s">
        <v>1071</v>
      </c>
      <c r="D596" t="str" cm="1">
        <f t="array" ref="D596">_xll.PBD(C596,"Legal Name","","USD","","")</f>
        <v>SMART Modular Technologies Indústria de Componentes Eletrônicos Ltda.</v>
      </c>
      <c r="E596" t="s">
        <v>3616</v>
      </c>
      <c r="F596" t="s">
        <v>105</v>
      </c>
      <c r="G596" t="str" cm="1">
        <f t="array" ref="G596">_xll.PBD(C596,"Website","","USD","","")</f>
        <v>ziliatech.com</v>
      </c>
      <c r="H596" t="s">
        <v>2461</v>
      </c>
      <c r="I596" t="s">
        <v>3431</v>
      </c>
      <c r="J596" t="s">
        <v>222</v>
      </c>
      <c r="K596" s="12"/>
      <c r="L596" s="12"/>
      <c r="M596" s="12"/>
      <c r="N596" s="13"/>
    </row>
    <row r="597" spans="2:18" ht="15" customHeight="1" x14ac:dyDescent="0.25">
      <c r="B597" t="str" cm="1">
        <f t="array" ref="B597">_xll.PBD(C597,"Name","","USD","","")</f>
        <v>Smartfit Escola de Ginástica e Dança</v>
      </c>
      <c r="C597" t="s">
        <v>1072</v>
      </c>
      <c r="D597" t="str" cm="1">
        <f t="array" ref="D597">_xll.PBD(C597,"Legal Name","","USD","","")</f>
        <v>Smartfit Escola de Ginástica e Dança S.A.</v>
      </c>
      <c r="E597" t="s">
        <v>3648</v>
      </c>
      <c r="F597" t="s">
        <v>105</v>
      </c>
      <c r="G597" t="str" cm="1">
        <f t="array" ref="G597">_xll.PBD(C597,"Website","","USD","","")</f>
        <v>www.smartfit.com.br</v>
      </c>
      <c r="H597" t="s">
        <v>2462</v>
      </c>
      <c r="I597" t="s">
        <v>3301</v>
      </c>
      <c r="J597" t="s">
        <v>222</v>
      </c>
      <c r="K597" s="12"/>
      <c r="L597" s="12"/>
      <c r="M597" s="12"/>
      <c r="N597" s="13"/>
    </row>
    <row r="598" spans="2:18" ht="15" customHeight="1" x14ac:dyDescent="0.25">
      <c r="B598" t="str" cm="1">
        <f t="array" ref="B598">_xll.PBD(C598,"Name","","USD","","")</f>
        <v>Smollan Group</v>
      </c>
      <c r="C598" t="s">
        <v>373</v>
      </c>
      <c r="D598" t="str" cm="1">
        <f t="array" ref="D598">_xll.PBD(C598,"Legal Name","","USD","","")</f>
        <v>Smollan Group SA Proprietary Limited</v>
      </c>
      <c r="E598" t="s">
        <v>3617</v>
      </c>
      <c r="F598" t="s">
        <v>2688</v>
      </c>
      <c r="G598" t="str" cm="1">
        <f t="array" ref="G598">_xll.PBD(C598,"Website","","USD","","")</f>
        <v>www.smollan.com</v>
      </c>
      <c r="H598" t="s">
        <v>2002</v>
      </c>
      <c r="I598" t="s">
        <v>3302</v>
      </c>
      <c r="J598" t="s">
        <v>222</v>
      </c>
      <c r="K598" s="12"/>
      <c r="L598" s="12"/>
      <c r="M598" s="12"/>
      <c r="N598" s="13"/>
    </row>
    <row r="599" spans="2:18" ht="15" customHeight="1" x14ac:dyDescent="0.25">
      <c r="B599" t="str" cm="1">
        <f t="array" ref="B599">_xll.PBD(C599,"Name","","USD","","")</f>
        <v>Plurix</v>
      </c>
      <c r="C599" t="s">
        <v>1020</v>
      </c>
      <c r="D599" t="str" cm="1">
        <f t="array" ref="D599">_xll.PBD(C599,"Legal Name","","USD","","")</f>
        <v>SMR Participações e Investimentos S.A.</v>
      </c>
      <c r="E599" t="s">
        <v>3727</v>
      </c>
      <c r="F599" t="s">
        <v>105</v>
      </c>
      <c r="G599" t="str" cm="1">
        <f t="array" ref="G599">_xll.PBD(C599,"Website","","USD","","")</f>
        <v>www.plurix.com</v>
      </c>
      <c r="H599" t="s">
        <v>2415</v>
      </c>
      <c r="I599" t="s">
        <v>3230</v>
      </c>
      <c r="J599" t="s">
        <v>222</v>
      </c>
      <c r="K599" s="12"/>
      <c r="L599" s="12"/>
      <c r="M599" s="12"/>
      <c r="N599" s="13"/>
    </row>
    <row r="600" spans="2:18" ht="15" customHeight="1" x14ac:dyDescent="0.25">
      <c r="B600" t="str" cm="1">
        <f t="array" ref="B600">_xll.PBD(C600,"Name","","USD","","")</f>
        <v>Solventum</v>
      </c>
      <c r="C600" t="s">
        <v>267</v>
      </c>
      <c r="D600" t="str" cm="1">
        <f t="array" ref="D600">_xll.PBD(C600,"Legal Name","","USD","","")</f>
        <v>Solventum Inc.</v>
      </c>
      <c r="E600" t="s">
        <v>3793</v>
      </c>
      <c r="F600" t="s">
        <v>2676</v>
      </c>
      <c r="G600" t="str" cm="1">
        <f t="array" ref="G600">_xll.PBD(C600,"Website","","USD","","")</f>
        <v>www.solventum.com</v>
      </c>
      <c r="H600" t="s">
        <v>1935</v>
      </c>
      <c r="I600" t="s">
        <v>3304</v>
      </c>
      <c r="J600" t="s">
        <v>222</v>
      </c>
      <c r="K600" s="12"/>
      <c r="L600" s="12"/>
      <c r="M600" s="12"/>
      <c r="N600" s="13"/>
      <c r="O600" t="s">
        <v>274</v>
      </c>
      <c r="P600" t="s">
        <v>272</v>
      </c>
      <c r="Q600" t="s">
        <v>271</v>
      </c>
      <c r="R600" t="s">
        <v>273</v>
      </c>
    </row>
    <row r="601" spans="2:18" ht="15" customHeight="1" x14ac:dyDescent="0.25">
      <c r="B601" t="str" cm="1">
        <f t="array" ref="B601">_xll.PBD(C601,"Name","","USD","","")</f>
        <v>Somos Educação</v>
      </c>
      <c r="C601" t="s">
        <v>1074</v>
      </c>
      <c r="D601" t="str" cm="1">
        <f t="array" ref="D601">_xll.PBD(C601,"Legal Name","","USD","","")</f>
        <v>Somos Educação S.A.</v>
      </c>
      <c r="E601" t="s">
        <v>3748</v>
      </c>
      <c r="F601" t="s">
        <v>105</v>
      </c>
      <c r="G601" t="str" cm="1">
        <f t="array" ref="G601">_xll.PBD(C601,"Website","","USD","","")</f>
        <v>somoseducacao.com.br</v>
      </c>
      <c r="H601" t="s">
        <v>2464</v>
      </c>
      <c r="I601" t="s">
        <v>3306</v>
      </c>
      <c r="J601" t="s">
        <v>222</v>
      </c>
      <c r="K601" s="12"/>
      <c r="L601" s="12"/>
      <c r="M601" s="12"/>
      <c r="N601" s="13"/>
    </row>
    <row r="602" spans="2:18" ht="15" customHeight="1" x14ac:dyDescent="0.25">
      <c r="B602" t="str" cm="1">
        <f t="array" ref="B602">_xll.PBD(C602,"Name","","USD","","")</f>
        <v>TMov</v>
      </c>
      <c r="C602" t="s">
        <v>1111</v>
      </c>
      <c r="D602" t="str" cm="1">
        <f t="array" ref="D602">_xll.PBD(C602,"Legal Name","","USD","","")</f>
        <v>Sotran S/A Logística e Transporte</v>
      </c>
      <c r="E602" s="29" t="s">
        <v>4270</v>
      </c>
      <c r="F602" t="s">
        <v>105</v>
      </c>
      <c r="G602" t="str" cm="1">
        <f t="array" ref="G602">_xll.PBD(C602,"Website","","USD","","")</f>
        <v>www.tmov.com.br</v>
      </c>
      <c r="H602" t="s">
        <v>2496</v>
      </c>
      <c r="I602" t="s">
        <v>3355</v>
      </c>
      <c r="J602" t="s">
        <v>222</v>
      </c>
      <c r="K602" s="12"/>
      <c r="L602" s="12"/>
      <c r="M602" s="12"/>
      <c r="N602" s="13"/>
    </row>
    <row r="603" spans="2:18" ht="15" customHeight="1" x14ac:dyDescent="0.25">
      <c r="B603" t="str" cm="1">
        <f t="array" ref="B603">_xll.PBD(C603,"Name","","USD","","")</f>
        <v>Sotreq</v>
      </c>
      <c r="C603" t="s">
        <v>1075</v>
      </c>
      <c r="D603" t="str" cm="1">
        <f t="array" ref="D603">_xll.PBD(C603,"Legal Name","","USD","","")</f>
        <v>Sotreq S.A.</v>
      </c>
      <c r="E603" t="s">
        <v>3714</v>
      </c>
      <c r="F603" t="s">
        <v>105</v>
      </c>
      <c r="G603" t="str" cm="1">
        <f t="array" ref="G603">_xll.PBD(C603,"Website","","USD","","")</f>
        <v>sotreq.com.br</v>
      </c>
      <c r="H603" t="s">
        <v>2465</v>
      </c>
      <c r="I603" t="s">
        <v>3307</v>
      </c>
      <c r="J603" t="s">
        <v>222</v>
      </c>
      <c r="K603" s="12"/>
      <c r="L603" s="12"/>
      <c r="M603" s="12"/>
      <c r="N603" s="13"/>
    </row>
    <row r="604" spans="2:18" ht="15" customHeight="1" x14ac:dyDescent="0.25">
      <c r="B604" t="str" cm="1">
        <f t="array" ref="B604">_xll.PBD(C604,"Name","","USD","","")</f>
        <v>Spaipa</v>
      </c>
      <c r="C604" t="s">
        <v>1076</v>
      </c>
      <c r="D604" t="str" cm="1">
        <f t="array" ref="D604">_xll.PBD(C604,"Legal Name","","USD","","")</f>
        <v>Spaipa S.A.</v>
      </c>
      <c r="E604" t="s">
        <v>4002</v>
      </c>
      <c r="F604" t="s">
        <v>105</v>
      </c>
      <c r="G604" t="str" cm="1">
        <f t="array" ref="G604">_xll.PBD(C604,"Website","","USD","","")</f>
        <v>www.spaipa.com.br</v>
      </c>
      <c r="H604" t="s">
        <v>2466</v>
      </c>
      <c r="I604" t="s">
        <v>3308</v>
      </c>
      <c r="J604" t="s">
        <v>222</v>
      </c>
      <c r="K604" s="12"/>
      <c r="L604" s="12"/>
      <c r="M604" s="12"/>
      <c r="N604" s="13"/>
    </row>
    <row r="605" spans="2:18" ht="15" customHeight="1" x14ac:dyDescent="0.25">
      <c r="B605" t="str" cm="1">
        <f t="array" ref="B605">_xll.PBD(C605,"Name","","USD","","")</f>
        <v>Stara - Evolução Constante</v>
      </c>
      <c r="C605" t="s">
        <v>1077</v>
      </c>
      <c r="D605" t="str" cm="1">
        <f t="array" ref="D605">_xll.PBD(C605,"Legal Name","","USD","","")</f>
        <v>Stara S/A</v>
      </c>
      <c r="E605" t="s">
        <v>3926</v>
      </c>
      <c r="F605" t="s">
        <v>105</v>
      </c>
      <c r="G605" t="str" cm="1">
        <f t="array" ref="G605">_xll.PBD(C605,"Website","","USD","","")</f>
        <v>www.stara.com.br</v>
      </c>
      <c r="H605" t="s">
        <v>2467</v>
      </c>
      <c r="I605" t="s">
        <v>3310</v>
      </c>
      <c r="J605" t="s">
        <v>222</v>
      </c>
      <c r="K605" s="12"/>
      <c r="L605" s="12"/>
      <c r="M605" s="12"/>
      <c r="N605" s="13"/>
    </row>
    <row r="606" spans="2:18" ht="15" customHeight="1" x14ac:dyDescent="0.25">
      <c r="B606" t="str" cm="1">
        <f t="array" ref="B606">_xll.PBD(C606,"Name","","USD","","")</f>
        <v>Steris</v>
      </c>
      <c r="C606" t="s">
        <v>299</v>
      </c>
      <c r="D606" t="str" cm="1">
        <f t="array" ref="D606">_xll.PBD(C606,"Legal Name","","USD","","")</f>
        <v>Steris PLC</v>
      </c>
      <c r="E606" t="s">
        <v>3656</v>
      </c>
      <c r="F606" t="s">
        <v>2689</v>
      </c>
      <c r="G606" t="str" cm="1">
        <f t="array" ref="G606">_xll.PBD(C606,"Website","","USD","","")</f>
        <v>www.steris.com</v>
      </c>
      <c r="H606" t="s">
        <v>1953</v>
      </c>
      <c r="I606" t="s">
        <v>3312</v>
      </c>
      <c r="J606" t="s">
        <v>222</v>
      </c>
      <c r="K606" s="12"/>
      <c r="L606" s="12"/>
      <c r="M606" s="12"/>
      <c r="N606" s="13"/>
    </row>
    <row r="607" spans="2:18" ht="15" customHeight="1" x14ac:dyDescent="0.25">
      <c r="B607" t="str" cm="1">
        <f t="array" ref="B607">_xll.PBD(C607,"Name","","USD","","")</f>
        <v>Stone Pagamentos</v>
      </c>
      <c r="C607" t="s">
        <v>1079</v>
      </c>
      <c r="D607" t="str" cm="1">
        <f t="array" ref="D607">_xll.PBD(C607,"Legal Name","","USD","","")</f>
        <v>Stone Pagamentos S.A.</v>
      </c>
      <c r="E607" t="s">
        <v>3876</v>
      </c>
      <c r="F607" t="s">
        <v>105</v>
      </c>
      <c r="G607" t="str" cm="1">
        <f t="array" ref="G607">_xll.PBD(C607,"Website","","USD","","")</f>
        <v>www.stoneco.com.br</v>
      </c>
      <c r="H607" t="s">
        <v>2469</v>
      </c>
      <c r="I607" t="s">
        <v>3314</v>
      </c>
      <c r="J607" t="s">
        <v>222</v>
      </c>
      <c r="K607" s="12"/>
      <c r="L607" s="12"/>
      <c r="M607" s="12"/>
      <c r="N607" s="13"/>
    </row>
    <row r="608" spans="2:18" ht="15" customHeight="1" x14ac:dyDescent="0.25">
      <c r="B608" t="str" cm="1">
        <f t="array" ref="B608">_xll.PBD(C608,"Name","","USD","","")</f>
        <v>Stryker</v>
      </c>
      <c r="C608" t="s">
        <v>291</v>
      </c>
      <c r="D608" t="str" cm="1">
        <f t="array" ref="D608">_xll.PBD(C608,"Legal Name","","USD","","")</f>
        <v>Stryker Corp.</v>
      </c>
      <c r="E608" t="s">
        <v>4095</v>
      </c>
      <c r="F608" t="s">
        <v>2676</v>
      </c>
      <c r="G608" t="str" cm="1">
        <f t="array" ref="G608">_xll.PBD(C608,"Website","","USD","","")</f>
        <v>www.stryker.com</v>
      </c>
      <c r="H608" t="s">
        <v>1947</v>
      </c>
      <c r="I608" t="s">
        <v>3315</v>
      </c>
      <c r="J608" t="s">
        <v>222</v>
      </c>
      <c r="K608" s="12"/>
      <c r="L608" s="12"/>
      <c r="M608" s="12"/>
      <c r="N608" s="13"/>
    </row>
    <row r="609" spans="2:18" ht="15" customHeight="1" x14ac:dyDescent="0.25">
      <c r="B609" t="str" cm="1">
        <f t="array" ref="B609">_xll.PBD(C609,"Name","","USD","","")</f>
        <v>SulAmérica</v>
      </c>
      <c r="C609" t="s">
        <v>1080</v>
      </c>
      <c r="D609" t="str" cm="1">
        <f t="array" ref="D609">_xll.PBD(C609,"Legal Name","","USD","","")</f>
        <v>SulAmérica RI</v>
      </c>
      <c r="E609" t="s">
        <v>4156</v>
      </c>
      <c r="F609" t="s">
        <v>105</v>
      </c>
      <c r="G609" t="str" cm="1">
        <f t="array" ref="G609">_xll.PBD(C609,"Website","","USD","","")</f>
        <v>www.ri.sulamerica.com.br</v>
      </c>
      <c r="H609" t="s">
        <v>1879</v>
      </c>
      <c r="I609" t="s">
        <v>3316</v>
      </c>
      <c r="J609" t="s">
        <v>222</v>
      </c>
      <c r="K609" s="12"/>
      <c r="L609" s="12"/>
      <c r="M609" s="12"/>
      <c r="N609" s="13"/>
    </row>
    <row r="610" spans="2:18" ht="15" customHeight="1" x14ac:dyDescent="0.25">
      <c r="B610" t="str" cm="1">
        <f t="array" ref="B610">_xll.PBD(C610,"Name","","USD","","")</f>
        <v>SuperBAC BioTechnology Solutions</v>
      </c>
      <c r="C610" t="s">
        <v>416</v>
      </c>
      <c r="D610" t="str" cm="1">
        <f t="array" ref="D610">_xll.PBD(C610,"Legal Name","","USD","","")</f>
        <v>Superbac Biotechnology Solutions S.A.</v>
      </c>
      <c r="E610" t="s">
        <v>3596</v>
      </c>
      <c r="F610" t="s">
        <v>105</v>
      </c>
      <c r="G610" t="str" cm="1">
        <f t="array" ref="G610">_xll.PBD(C610,"Website","","USD","","")</f>
        <v>www.superbac.com.br</v>
      </c>
      <c r="H610" t="s">
        <v>2470</v>
      </c>
      <c r="I610" t="s">
        <v>3317</v>
      </c>
      <c r="J610" t="s">
        <v>222</v>
      </c>
      <c r="K610" s="12"/>
      <c r="L610" s="12"/>
      <c r="M610" s="12"/>
      <c r="N610" s="13"/>
    </row>
    <row r="611" spans="2:18" ht="15" customHeight="1" x14ac:dyDescent="0.25">
      <c r="B611" t="str" cm="1">
        <f t="array" ref="B611">_xll.PBD(C611,"Name","","USD","","")</f>
        <v>Superpão</v>
      </c>
      <c r="C611" t="s">
        <v>1081</v>
      </c>
      <c r="D611" t="str" cm="1">
        <f t="array" ref="D611">_xll.PBD(C611,"Legal Name","","USD","","")</f>
        <v>Supermercado Superpão Ltda</v>
      </c>
      <c r="E611" t="s">
        <v>3768</v>
      </c>
      <c r="F611" t="s">
        <v>105</v>
      </c>
      <c r="G611" t="str" cm="1">
        <f t="array" ref="G611">_xll.PBD(C611,"Website","","USD","","")</f>
        <v>loja.superpao.com.br</v>
      </c>
      <c r="H611" t="s">
        <v>1880</v>
      </c>
      <c r="I611" t="s">
        <v>3319</v>
      </c>
      <c r="J611" t="s">
        <v>222</v>
      </c>
      <c r="K611" s="12"/>
      <c r="L611" s="12"/>
      <c r="M611" s="12"/>
      <c r="N611" s="13"/>
    </row>
    <row r="612" spans="2:18" ht="15" customHeight="1" x14ac:dyDescent="0.25">
      <c r="B612" t="str" cm="1">
        <f t="array" ref="B612">_xll.PBD(C612,"Name","","USD","","")</f>
        <v>Supley</v>
      </c>
      <c r="C612" t="s">
        <v>1082</v>
      </c>
      <c r="D612" t="str" cm="1">
        <f t="array" ref="D612">_xll.PBD(C612,"Legal Name","","USD","","")</f>
        <v>Supley Laboratorio de Alimentos e Suplementos Nutricionais Ltda.</v>
      </c>
      <c r="E612" t="s">
        <v>3976</v>
      </c>
      <c r="F612" t="s">
        <v>105</v>
      </c>
      <c r="G612" t="str" cm="1">
        <f t="array" ref="G612">_xll.PBD(C612,"Website","","USD","","")</f>
        <v>www.supley.com.br</v>
      </c>
      <c r="H612" t="s">
        <v>2471</v>
      </c>
      <c r="I612" t="s">
        <v>3320</v>
      </c>
      <c r="J612" t="s">
        <v>222</v>
      </c>
      <c r="K612" s="12"/>
      <c r="L612" s="12"/>
      <c r="M612" s="12"/>
      <c r="N612" s="13"/>
    </row>
    <row r="613" spans="2:18" ht="15" customHeight="1" x14ac:dyDescent="0.25">
      <c r="B613" t="str" cm="1">
        <f t="array" ref="B613">_xll.PBD(C613,"Name","","USD","","")</f>
        <v>Surf (Telecommunications Service Providers)</v>
      </c>
      <c r="C613" t="s">
        <v>1083</v>
      </c>
      <c r="D613" t="str" cm="1">
        <f t="array" ref="D613">_xll.PBD(C613,"Legal Name","","USD","","")</f>
        <v>Surf Telecom S.A.</v>
      </c>
      <c r="E613" t="s">
        <v>3734</v>
      </c>
      <c r="F613" t="s">
        <v>105</v>
      </c>
      <c r="G613" t="str" cm="1">
        <f t="array" ref="G613">_xll.PBD(C613,"Website","","USD","","")</f>
        <v>www.surf.com.br</v>
      </c>
      <c r="H613" t="s">
        <v>2472</v>
      </c>
      <c r="I613" t="s">
        <v>3321</v>
      </c>
      <c r="J613" t="s">
        <v>222</v>
      </c>
      <c r="K613" s="12"/>
      <c r="L613" s="12"/>
      <c r="M613" s="12"/>
      <c r="N613" s="13"/>
    </row>
    <row r="614" spans="2:18" ht="15" customHeight="1" x14ac:dyDescent="0.25">
      <c r="B614" t="str" cm="1">
        <f t="array" ref="B614">_xll.PBD(C614,"Name","","USD","","")</f>
        <v>Suspensys Sistemas Automotivos</v>
      </c>
      <c r="C614" t="s">
        <v>1084</v>
      </c>
      <c r="D614" t="str" cm="1">
        <f t="array" ref="D614">_xll.PBD(C614,"Legal Name","","USD","","")</f>
        <v>Suspensys Sistemas Automotivos, Ltda.</v>
      </c>
      <c r="E614" t="s">
        <v>3929</v>
      </c>
      <c r="F614" t="s">
        <v>105</v>
      </c>
      <c r="G614" t="str" cm="1">
        <f t="array" ref="G614">_xll.PBD(C614,"Website","","USD","","")</f>
        <v>www.suspensys.com.br</v>
      </c>
      <c r="H614" t="s">
        <v>2473</v>
      </c>
      <c r="I614" t="s">
        <v>3322</v>
      </c>
      <c r="J614" t="s">
        <v>222</v>
      </c>
      <c r="K614" s="12"/>
      <c r="L614" s="12"/>
      <c r="M614" s="12"/>
      <c r="N614" s="13"/>
    </row>
    <row r="615" spans="2:18" ht="15" customHeight="1" x14ac:dyDescent="0.25">
      <c r="B615" t="str" cm="1">
        <f t="array" ref="B615">_xll.PBD(C615,"Name","","USD","","")</f>
        <v>Suzano Holding</v>
      </c>
      <c r="C615" t="s">
        <v>1087</v>
      </c>
      <c r="D615" t="str" cm="1">
        <f t="array" ref="D615">_xll.PBD(C615,"Legal Name","","USD","","")</f>
        <v>Suzano Holding S.A.</v>
      </c>
      <c r="E615" t="s">
        <v>3721</v>
      </c>
      <c r="F615" t="s">
        <v>105</v>
      </c>
      <c r="G615" t="str" cm="1">
        <f t="array" ref="G615">_xll.PBD(C615,"Website","","USD","","")</f>
        <v>www.suzanoholding.com</v>
      </c>
      <c r="H615" t="s">
        <v>2476</v>
      </c>
      <c r="I615" t="s">
        <v>3325</v>
      </c>
      <c r="J615" t="s">
        <v>222</v>
      </c>
      <c r="K615" s="12"/>
      <c r="L615" s="12"/>
      <c r="M615" s="12"/>
      <c r="N615" s="13"/>
    </row>
    <row r="616" spans="2:18" ht="15" customHeight="1" x14ac:dyDescent="0.25">
      <c r="B616" t="str" cm="1">
        <f t="array" ref="B616">_xll.PBD(C616,"Name","","USD","","")</f>
        <v>Suzano</v>
      </c>
      <c r="C616" t="s">
        <v>1086</v>
      </c>
      <c r="D616" t="str" cm="1">
        <f t="array" ref="D616">_xll.PBD(C616,"Legal Name","","USD","","")</f>
        <v>Suzano S.A.</v>
      </c>
      <c r="E616" t="s">
        <v>3574</v>
      </c>
      <c r="F616" t="s">
        <v>105</v>
      </c>
      <c r="G616" t="str" cm="1">
        <f t="array" ref="G616">_xll.PBD(C616,"Website","","USD","","")</f>
        <v>www.suzano.com.br</v>
      </c>
      <c r="H616" t="s">
        <v>2475</v>
      </c>
      <c r="I616" t="s">
        <v>3324</v>
      </c>
      <c r="J616" t="s">
        <v>222</v>
      </c>
      <c r="K616" s="12"/>
      <c r="L616" s="12"/>
      <c r="M616" s="12"/>
      <c r="N616" s="13"/>
    </row>
    <row r="617" spans="2:18" ht="15" customHeight="1" x14ac:dyDescent="0.25">
      <c r="B617" t="str" cm="1">
        <f t="array" ref="B617">_xll.PBD(C617,"Name","","USD","","")</f>
        <v>Sylvamo</v>
      </c>
      <c r="C617" t="s">
        <v>2671</v>
      </c>
      <c r="D617" t="str" cm="1">
        <f t="array" ref="D617">_xll.PBD(C617,"Legal Name","","USD","","")</f>
        <v>Sylvamo Corp.</v>
      </c>
      <c r="E617" t="s">
        <v>4028</v>
      </c>
      <c r="F617" t="s">
        <v>2676</v>
      </c>
      <c r="G617" t="str" cm="1">
        <f t="array" ref="G617">_xll.PBD(C617,"Website","","USD","","")</f>
        <v>www.sylvamo.com</v>
      </c>
      <c r="H617" t="s">
        <v>2710</v>
      </c>
      <c r="I617" t="s">
        <v>3525</v>
      </c>
      <c r="J617" t="s">
        <v>222</v>
      </c>
      <c r="K617" s="12"/>
      <c r="L617" s="12"/>
      <c r="M617" s="12"/>
      <c r="N617" s="12"/>
      <c r="O617" s="26"/>
      <c r="P617" s="26"/>
      <c r="Q617" s="26"/>
      <c r="R617" s="27"/>
    </row>
    <row r="618" spans="2:18" ht="15" customHeight="1" x14ac:dyDescent="0.25">
      <c r="B618" t="str" cm="1">
        <f t="array" ref="B618">_xll.PBD(C618,"Name","","USD","","")</f>
        <v>Tam SA</v>
      </c>
      <c r="C618" t="s">
        <v>1089</v>
      </c>
      <c r="D618" t="str" cm="1">
        <f t="array" ref="D618">_xll.PBD(C618,"Legal Name","","USD","","")</f>
        <v>TAM Linhas Aéreas S.A.</v>
      </c>
      <c r="E618" t="s">
        <v>3867</v>
      </c>
      <c r="F618" t="s">
        <v>105</v>
      </c>
      <c r="G618" t="str" cm="1">
        <f t="array" ref="G618">_xll.PBD(C618,"Website","","USD","","")</f>
        <v>www.tam.com.br</v>
      </c>
      <c r="H618" t="s">
        <v>2478</v>
      </c>
      <c r="I618" t="s">
        <v>3328</v>
      </c>
      <c r="J618" t="s">
        <v>222</v>
      </c>
      <c r="K618" s="12"/>
      <c r="L618" s="12"/>
      <c r="M618" s="12"/>
      <c r="N618" s="13"/>
    </row>
    <row r="619" spans="2:18" ht="15" customHeight="1" x14ac:dyDescent="0.25">
      <c r="B619" t="str" cm="1">
        <f t="array" ref="B619">_xll.PBD(C619,"Name","","USD","","")</f>
        <v>Tangara Importadora e Exportadora</v>
      </c>
      <c r="C619" t="s">
        <v>1090</v>
      </c>
      <c r="D619" t="str" cm="1">
        <f t="array" ref="D619">_xll.PBD(C619,"Legal Name","","USD","","")</f>
        <v>Tangara Importadora e Exportadora S/A</v>
      </c>
      <c r="E619" t="s">
        <v>3990</v>
      </c>
      <c r="F619" t="s">
        <v>105</v>
      </c>
      <c r="G619" t="str" cm="1">
        <f t="array" ref="G619">_xll.PBD(C619,"Website","","USD","","")</f>
        <v>www.tangarafoods.com.br</v>
      </c>
      <c r="H619" t="s">
        <v>2479</v>
      </c>
      <c r="I619" t="s">
        <v>3329</v>
      </c>
      <c r="J619" t="s">
        <v>222</v>
      </c>
      <c r="K619" s="12"/>
      <c r="L619" s="12"/>
      <c r="M619" s="12"/>
      <c r="N619" s="13"/>
    </row>
    <row r="620" spans="2:18" ht="15" customHeight="1" x14ac:dyDescent="0.25">
      <c r="B620" t="str" cm="1">
        <f t="array" ref="B620">_xll.PBD(C620,"Name","","USD","","")</f>
        <v>Targus Energia</v>
      </c>
      <c r="C620" t="s">
        <v>1091</v>
      </c>
      <c r="D620" t="str" cm="1">
        <f t="array" ref="D620">_xll.PBD(C620,"Legal Name","","USD","","")</f>
        <v>Targus Comercializadora de Energia SA</v>
      </c>
      <c r="E620" t="s">
        <v>4027</v>
      </c>
      <c r="F620" t="s">
        <v>105</v>
      </c>
      <c r="G620" t="str" cm="1">
        <f t="array" ref="G620">_xll.PBD(C620,"Website","","USD","","")</f>
        <v>www.targusenergia.com.br</v>
      </c>
      <c r="H620" t="s">
        <v>2480</v>
      </c>
      <c r="I620" t="s">
        <v>3330</v>
      </c>
      <c r="J620" t="s">
        <v>222</v>
      </c>
      <c r="K620" s="12"/>
      <c r="L620" s="12"/>
      <c r="M620" s="12"/>
      <c r="N620" s="13"/>
    </row>
    <row r="621" spans="2:18" ht="15" customHeight="1" x14ac:dyDescent="0.25">
      <c r="B621" t="str" cm="1">
        <f t="array" ref="B621">_xll.PBD(C621,"Name","","USD","","")</f>
        <v>Tata Consultancy Services</v>
      </c>
      <c r="C621" t="s">
        <v>351</v>
      </c>
      <c r="D621" t="str" cm="1">
        <f t="array" ref="D621">_xll.PBD(C621,"Legal Name","","USD","","")</f>
        <v>Tata Consultancy Services Limited</v>
      </c>
      <c r="E621" t="s">
        <v>3594</v>
      </c>
      <c r="F621" t="s">
        <v>2684</v>
      </c>
      <c r="G621" t="str" cm="1">
        <f t="array" ref="G621">_xll.PBD(C621,"Website","","USD","","")</f>
        <v>www.tcs.com</v>
      </c>
      <c r="H621" t="s">
        <v>1982</v>
      </c>
      <c r="I621" t="s">
        <v>3335</v>
      </c>
      <c r="J621" t="s">
        <v>222</v>
      </c>
      <c r="K621" s="12"/>
      <c r="L621" s="12"/>
      <c r="M621" s="12"/>
      <c r="N621" s="13"/>
    </row>
    <row r="622" spans="2:18" ht="15" customHeight="1" x14ac:dyDescent="0.25">
      <c r="B622" t="str" cm="1">
        <f t="array" ref="B622">_xll.PBD(C622,"Name","","USD","","")</f>
        <v>Taurus Armas</v>
      </c>
      <c r="C622" t="s">
        <v>1092</v>
      </c>
      <c r="D622" t="str" cm="1">
        <f t="array" ref="D622">_xll.PBD(C622,"Legal Name","","USD","","")</f>
        <v>Taurus Armas SA</v>
      </c>
      <c r="E622" t="s">
        <v>4076</v>
      </c>
      <c r="F622" t="s">
        <v>105</v>
      </c>
      <c r="G622" t="str" cm="1">
        <f t="array" ref="G622">_xll.PBD(C622,"Website","","USD","","")</f>
        <v>www.taurusarmas.com.br</v>
      </c>
      <c r="H622" t="s">
        <v>2481</v>
      </c>
      <c r="I622" t="s">
        <v>3331</v>
      </c>
      <c r="J622" t="s">
        <v>222</v>
      </c>
      <c r="K622" s="12"/>
      <c r="L622" s="12"/>
      <c r="M622" s="12"/>
      <c r="N622" s="13"/>
    </row>
    <row r="623" spans="2:18" ht="15" customHeight="1" x14ac:dyDescent="0.25">
      <c r="B623" t="str" cm="1">
        <f t="array" ref="B623">_xll.PBD(C623,"Name","","USD","","")</f>
        <v>Tech Mahindra</v>
      </c>
      <c r="C623" t="s">
        <v>352</v>
      </c>
      <c r="D623" t="str" cm="1">
        <f t="array" ref="D623">_xll.PBD(C623,"Legal Name","","USD","","")</f>
        <v>Tech Mahindra Ltd.</v>
      </c>
      <c r="E623" t="s">
        <v>4093</v>
      </c>
      <c r="F623" t="s">
        <v>2684</v>
      </c>
      <c r="G623" t="str" cm="1">
        <f t="array" ref="G623">_xll.PBD(C623,"Website","","USD","","")</f>
        <v>www.techmahindra.com</v>
      </c>
      <c r="H623" t="s">
        <v>1983</v>
      </c>
      <c r="I623" t="s">
        <v>3337</v>
      </c>
      <c r="J623" t="s">
        <v>222</v>
      </c>
      <c r="K623" s="12"/>
      <c r="L623" s="12"/>
      <c r="M623" s="12"/>
      <c r="N623" s="13"/>
    </row>
    <row r="624" spans="2:18" ht="15" customHeight="1" x14ac:dyDescent="0.25">
      <c r="B624" t="str" cm="1">
        <f t="array" ref="B624">_xll.PBD(C624,"Name","","USD","","")</f>
        <v>Tegma Gestão Logística</v>
      </c>
      <c r="C624" t="s">
        <v>1094</v>
      </c>
      <c r="D624" t="str" cm="1">
        <f t="array" ref="D624">_xll.PBD(C624,"Legal Name","","USD","","")</f>
        <v>Tegma Gestão Logística SA</v>
      </c>
      <c r="E624" t="s">
        <v>3891</v>
      </c>
      <c r="F624" t="s">
        <v>105</v>
      </c>
      <c r="G624" t="str" cm="1">
        <f t="array" ref="G624">_xll.PBD(C624,"Website","","USD","","")</f>
        <v>www.tegma.com.br</v>
      </c>
      <c r="H624" t="s">
        <v>2483</v>
      </c>
      <c r="I624" t="s">
        <v>3338</v>
      </c>
      <c r="J624" t="s">
        <v>222</v>
      </c>
      <c r="K624" s="12"/>
      <c r="L624" s="12"/>
      <c r="M624" s="12"/>
      <c r="N624" s="13"/>
    </row>
    <row r="625" spans="2:18" ht="15" customHeight="1" x14ac:dyDescent="0.25">
      <c r="B625" t="str" cm="1">
        <f t="array" ref="B625">_xll.PBD(C625,"Name","","USD","","")</f>
        <v>Tegra Incorporadora</v>
      </c>
      <c r="C625" t="s">
        <v>1095</v>
      </c>
      <c r="D625" t="str" cm="1">
        <f t="array" ref="D625">_xll.PBD(C625,"Legal Name","","USD","","")</f>
        <v>Tegra Incorporadora S.A.</v>
      </c>
      <c r="E625" t="s">
        <v>3678</v>
      </c>
      <c r="F625" t="s">
        <v>105</v>
      </c>
      <c r="G625" t="str" cm="1">
        <f t="array" ref="G625">_xll.PBD(C625,"Website","","USD","","")</f>
        <v>ri.tegraincorporadora.com.br</v>
      </c>
      <c r="H625" t="s">
        <v>1844</v>
      </c>
      <c r="I625" t="s">
        <v>3339</v>
      </c>
      <c r="J625" t="s">
        <v>222</v>
      </c>
      <c r="K625" s="12"/>
      <c r="L625" s="12"/>
      <c r="M625" s="12"/>
      <c r="N625" s="13"/>
    </row>
    <row r="626" spans="2:18" ht="15" customHeight="1" x14ac:dyDescent="0.25">
      <c r="B626" t="str" cm="1">
        <f t="array" ref="B626">_xll.PBD(C626,"Name","","USD","","")</f>
        <v>Tele Centro Oeste Celular Participações</v>
      </c>
      <c r="C626" t="s">
        <v>1096</v>
      </c>
      <c r="D626" t="str" cm="1">
        <f t="array" ref="D626">_xll.PBD(C626,"Legal Name","","USD","","")</f>
        <v>Tele Centro Oeste Celular Participações S.A.</v>
      </c>
      <c r="E626" t="s">
        <v>3632</v>
      </c>
      <c r="F626" t="s">
        <v>105</v>
      </c>
      <c r="G626" t="str" cm="1">
        <f t="array" ref="G626">_xll.PBD(C626,"Website","","USD","","")</f>
        <v>www.tco.net.br</v>
      </c>
      <c r="H626" t="s">
        <v>2484</v>
      </c>
      <c r="I626" t="s">
        <v>3333</v>
      </c>
      <c r="J626" t="s">
        <v>222</v>
      </c>
      <c r="K626" s="12"/>
      <c r="L626" s="12"/>
      <c r="M626" s="12"/>
      <c r="N626" s="13"/>
    </row>
    <row r="627" spans="2:18" ht="15" customHeight="1" x14ac:dyDescent="0.25">
      <c r="B627" t="str" cm="1">
        <f t="array" ref="B627">_xll.PBD(C627,"Name","","USD","","")</f>
        <v>Tele Leste Celular Participacoes Netscribes (ADR)</v>
      </c>
      <c r="C627" t="s">
        <v>1097</v>
      </c>
      <c r="D627" t="str" cm="1">
        <f t="array" ref="D627">_xll.PBD(C627,"Legal Name","","USD","","")</f>
        <v>Tele Leste Celular Participacoes SA</v>
      </c>
      <c r="E627" t="s">
        <v>3913</v>
      </c>
      <c r="F627" t="s">
        <v>105</v>
      </c>
      <c r="G627" t="e" cm="1">
        <f t="array" ref="G627">_xll.PBD(C627,"Website","","USD","","")</f>
        <v>#N/A</v>
      </c>
      <c r="H627" t="e">
        <v>#N/A</v>
      </c>
      <c r="I627" t="s">
        <v>3481</v>
      </c>
      <c r="J627" t="s">
        <v>222</v>
      </c>
      <c r="K627" s="12"/>
      <c r="L627" s="12"/>
      <c r="M627" s="12"/>
      <c r="N627" s="13"/>
    </row>
    <row r="628" spans="2:18" ht="15" customHeight="1" x14ac:dyDescent="0.25">
      <c r="B628" t="str" cm="1">
        <f t="array" ref="B628">_xll.PBD(C628,"Name","","USD","","")</f>
        <v>Telemig Celular Participacoes</v>
      </c>
      <c r="C628" t="s">
        <v>1100</v>
      </c>
      <c r="D628" t="str" cm="1">
        <f t="array" ref="D628">_xll.PBD(C628,"Legal Name","","USD","","")</f>
        <v>Telecomunicações de Minas Gerais SA</v>
      </c>
      <c r="E628" t="s">
        <v>3805</v>
      </c>
      <c r="F628" t="s">
        <v>105</v>
      </c>
      <c r="G628" t="str" cm="1">
        <f t="array" ref="G628">_xll.PBD(C628,"Website","","USD","","")</f>
        <v>www.telemigcelular.com.br</v>
      </c>
      <c r="H628" t="s">
        <v>2487</v>
      </c>
      <c r="I628" t="s">
        <v>3343</v>
      </c>
      <c r="J628" t="s">
        <v>222</v>
      </c>
      <c r="K628" s="12"/>
      <c r="L628" s="12"/>
      <c r="M628" s="12"/>
      <c r="N628" s="13"/>
    </row>
    <row r="629" spans="2:18" ht="15" customHeight="1" x14ac:dyDescent="0.25">
      <c r="B629" t="str" cm="1">
        <f t="array" ref="B629">_xll.PBD(C629,"Name","","USD","","")</f>
        <v>Telefonica Brasil</v>
      </c>
      <c r="C629" t="s">
        <v>1098</v>
      </c>
      <c r="D629" t="str" cm="1">
        <f t="array" ref="D629">_xll.PBD(C629,"Legal Name","","USD","","")</f>
        <v>Telefonica Brasil S.A.</v>
      </c>
      <c r="E629" t="s">
        <v>3914</v>
      </c>
      <c r="F629" t="s">
        <v>105</v>
      </c>
      <c r="G629" t="str" cm="1">
        <f t="array" ref="G629">_xll.PBD(C629,"Website","","USD","","")</f>
        <v>www.telefonica.com.br</v>
      </c>
      <c r="H629" t="s">
        <v>2485</v>
      </c>
      <c r="I629" t="s">
        <v>3340</v>
      </c>
      <c r="J629" t="s">
        <v>222</v>
      </c>
      <c r="K629" s="12"/>
      <c r="L629" s="12"/>
      <c r="M629" s="12"/>
      <c r="N629" s="13"/>
    </row>
    <row r="630" spans="2:18" ht="15" customHeight="1" x14ac:dyDescent="0.25">
      <c r="B630" t="str" cm="1">
        <f t="array" ref="B630">_xll.PBD(C630,"Name","","USD","","")</f>
        <v>Telefónica Tech</v>
      </c>
      <c r="C630" t="s">
        <v>353</v>
      </c>
      <c r="D630" t="str" cm="1">
        <f t="array" ref="D630">_xll.PBD(C630,"Legal Name","","USD","","")</f>
        <v>Telefónica Tech S.L.U.</v>
      </c>
      <c r="E630" t="s">
        <v>3590</v>
      </c>
      <c r="F630" t="s">
        <v>2685</v>
      </c>
      <c r="G630" t="str" cm="1">
        <f t="array" ref="G630">_xll.PBD(C630,"Website","","USD","","")</f>
        <v>www.telefonicatech.com</v>
      </c>
      <c r="H630" t="s">
        <v>1984</v>
      </c>
      <c r="I630" t="s">
        <v>3341</v>
      </c>
      <c r="J630" t="s">
        <v>222</v>
      </c>
      <c r="K630" s="12"/>
      <c r="L630" s="12"/>
      <c r="M630" s="12"/>
      <c r="N630" s="13"/>
    </row>
    <row r="631" spans="2:18" ht="15" customHeight="1" x14ac:dyDescent="0.25">
      <c r="B631" t="str" cm="1">
        <f t="array" ref="B631">_xll.PBD(C631,"Name","","USD","","")</f>
        <v>Telemar Participacoes</v>
      </c>
      <c r="C631" t="s">
        <v>1099</v>
      </c>
      <c r="D631" t="str" cm="1">
        <f t="array" ref="D631">_xll.PBD(C631,"Legal Name","","USD","","")</f>
        <v>Telemar Participacoes S.A.</v>
      </c>
      <c r="E631" t="s">
        <v>3775</v>
      </c>
      <c r="F631" t="s">
        <v>105</v>
      </c>
      <c r="G631" t="str" cm="1">
        <f t="array" ref="G631">_xll.PBD(C631,"Website","","USD","","")</f>
        <v>www.telemar.com.br</v>
      </c>
      <c r="H631" t="s">
        <v>2486</v>
      </c>
      <c r="I631" t="s">
        <v>3342</v>
      </c>
      <c r="J631" t="s">
        <v>222</v>
      </c>
      <c r="K631" s="12"/>
      <c r="L631" s="12"/>
      <c r="M631" s="12"/>
      <c r="N631" s="13"/>
    </row>
    <row r="632" spans="2:18" ht="15" customHeight="1" x14ac:dyDescent="0.25">
      <c r="B632" t="str" cm="1">
        <f t="array" ref="B632">_xll.PBD(C632,"Name","","USD","","")</f>
        <v>Teleperformance</v>
      </c>
      <c r="C632" t="s">
        <v>370</v>
      </c>
      <c r="D632" t="str" cm="1">
        <f t="array" ref="D632">_xll.PBD(C632,"Legal Name","","USD","","")</f>
        <v>Teleperformance SE</v>
      </c>
      <c r="E632" t="s">
        <v>3580</v>
      </c>
      <c r="F632" t="s">
        <v>2678</v>
      </c>
      <c r="G632" t="str" cm="1">
        <f t="array" ref="G632">_xll.PBD(C632,"Website","","USD","","")</f>
        <v>www.tp.com</v>
      </c>
      <c r="H632" t="s">
        <v>2000</v>
      </c>
      <c r="I632" t="s">
        <v>3362</v>
      </c>
      <c r="J632" t="s">
        <v>222</v>
      </c>
      <c r="K632" s="12"/>
      <c r="L632" s="12"/>
      <c r="M632" s="12"/>
      <c r="N632" s="13"/>
    </row>
    <row r="633" spans="2:18" ht="15" customHeight="1" x14ac:dyDescent="0.25">
      <c r="B633" t="str" cm="1">
        <f t="array" ref="B633">_xll.PBD(C633,"Name","","USD","","")</f>
        <v>Tereos Internacional</v>
      </c>
      <c r="C633" t="s">
        <v>1102</v>
      </c>
      <c r="D633" t="str" cm="1">
        <f t="array" ref="D633">_xll.PBD(C633,"Legal Name","","USD","","")</f>
        <v>Tereos Internacional S.A.</v>
      </c>
      <c r="E633" t="s">
        <v>3750</v>
      </c>
      <c r="F633" t="s">
        <v>105</v>
      </c>
      <c r="G633" t="str" cm="1">
        <f t="array" ref="G633">_xll.PBD(C633,"Website","","USD","","")</f>
        <v>www.tereosinternacional.com.br</v>
      </c>
      <c r="H633" t="s">
        <v>2489</v>
      </c>
      <c r="I633" t="s">
        <v>3347</v>
      </c>
      <c r="J633" t="s">
        <v>222</v>
      </c>
      <c r="K633" s="12"/>
      <c r="L633" s="12"/>
      <c r="M633" s="12"/>
      <c r="N633" s="13"/>
    </row>
    <row r="634" spans="2:18" ht="15" customHeight="1" x14ac:dyDescent="0.25">
      <c r="B634" t="str" cm="1">
        <f t="array" ref="B634">_xll.PBD(C634,"Name","","USD","","")</f>
        <v>Terminal de Conteineres de Paranagua</v>
      </c>
      <c r="C634" t="s">
        <v>1103</v>
      </c>
      <c r="D634" t="str" cm="1">
        <f t="array" ref="D634">_xll.PBD(C634,"Legal Name","","USD","","")</f>
        <v>Terminal de Conteineres de Paranagua S.A.</v>
      </c>
      <c r="E634" t="s">
        <v>3931</v>
      </c>
      <c r="F634" t="s">
        <v>105</v>
      </c>
      <c r="G634" t="str" cm="1">
        <f t="array" ref="G634">_xll.PBD(C634,"Website","","USD","","")</f>
        <v>www.tcp.com.br</v>
      </c>
      <c r="H634" t="s">
        <v>2490</v>
      </c>
      <c r="I634" t="s">
        <v>3334</v>
      </c>
      <c r="J634" t="s">
        <v>222</v>
      </c>
      <c r="K634" s="12"/>
      <c r="L634" s="12"/>
      <c r="M634" s="12"/>
      <c r="N634" s="13"/>
    </row>
    <row r="635" spans="2:18" ht="15" customHeight="1" x14ac:dyDescent="0.25">
      <c r="B635" t="str" cm="1">
        <f t="array" ref="B635">_xll.PBD(C635,"Name","","USD","","")</f>
        <v>Osklen</v>
      </c>
      <c r="C635" t="s">
        <v>999</v>
      </c>
      <c r="D635" t="str" cm="1">
        <f t="array" ref="D635">_xll.PBD(C635,"Legal Name","","USD","","")</f>
        <v>Terras de Aventura Indústria de Artigos Esportivos SA</v>
      </c>
      <c r="E635" t="s">
        <v>3892</v>
      </c>
      <c r="F635" t="s">
        <v>105</v>
      </c>
      <c r="G635" t="str" cm="1">
        <f t="array" ref="G635">_xll.PBD(C635,"Website","","USD","","")</f>
        <v>www.osklen.com.br</v>
      </c>
      <c r="H635" t="s">
        <v>2397</v>
      </c>
      <c r="I635" t="s">
        <v>3208</v>
      </c>
      <c r="J635" t="s">
        <v>222</v>
      </c>
      <c r="K635" s="12"/>
      <c r="L635" s="12"/>
      <c r="M635" s="12"/>
      <c r="N635" s="13"/>
    </row>
    <row r="636" spans="2:18" ht="15" customHeight="1" x14ac:dyDescent="0.25">
      <c r="B636" t="str" cm="1">
        <f t="array" ref="B636">_xll.PBD(C636,"Name","","USD","","")</f>
        <v>Coca-Cola</v>
      </c>
      <c r="C636" t="s">
        <v>2672</v>
      </c>
      <c r="D636" t="str" cm="1">
        <f t="array" ref="D636">_xll.PBD(C636,"Legal Name","","USD","","")</f>
        <v>The Coca-Cola Co.</v>
      </c>
      <c r="E636" t="s">
        <v>3846</v>
      </c>
      <c r="F636" t="s">
        <v>2676</v>
      </c>
      <c r="G636" t="str" cm="1">
        <f t="array" ref="G636">_xll.PBD(C636,"Website","","USD","","")</f>
        <v>www.coca-colacompany.com</v>
      </c>
      <c r="H636" t="s">
        <v>2714</v>
      </c>
      <c r="I636" t="s">
        <v>3526</v>
      </c>
      <c r="J636" t="s">
        <v>222</v>
      </c>
      <c r="K636" s="12"/>
      <c r="L636" s="12"/>
      <c r="M636" s="12"/>
      <c r="N636" s="12"/>
      <c r="O636" s="26"/>
      <c r="P636" s="26"/>
      <c r="Q636" s="26"/>
      <c r="R636" s="27"/>
    </row>
    <row r="637" spans="2:18" ht="15" customHeight="1" x14ac:dyDescent="0.25">
      <c r="B637" t="str" cm="1">
        <f t="array" ref="B637">_xll.PBD(C637,"Name","","USD","","")</f>
        <v>The Kraft Heinz</v>
      </c>
      <c r="C637" t="s">
        <v>2662</v>
      </c>
      <c r="D637" t="str" cm="1">
        <f t="array" ref="D637">_xll.PBD(C637,"Legal Name","","USD","","")</f>
        <v>The Kraft Heinz Co.</v>
      </c>
      <c r="E637" t="s">
        <v>3853</v>
      </c>
      <c r="F637" t="s">
        <v>2676</v>
      </c>
      <c r="G637" t="str" cm="1">
        <f t="array" ref="G637">_xll.PBD(C637,"Website","","USD","","")</f>
        <v>www.kraftheinzcompany.com</v>
      </c>
      <c r="H637" t="s">
        <v>2702</v>
      </c>
      <c r="I637" t="s">
        <v>3516</v>
      </c>
      <c r="J637" t="s">
        <v>222</v>
      </c>
      <c r="K637" s="12"/>
      <c r="L637" s="12"/>
      <c r="M637" s="12"/>
      <c r="N637" s="12"/>
      <c r="O637" s="26"/>
      <c r="P637" s="26"/>
      <c r="Q637" s="26"/>
      <c r="R637" s="27"/>
    </row>
    <row r="638" spans="2:18" ht="15" customHeight="1" x14ac:dyDescent="0.25">
      <c r="B638" t="str" cm="1">
        <f t="array" ref="B638">_xll.PBD(C638,"Name","","USD","","")</f>
        <v>Procter &amp; Gamble</v>
      </c>
      <c r="C638" t="s">
        <v>2670</v>
      </c>
      <c r="D638" t="str" cm="1">
        <f t="array" ref="D638">_xll.PBD(C638,"Legal Name","","USD","","")</f>
        <v>The Procter &amp; Gamble Company</v>
      </c>
      <c r="E638" t="s">
        <v>3660</v>
      </c>
      <c r="F638" t="s">
        <v>2676</v>
      </c>
      <c r="G638" t="str" cm="1">
        <f t="array" ref="G638">_xll.PBD(C638,"Website","","USD","","")</f>
        <v>www.us.pg.com</v>
      </c>
      <c r="H638" t="s">
        <v>2709</v>
      </c>
      <c r="I638" t="s">
        <v>3524</v>
      </c>
      <c r="J638" t="s">
        <v>222</v>
      </c>
      <c r="K638" s="12"/>
      <c r="L638" s="12"/>
      <c r="M638" s="12"/>
      <c r="N638" s="12"/>
      <c r="O638" s="26"/>
      <c r="P638" s="26"/>
      <c r="Q638" s="26"/>
      <c r="R638" s="27"/>
    </row>
    <row r="639" spans="2:18" ht="15" customHeight="1" x14ac:dyDescent="0.25">
      <c r="B639" t="str" cm="1">
        <f t="array" ref="B639">_xll.PBD(C639,"Name","","USD","","")</f>
        <v>ThyssenKrupp Automotive Systems Industrial do Brasil</v>
      </c>
      <c r="C639" t="s">
        <v>1106</v>
      </c>
      <c r="D639" t="str" cm="1">
        <f t="array" ref="D639">_xll.PBD(C639,"Legal Name","","USD","","")</f>
        <v>ThyssenKrupp Automotive Systems Industrial do Brasil Ltda.</v>
      </c>
      <c r="E639" t="s">
        <v>3597</v>
      </c>
      <c r="F639" t="s">
        <v>105</v>
      </c>
      <c r="G639" t="e" cm="1">
        <f t="array" ref="G639">_xll.PBD(C639,"Website","","USD","","")</f>
        <v>#N/A</v>
      </c>
      <c r="H639" t="e">
        <v>#N/A</v>
      </c>
      <c r="I639" t="s">
        <v>3482</v>
      </c>
      <c r="J639" t="s">
        <v>222</v>
      </c>
      <c r="K639" s="12"/>
      <c r="L639" s="12"/>
      <c r="M639" s="12"/>
      <c r="N639" s="13"/>
    </row>
    <row r="640" spans="2:18" ht="15" customHeight="1" x14ac:dyDescent="0.25">
      <c r="B640" t="str" cm="1">
        <f t="array" ref="B640">_xll.PBD(C640,"Name","","USD","","")</f>
        <v>Ternium Brasil</v>
      </c>
      <c r="C640" t="s">
        <v>1105</v>
      </c>
      <c r="D640" t="str" cm="1">
        <f t="array" ref="D640">_xll.PBD(C640,"Legal Name","","USD","","")</f>
        <v>Thyssenkrupp CSA Siderúrgica do Atlântico LTDA</v>
      </c>
      <c r="E640" t="s">
        <v>4157</v>
      </c>
      <c r="F640" t="s">
        <v>105</v>
      </c>
      <c r="G640" t="str" cm="1">
        <f t="array" ref="G640">_xll.PBD(C640,"Website","","USD","","")</f>
        <v>www.thyssenkrupp-csa.com.br</v>
      </c>
      <c r="H640" t="s">
        <v>2492</v>
      </c>
      <c r="I640" t="s">
        <v>3349</v>
      </c>
      <c r="J640" t="s">
        <v>222</v>
      </c>
      <c r="K640" s="12"/>
      <c r="L640" s="12"/>
      <c r="M640" s="12"/>
      <c r="N640" s="13"/>
    </row>
    <row r="641" spans="2:18" ht="15" customHeight="1" x14ac:dyDescent="0.25">
      <c r="B641" t="str" cm="1">
        <f t="array" ref="B641">_xll.PBD(C641,"Name","","USD","","")</f>
        <v>Ticket Servicos</v>
      </c>
      <c r="C641" t="s">
        <v>1107</v>
      </c>
      <c r="D641" t="str" cm="1">
        <f t="array" ref="D641">_xll.PBD(C641,"Legal Name","","USD","","")</f>
        <v>Ticket Servicos S.A.</v>
      </c>
      <c r="E641" t="s">
        <v>3973</v>
      </c>
      <c r="F641" t="s">
        <v>105</v>
      </c>
      <c r="G641" t="str" cm="1">
        <f t="array" ref="G641">_xll.PBD(C641,"Website","","USD","","")</f>
        <v>www.ticket.com.br</v>
      </c>
      <c r="H641" t="s">
        <v>2493</v>
      </c>
      <c r="I641" t="s">
        <v>3350</v>
      </c>
      <c r="J641" t="s">
        <v>222</v>
      </c>
      <c r="K641" s="12"/>
      <c r="L641" s="12"/>
      <c r="M641" s="12"/>
      <c r="N641" s="13"/>
    </row>
    <row r="642" spans="2:18" ht="15" customHeight="1" x14ac:dyDescent="0.25">
      <c r="B642" t="str" cm="1">
        <f t="array" ref="B642">_xll.PBD(C642,"Name","","USD","","")</f>
        <v>Tijoá Participações e Investimentos</v>
      </c>
      <c r="C642" t="s">
        <v>1108</v>
      </c>
      <c r="D642" t="str" cm="1">
        <f t="array" ref="D642">_xll.PBD(C642,"Legal Name","","USD","","")</f>
        <v>Tijoá Participações e Investimentos S.A.</v>
      </c>
      <c r="E642" t="s">
        <v>3686</v>
      </c>
      <c r="F642" t="s">
        <v>105</v>
      </c>
      <c r="G642" t="str" cm="1">
        <f t="array" ref="G642">_xll.PBD(C642,"Website","","USD","","")</f>
        <v>www.tijoa.com</v>
      </c>
      <c r="H642" t="s">
        <v>2494</v>
      </c>
      <c r="I642" t="s">
        <v>3351</v>
      </c>
      <c r="J642" t="s">
        <v>222</v>
      </c>
      <c r="K642" s="12"/>
      <c r="L642" s="12"/>
      <c r="M642" s="12"/>
      <c r="N642" s="13"/>
    </row>
    <row r="643" spans="2:18" ht="15" customHeight="1" x14ac:dyDescent="0.25">
      <c r="B643" t="str" cm="1">
        <f t="array" ref="B643">_xll.PBD(C643,"Name","","USD","","")</f>
        <v>Tim Participacoes</v>
      </c>
      <c r="C643" t="s">
        <v>1109</v>
      </c>
      <c r="D643" t="str" cm="1">
        <f t="array" ref="D643">_xll.PBD(C643,"Legal Name","","USD","","")</f>
        <v>Tim Participacoes S.A.</v>
      </c>
      <c r="E643" t="s">
        <v>3919</v>
      </c>
      <c r="F643" t="s">
        <v>105</v>
      </c>
      <c r="G643" t="str" cm="1">
        <f t="array" ref="G643">_xll.PBD(C643,"Website","","USD","","")</f>
        <v>ri.tim.com.br</v>
      </c>
      <c r="H643" t="s">
        <v>1845</v>
      </c>
      <c r="I643" t="s">
        <v>3352</v>
      </c>
      <c r="J643" t="s">
        <v>222</v>
      </c>
      <c r="K643" s="12"/>
      <c r="L643" s="12"/>
      <c r="M643" s="12"/>
      <c r="N643" s="13"/>
    </row>
    <row r="644" spans="2:18" ht="15" customHeight="1" x14ac:dyDescent="0.25">
      <c r="B644" t="str" cm="1">
        <f t="array" ref="B644">_xll.PBD(C644,"Name","","USD","","")</f>
        <v>TIVIT</v>
      </c>
      <c r="C644" t="s">
        <v>354</v>
      </c>
      <c r="D644" t="str" cm="1">
        <f t="array" ref="D644">_xll.PBD(C644,"Legal Name","","USD","","")</f>
        <v>TIVIT Terceirização de Tecnologia e Serviços S/A</v>
      </c>
      <c r="E644" t="s">
        <v>4158</v>
      </c>
      <c r="F644" t="s">
        <v>105</v>
      </c>
      <c r="G644" t="str" cm="1">
        <f t="array" ref="G644">_xll.PBD(C644,"Website","","USD","","")</f>
        <v>www.tivit.com</v>
      </c>
      <c r="H644" t="s">
        <v>1985</v>
      </c>
      <c r="I644" t="s">
        <v>3354</v>
      </c>
      <c r="J644" t="s">
        <v>222</v>
      </c>
      <c r="K644" s="12"/>
      <c r="L644" s="12"/>
      <c r="M644" s="12"/>
      <c r="N644" s="13"/>
    </row>
    <row r="645" spans="2:18" ht="15" customHeight="1" x14ac:dyDescent="0.25">
      <c r="B645" t="str" cm="1">
        <f t="array" ref="B645">_xll.PBD(C645,"Name","","USD","","")</f>
        <v>Topaz (Financial Software)</v>
      </c>
      <c r="C645" t="s">
        <v>1113</v>
      </c>
      <c r="D645" t="str" cm="1">
        <f t="array" ref="D645">_xll.PBD(C645,"Legal Name","","USD","","")</f>
        <v>Top Systems S.A.</v>
      </c>
      <c r="E645" s="29" t="s">
        <v>4271</v>
      </c>
      <c r="F645" t="s">
        <v>105</v>
      </c>
      <c r="G645" t="str" cm="1">
        <f t="array" ref="G645">_xll.PBD(C645,"Website","","USD","","")</f>
        <v>www.topazevolution.com</v>
      </c>
      <c r="H645" t="s">
        <v>2498</v>
      </c>
      <c r="I645" t="s">
        <v>3357</v>
      </c>
      <c r="J645" t="s">
        <v>222</v>
      </c>
      <c r="K645" s="12"/>
      <c r="L645" s="12"/>
      <c r="M645" s="12"/>
      <c r="N645" s="13"/>
    </row>
    <row r="646" spans="2:18" ht="15" customHeight="1" x14ac:dyDescent="0.25">
      <c r="B646" t="str" cm="1">
        <f t="array" ref="B646">_xll.PBD(C646,"Name","","USD","","")</f>
        <v>Total Alimentos</v>
      </c>
      <c r="C646" t="s">
        <v>1115</v>
      </c>
      <c r="D646" t="str" cm="1">
        <f t="array" ref="D646">_xll.PBD(C646,"Legal Name","","USD","","")</f>
        <v>Total Alimentos SA</v>
      </c>
      <c r="E646" t="s">
        <v>4159</v>
      </c>
      <c r="F646" t="s">
        <v>105</v>
      </c>
      <c r="G646" t="str" cm="1">
        <f t="array" ref="G646">_xll.PBD(C646,"Website","","USD","","")</f>
        <v>www.totalalimentos.com.br</v>
      </c>
      <c r="H646" t="s">
        <v>2500</v>
      </c>
      <c r="I646" t="s">
        <v>3359</v>
      </c>
      <c r="J646" t="s">
        <v>222</v>
      </c>
      <c r="K646" s="12"/>
      <c r="L646" s="12"/>
      <c r="M646" s="12"/>
      <c r="N646" s="13"/>
    </row>
    <row r="647" spans="2:18" ht="15" customHeight="1" x14ac:dyDescent="0.25">
      <c r="B647" t="str" cm="1">
        <f t="array" ref="B647">_xll.PBD(C647,"Name","","USD","","")</f>
        <v>Total Express</v>
      </c>
      <c r="C647" t="s">
        <v>1116</v>
      </c>
      <c r="D647" t="str" cm="1">
        <f t="array" ref="D647">_xll.PBD(C647,"Legal Name","","USD","","")</f>
        <v>Total Express SA</v>
      </c>
      <c r="E647" t="s">
        <v>3581</v>
      </c>
      <c r="F647" t="s">
        <v>105</v>
      </c>
      <c r="G647" t="str" cm="1">
        <f t="array" ref="G647">_xll.PBD(C647,"Website","","USD","","")</f>
        <v>www.totalexpress.com.br</v>
      </c>
      <c r="H647" t="s">
        <v>2501</v>
      </c>
      <c r="I647" t="s">
        <v>3360</v>
      </c>
      <c r="J647" t="s">
        <v>222</v>
      </c>
      <c r="K647" s="12"/>
      <c r="L647" s="12"/>
      <c r="M647" s="12"/>
      <c r="N647" s="13"/>
    </row>
    <row r="648" spans="2:18" ht="15" customHeight="1" x14ac:dyDescent="0.25">
      <c r="B648" t="str" cm="1">
        <f t="array" ref="B648">_xll.PBD(C648,"Name","","USD","","")</f>
        <v>Totvs</v>
      </c>
      <c r="C648" t="s">
        <v>268</v>
      </c>
      <c r="D648" t="str" cm="1">
        <f t="array" ref="D648">_xll.PBD(C648,"Legal Name","","USD","","")</f>
        <v>Totvs S.A.</v>
      </c>
      <c r="E648" t="s">
        <v>3696</v>
      </c>
      <c r="F648" t="s">
        <v>105</v>
      </c>
      <c r="G648" t="str" cm="1">
        <f t="array" ref="G648">_xll.PBD(C648,"Website","","USD","","")</f>
        <v>www.totvs.com</v>
      </c>
      <c r="H648" t="s">
        <v>1936</v>
      </c>
      <c r="I648" t="s">
        <v>3361</v>
      </c>
      <c r="J648" t="s">
        <v>222</v>
      </c>
      <c r="K648" s="12"/>
      <c r="L648" s="12"/>
      <c r="M648" s="12"/>
      <c r="N648" s="13"/>
      <c r="O648" t="s">
        <v>276</v>
      </c>
      <c r="P648" t="s">
        <v>224</v>
      </c>
      <c r="Q648" t="s">
        <v>275</v>
      </c>
      <c r="R648" t="s">
        <v>277</v>
      </c>
    </row>
    <row r="649" spans="2:18" ht="15" customHeight="1" x14ac:dyDescent="0.25">
      <c r="B649" t="str" cm="1">
        <f t="array" ref="B649">_xll.PBD(C649,"Name","","USD","","")</f>
        <v>Trackage</v>
      </c>
      <c r="C649" t="s">
        <v>1117</v>
      </c>
      <c r="D649" t="str" cm="1">
        <f t="array" ref="D649">_xll.PBD(C649,"Legal Name","","USD","","")</f>
        <v>Trackage Tecnologia Ltda.</v>
      </c>
      <c r="E649" s="29" t="s">
        <v>4272</v>
      </c>
      <c r="F649" t="s">
        <v>105</v>
      </c>
      <c r="G649" t="str" cm="1">
        <f t="array" ref="G649">_xll.PBD(C649,"Website","","USD","","")</f>
        <v>www.trackage.com.br</v>
      </c>
      <c r="H649" t="s">
        <v>2502</v>
      </c>
      <c r="I649" t="s">
        <v>3363</v>
      </c>
      <c r="J649" t="s">
        <v>222</v>
      </c>
      <c r="K649" s="12"/>
      <c r="L649" s="12"/>
      <c r="M649" s="12"/>
      <c r="N649" s="13"/>
    </row>
    <row r="650" spans="2:18" ht="15" customHeight="1" x14ac:dyDescent="0.25">
      <c r="B650" t="str" cm="1">
        <f t="array" ref="B650">_xll.PBD(C650,"Name","","USD","","")</f>
        <v>Transmissora Alianca de Energia Eletrica</v>
      </c>
      <c r="C650" t="s">
        <v>1118</v>
      </c>
      <c r="D650" t="str" cm="1">
        <f t="array" ref="D650">_xll.PBD(C650,"Legal Name","","USD","","")</f>
        <v>Transmissora Alianca de Energia Eletrica SA</v>
      </c>
      <c r="E650" t="s">
        <v>3870</v>
      </c>
      <c r="F650" t="s">
        <v>105</v>
      </c>
      <c r="G650" t="str" cm="1">
        <f t="array" ref="G650">_xll.PBD(C650,"Website","","USD","","")</f>
        <v>institucional.taesa.com.br</v>
      </c>
      <c r="H650" t="s">
        <v>1846</v>
      </c>
      <c r="I650" t="s">
        <v>3327</v>
      </c>
      <c r="J650" t="s">
        <v>222</v>
      </c>
      <c r="K650" s="12"/>
      <c r="L650" s="12"/>
      <c r="M650" s="12"/>
      <c r="N650" s="13"/>
    </row>
    <row r="651" spans="2:18" ht="15" customHeight="1" x14ac:dyDescent="0.25">
      <c r="B651" t="str" cm="1">
        <f t="array" ref="B651">_xll.PBD(C651,"Name","","USD","","")</f>
        <v>Transportadora Brasileira Gasoduto Bolívia</v>
      </c>
      <c r="C651" t="s">
        <v>1119</v>
      </c>
      <c r="D651" t="str" cm="1">
        <f t="array" ref="D651">_xll.PBD(C651,"Legal Name","","USD","","")</f>
        <v>Transportadora Brasileira Gasoduto Bolívia-Brasil S.A.</v>
      </c>
      <c r="E651" t="s">
        <v>3677</v>
      </c>
      <c r="F651" t="s">
        <v>105</v>
      </c>
      <c r="G651" t="str" cm="1">
        <f t="array" ref="G651">_xll.PBD(C651,"Website","","USD","","")</f>
        <v>www.tbg.com.br</v>
      </c>
      <c r="H651" t="s">
        <v>2503</v>
      </c>
      <c r="I651" t="s">
        <v>3332</v>
      </c>
      <c r="J651" t="s">
        <v>222</v>
      </c>
      <c r="K651" s="12"/>
      <c r="L651" s="12"/>
      <c r="M651" s="12"/>
      <c r="N651" s="13"/>
    </row>
    <row r="652" spans="2:18" ht="15" customHeight="1" x14ac:dyDescent="0.25">
      <c r="B652" t="str" cm="1">
        <f t="array" ref="B652">_xll.PBD(C652,"Name","","USD","","")</f>
        <v>Grupo 3corações</v>
      </c>
      <c r="C652" t="s">
        <v>845</v>
      </c>
      <c r="D652" t="str" cm="1">
        <f t="array" ref="D652">_xll.PBD(C652,"Legal Name","","USD","","")</f>
        <v>Três Corações Alimentos S.A.</v>
      </c>
      <c r="E652" t="s">
        <v>3532</v>
      </c>
      <c r="F652" t="s">
        <v>105</v>
      </c>
      <c r="G652" t="str" cm="1">
        <f t="array" ref="G652">_xll.PBD(C652,"Website","","USD","","")</f>
        <v>www.3coracoes.com.br</v>
      </c>
      <c r="H652" t="s">
        <v>2259</v>
      </c>
      <c r="I652" t="s">
        <v>2716</v>
      </c>
      <c r="J652" t="s">
        <v>222</v>
      </c>
      <c r="K652" s="12"/>
      <c r="L652" s="12"/>
      <c r="M652" s="12"/>
      <c r="N652" s="13"/>
    </row>
    <row r="653" spans="2:18" ht="15" customHeight="1" x14ac:dyDescent="0.25">
      <c r="B653" t="str" cm="1">
        <f t="array" ref="B653">_xll.PBD(C653,"Name","","USD","","")</f>
        <v>Tres Tentos</v>
      </c>
      <c r="C653" t="s">
        <v>1120</v>
      </c>
      <c r="D653" t="str" cm="1">
        <f t="array" ref="D653">_xll.PBD(C653,"Legal Name","","USD","","")</f>
        <v>Tres Tentos Agroindustrial SA</v>
      </c>
      <c r="E653" t="s">
        <v>3530</v>
      </c>
      <c r="F653" t="s">
        <v>105</v>
      </c>
      <c r="G653" t="str" cm="1">
        <f t="array" ref="G653">_xll.PBD(C653,"Website","","USD","","")</f>
        <v>www.3tentos.com.br</v>
      </c>
      <c r="H653" t="s">
        <v>2504</v>
      </c>
      <c r="I653" t="s">
        <v>2717</v>
      </c>
      <c r="J653" t="s">
        <v>222</v>
      </c>
      <c r="K653" s="12"/>
      <c r="L653" s="12"/>
      <c r="M653" s="12"/>
      <c r="N653" s="13"/>
    </row>
    <row r="654" spans="2:18" ht="15" customHeight="1" x14ac:dyDescent="0.25">
      <c r="B654" t="str" cm="1">
        <f t="array" ref="B654">_xll.PBD(C654,"Name","","USD","","")</f>
        <v>Trisul</v>
      </c>
      <c r="C654" t="s">
        <v>1122</v>
      </c>
      <c r="D654" t="str" cm="1">
        <f t="array" ref="D654">_xll.PBD(C654,"Legal Name","","USD","","")</f>
        <v>Trisul SA</v>
      </c>
      <c r="E654" t="s">
        <v>3907</v>
      </c>
      <c r="F654" t="s">
        <v>105</v>
      </c>
      <c r="G654" t="str" cm="1">
        <f t="array" ref="G654">_xll.PBD(C654,"Website","","USD","","")</f>
        <v>ri.trisul-sa.com.br</v>
      </c>
      <c r="H654" t="s">
        <v>1847</v>
      </c>
      <c r="I654" t="s">
        <v>3365</v>
      </c>
      <c r="J654" t="s">
        <v>222</v>
      </c>
      <c r="K654" s="12"/>
      <c r="L654" s="12"/>
      <c r="M654" s="12"/>
      <c r="N654" s="13"/>
    </row>
    <row r="655" spans="2:18" ht="15" customHeight="1" x14ac:dyDescent="0.25">
      <c r="B655" t="str" cm="1">
        <f t="array" ref="B655">_xll.PBD(C655,"Name","","USD","","")</f>
        <v>Triunfo Participações E Investimentos</v>
      </c>
      <c r="C655" t="s">
        <v>1123</v>
      </c>
      <c r="D655" t="str" cm="1">
        <f t="array" ref="D655">_xll.PBD(C655,"Legal Name","","USD","","")</f>
        <v>Triunfo Participações E Investimentos SA</v>
      </c>
      <c r="E655" t="s">
        <v>3896</v>
      </c>
      <c r="F655" t="s">
        <v>105</v>
      </c>
      <c r="G655" t="str" cm="1">
        <f t="array" ref="G655">_xll.PBD(C655,"Website","","USD","","")</f>
        <v>www.triunfo.com</v>
      </c>
      <c r="H655" t="s">
        <v>2506</v>
      </c>
      <c r="I655" t="s">
        <v>3366</v>
      </c>
      <c r="J655" t="s">
        <v>222</v>
      </c>
      <c r="K655" s="12"/>
      <c r="L655" s="12"/>
      <c r="M655" s="12"/>
      <c r="N655" s="13"/>
    </row>
    <row r="656" spans="2:18" ht="15" customHeight="1" x14ac:dyDescent="0.25">
      <c r="B656" t="str" cm="1">
        <f t="array" ref="B656">_xll.PBD(C656,"Name","","USD","","")</f>
        <v>Tuper</v>
      </c>
      <c r="C656" t="s">
        <v>1124</v>
      </c>
      <c r="D656" t="str" cm="1">
        <f t="array" ref="D656">_xll.PBD(C656,"Legal Name","","USD","","")</f>
        <v>Tuper S.A.</v>
      </c>
      <c r="E656" t="s">
        <v>3690</v>
      </c>
      <c r="F656" t="s">
        <v>105</v>
      </c>
      <c r="G656" t="str" cm="1">
        <f t="array" ref="G656">_xll.PBD(C656,"Website","","USD","","")</f>
        <v>www.tuper.com.br</v>
      </c>
      <c r="H656" t="s">
        <v>2507</v>
      </c>
      <c r="I656" t="s">
        <v>3367</v>
      </c>
      <c r="J656" t="s">
        <v>222</v>
      </c>
      <c r="K656" s="12"/>
      <c r="L656" s="12"/>
      <c r="M656" s="12"/>
      <c r="N656" s="13"/>
    </row>
    <row r="657" spans="2:18" ht="15" customHeight="1" x14ac:dyDescent="0.25">
      <c r="B657" t="str" cm="1">
        <f t="array" ref="B657">_xll.PBD(C657,"Name","","USD","","")</f>
        <v>Tupy</v>
      </c>
      <c r="C657" t="s">
        <v>1125</v>
      </c>
      <c r="D657" t="str" cm="1">
        <f t="array" ref="D657">_xll.PBD(C657,"Legal Name","","USD","","")</f>
        <v>Tupy SA</v>
      </c>
      <c r="E657" t="s">
        <v>4059</v>
      </c>
      <c r="F657" t="s">
        <v>105</v>
      </c>
      <c r="G657" t="str" cm="1">
        <f t="array" ref="G657">_xll.PBD(C657,"Website","","USD","","")</f>
        <v>www.tupy.com.br</v>
      </c>
      <c r="H657" t="s">
        <v>2508</v>
      </c>
      <c r="I657" t="s">
        <v>3368</v>
      </c>
      <c r="J657" t="s">
        <v>222</v>
      </c>
      <c r="K657" s="12"/>
      <c r="L657" s="12"/>
      <c r="M657" s="12"/>
      <c r="N657" s="13"/>
    </row>
    <row r="658" spans="2:18" ht="15" customHeight="1" x14ac:dyDescent="0.25">
      <c r="B658" t="str" cm="1">
        <f t="array" ref="B658">_xll.PBD(C658,"Name","","USD","","")</f>
        <v>ViajaNet</v>
      </c>
      <c r="C658" t="s">
        <v>1155</v>
      </c>
      <c r="D658" t="str" cm="1">
        <f t="array" ref="D658">_xll.PBD(C658,"Legal Name","","USD","","")</f>
        <v>TVLX Viagens e Turismo SA</v>
      </c>
      <c r="E658" t="s">
        <v>3772</v>
      </c>
      <c r="F658" t="s">
        <v>105</v>
      </c>
      <c r="G658" t="str" cm="1">
        <f t="array" ref="G658">_xll.PBD(C658,"Website","","USD","","")</f>
        <v>www.viajanet.com.br</v>
      </c>
      <c r="H658" t="s">
        <v>2535</v>
      </c>
      <c r="I658" t="s">
        <v>3396</v>
      </c>
      <c r="J658" t="s">
        <v>222</v>
      </c>
      <c r="K658" s="12"/>
      <c r="L658" s="12"/>
      <c r="M658" s="12"/>
      <c r="N658" s="13"/>
    </row>
    <row r="659" spans="2:18" ht="15" customHeight="1" x14ac:dyDescent="0.25">
      <c r="B659" t="str" cm="1">
        <f t="array" ref="B659">_xll.PBD(C659,"Name","","USD","","")</f>
        <v>Tyson do Brasil Alimentos</v>
      </c>
      <c r="C659" t="s">
        <v>1126</v>
      </c>
      <c r="D659" t="str" cm="1">
        <f t="array" ref="D659">_xll.PBD(C659,"Legal Name","","USD","","")</f>
        <v>Tyson do Brasil Alimentos Ltda.</v>
      </c>
      <c r="E659" t="s">
        <v>4160</v>
      </c>
      <c r="F659" t="s">
        <v>105</v>
      </c>
      <c r="G659" t="str" cm="1">
        <f t="array" ref="G659">_xll.PBD(C659,"Website","","USD","","")</f>
        <v>www.tysondobrasil.com.br</v>
      </c>
      <c r="H659" t="s">
        <v>2509</v>
      </c>
      <c r="I659" t="s">
        <v>3369</v>
      </c>
      <c r="J659" t="s">
        <v>222</v>
      </c>
      <c r="K659" s="12"/>
      <c r="L659" s="12"/>
      <c r="M659" s="12"/>
      <c r="N659" s="13"/>
    </row>
    <row r="660" spans="2:18" ht="15" customHeight="1" x14ac:dyDescent="0.25">
      <c r="B660" t="str" cm="1">
        <f t="array" ref="B660">_xll.PBD(C660,"Name","","USD","","")</f>
        <v>UAB Motors Participações</v>
      </c>
      <c r="C660" t="s">
        <v>1127</v>
      </c>
      <c r="D660" t="str" cm="1">
        <f t="array" ref="D660">_xll.PBD(C660,"Legal Name","","USD","","")</f>
        <v>UAB Motors Participações Ltda.</v>
      </c>
      <c r="E660" t="s">
        <v>3713</v>
      </c>
      <c r="F660" t="s">
        <v>105</v>
      </c>
      <c r="G660" t="str" cm="1">
        <f t="array" ref="G660">_xll.PBD(C660,"Website","","USD","","")</f>
        <v>www.uabmotors.com.br</v>
      </c>
      <c r="H660" t="s">
        <v>2510</v>
      </c>
      <c r="I660" t="s">
        <v>3370</v>
      </c>
      <c r="J660" t="s">
        <v>222</v>
      </c>
      <c r="K660" s="12"/>
      <c r="L660" s="12"/>
      <c r="M660" s="12"/>
      <c r="N660" s="13"/>
    </row>
    <row r="661" spans="2:18" ht="15" customHeight="1" x14ac:dyDescent="0.25">
      <c r="B661" t="str" cm="1">
        <f t="array" ref="B661">_xll.PBD(C661,"Name","","USD","","")</f>
        <v>Uber</v>
      </c>
      <c r="C661" t="s">
        <v>2674</v>
      </c>
      <c r="D661" t="str" cm="1">
        <f t="array" ref="D661">_xll.PBD(C661,"Legal Name","","USD","","")</f>
        <v>Uber Technologies Inc.</v>
      </c>
      <c r="E661" t="s">
        <v>3779</v>
      </c>
      <c r="F661" t="s">
        <v>2676</v>
      </c>
      <c r="G661" t="str" cm="1">
        <f t="array" ref="G661">_xll.PBD(C661,"Website","","USD","","")</f>
        <v>www.uber.com</v>
      </c>
      <c r="H661" t="s">
        <v>2712</v>
      </c>
      <c r="I661" t="str" cm="1">
        <f t="array" ref="I661">_xll.PBD(C661,"Company Description","","USD","","")</f>
        <v>Uber Technologies is a technology provider that matches riders with drivers, hungry people with restaurants and food couriers, and shippers with carriers. The firm's on-demand technology platform is currently utilized by traditional cars as well as autonomous vehicles, but could eventually be used for additional products and services, such as delivery via drones or electronic vehicle take-off and landing (eVTOL) technology. Uber operates in over 70 countries, with over 170 million users who order rides or food at least once a month.</v>
      </c>
      <c r="J661" t="s">
        <v>222</v>
      </c>
      <c r="K661" s="12"/>
      <c r="L661" s="12"/>
      <c r="M661" s="12"/>
      <c r="N661" s="12"/>
      <c r="O661" s="26"/>
      <c r="P661" s="26"/>
      <c r="Q661" s="26"/>
      <c r="R661" s="27"/>
    </row>
    <row r="662" spans="2:18" ht="15" customHeight="1" x14ac:dyDescent="0.25">
      <c r="B662" t="str" cm="1">
        <f t="array" ref="B662">_xll.PBD(C662,"Name","","USD","","")</f>
        <v>Ultrapar Participacoes</v>
      </c>
      <c r="C662" t="s">
        <v>1128</v>
      </c>
      <c r="D662" t="str" cm="1">
        <f t="array" ref="D662">_xll.PBD(C662,"Legal Name","","USD","","")</f>
        <v>Ultrapar Participações S.A.</v>
      </c>
      <c r="E662" t="s">
        <v>3637</v>
      </c>
      <c r="F662" t="s">
        <v>105</v>
      </c>
      <c r="G662" t="str" cm="1">
        <f t="array" ref="G662">_xll.PBD(C662,"Website","","USD","","")</f>
        <v>www.ultra.com.br</v>
      </c>
      <c r="H662" t="s">
        <v>2511</v>
      </c>
      <c r="I662" t="s">
        <v>3371</v>
      </c>
      <c r="J662" t="s">
        <v>222</v>
      </c>
      <c r="K662" s="12"/>
      <c r="L662" s="12"/>
      <c r="M662" s="12"/>
      <c r="N662" s="13"/>
    </row>
    <row r="663" spans="2:18" ht="15" customHeight="1" x14ac:dyDescent="0.25">
      <c r="B663" t="str" cm="1">
        <f t="array" ref="B663">_xll.PBD(C663,"Name","","USD","","")</f>
        <v>União de Lojas Leader</v>
      </c>
      <c r="C663" t="s">
        <v>1129</v>
      </c>
      <c r="D663" t="str" cm="1">
        <f t="array" ref="D663">_xll.PBD(C663,"Legal Name","","USD","","")</f>
        <v>União de Lojas Leader S.A</v>
      </c>
      <c r="E663" t="s">
        <v>3952</v>
      </c>
      <c r="F663" t="s">
        <v>105</v>
      </c>
      <c r="G663" t="str" cm="1">
        <f t="array" ref="G663">_xll.PBD(C663,"Website","","USD","","")</f>
        <v>www.leader.com.br</v>
      </c>
      <c r="H663" t="s">
        <v>2512</v>
      </c>
      <c r="I663" t="s">
        <v>3112</v>
      </c>
      <c r="J663" t="s">
        <v>222</v>
      </c>
      <c r="K663" s="12"/>
      <c r="L663" s="12"/>
      <c r="M663" s="12"/>
      <c r="N663" s="13"/>
    </row>
    <row r="664" spans="2:18" ht="15" customHeight="1" x14ac:dyDescent="0.25">
      <c r="B664" t="str" cm="1">
        <f t="array" ref="B664">_xll.PBD(C664,"Name","","USD","","")</f>
        <v>União Química Farmacêutica Nacional</v>
      </c>
      <c r="C664" t="s">
        <v>418</v>
      </c>
      <c r="D664" t="str" cm="1">
        <f t="array" ref="D664">_xll.PBD(C664,"Legal Name","","USD","","")</f>
        <v>União Química Farmacêutica Nacional SA</v>
      </c>
      <c r="E664" t="s">
        <v>3822</v>
      </c>
      <c r="F664" t="s">
        <v>105</v>
      </c>
      <c r="G664" t="str" cm="1">
        <f t="array" ref="G664">_xll.PBD(C664,"Website","","USD","","")</f>
        <v>www.uniaoquimica.com.br</v>
      </c>
      <c r="H664" t="s">
        <v>2513</v>
      </c>
      <c r="I664" t="s">
        <v>3372</v>
      </c>
      <c r="J664" t="s">
        <v>222</v>
      </c>
      <c r="K664" s="12"/>
      <c r="L664" s="12"/>
      <c r="M664" s="12"/>
      <c r="N664" s="13"/>
    </row>
    <row r="665" spans="2:18" ht="15" customHeight="1" x14ac:dyDescent="0.25">
      <c r="B665" t="str" cm="1">
        <f t="array" ref="B665">_xll.PBD(C665,"Name","","USD","","")</f>
        <v>Unibanco Holdings</v>
      </c>
      <c r="C665" t="s">
        <v>1130</v>
      </c>
      <c r="D665" t="str" cm="1">
        <f t="array" ref="D665">_xll.PBD(C665,"Legal Name","","USD","","")</f>
        <v>Unibanco Holdings SA</v>
      </c>
      <c r="E665" t="s">
        <v>3866</v>
      </c>
      <c r="F665" t="s">
        <v>105</v>
      </c>
      <c r="G665" t="str" cm="1">
        <f t="array" ref="G665">_xll.PBD(C665,"Website","","USD","","")</f>
        <v>www.unibanco.com.br</v>
      </c>
      <c r="H665" t="s">
        <v>2514</v>
      </c>
      <c r="I665" t="s">
        <v>3373</v>
      </c>
      <c r="J665" t="s">
        <v>222</v>
      </c>
      <c r="K665" s="12"/>
      <c r="L665" s="12"/>
      <c r="M665" s="12"/>
      <c r="N665" s="13"/>
    </row>
    <row r="666" spans="2:18" ht="15" customHeight="1" x14ac:dyDescent="0.25">
      <c r="B666" t="str" cm="1">
        <f t="array" ref="B666">_xll.PBD(C666,"Name","","USD","","")</f>
        <v>Unibanco Union Of Brazilian Banks</v>
      </c>
      <c r="C666" t="s">
        <v>1131</v>
      </c>
      <c r="D666" t="str" cm="1">
        <f t="array" ref="D666">_xll.PBD(C666,"Legal Name","","USD","","")</f>
        <v>Unibanco Union Of Brazilian Banks SA</v>
      </c>
      <c r="E666" t="s">
        <v>3902</v>
      </c>
      <c r="F666" t="s">
        <v>105</v>
      </c>
      <c r="G666" t="e" cm="1">
        <f t="array" ref="G666">_xll.PBD(C666,"Website","","USD","","")</f>
        <v>#N/A</v>
      </c>
      <c r="H666" t="e">
        <v>#N/A</v>
      </c>
      <c r="I666" t="s">
        <v>3483</v>
      </c>
      <c r="J666" t="s">
        <v>222</v>
      </c>
      <c r="K666" s="12"/>
      <c r="L666" s="12"/>
      <c r="M666" s="12"/>
      <c r="N666" s="13"/>
    </row>
    <row r="667" spans="2:18" ht="15" customHeight="1" x14ac:dyDescent="0.25">
      <c r="B667" t="str" cm="1">
        <f t="array" ref="B667">_xll.PBD(C667,"Name","","USD","","")</f>
        <v>UnidaSul</v>
      </c>
      <c r="C667" t="s">
        <v>1133</v>
      </c>
      <c r="D667" t="str" cm="1">
        <f t="array" ref="D667">_xll.PBD(C667,"Legal Name","","USD","","")</f>
        <v>UnidaSul Distribuidora Alimentícia S/A</v>
      </c>
      <c r="E667" t="s">
        <v>4044</v>
      </c>
      <c r="F667" t="s">
        <v>105</v>
      </c>
      <c r="G667" t="str" cm="1">
        <f t="array" ref="G667">_xll.PBD(C667,"Website","","USD","","")</f>
        <v>www.unidasul.com.br</v>
      </c>
      <c r="H667" t="s">
        <v>2516</v>
      </c>
      <c r="I667" t="s">
        <v>3374</v>
      </c>
      <c r="J667" t="s">
        <v>222</v>
      </c>
      <c r="K667" s="12"/>
      <c r="L667" s="12"/>
      <c r="M667" s="12"/>
      <c r="N667" s="13"/>
    </row>
    <row r="668" spans="2:18" ht="15" customHeight="1" x14ac:dyDescent="0.25">
      <c r="B668" t="str" cm="1">
        <f t="array" ref="B668">_xll.PBD(C668,"Name","","USD","","")</f>
        <v>Unifique Telecomunicacoes</v>
      </c>
      <c r="C668" t="s">
        <v>355</v>
      </c>
      <c r="D668" t="str" cm="1">
        <f t="array" ref="D668">_xll.PBD(C668,"Legal Name","","USD","","")</f>
        <v>Unifique Telecomunicacoes SA</v>
      </c>
      <c r="E668" t="s">
        <v>4000</v>
      </c>
      <c r="F668" t="s">
        <v>105</v>
      </c>
      <c r="G668" t="str" cm="1">
        <f t="array" ref="G668">_xll.PBD(C668,"Website","","USD","","")</f>
        <v>unifique.com.br</v>
      </c>
      <c r="H668" t="s">
        <v>1986</v>
      </c>
      <c r="I668" t="s">
        <v>3375</v>
      </c>
      <c r="J668" t="s">
        <v>222</v>
      </c>
      <c r="K668" s="12"/>
      <c r="L668" s="12"/>
      <c r="M668" s="12"/>
      <c r="N668" s="13"/>
    </row>
    <row r="669" spans="2:18" ht="15" customHeight="1" x14ac:dyDescent="0.25">
      <c r="B669" t="str" cm="1">
        <f t="array" ref="B669">_xll.PBD(C669,"Name","","USD","","")</f>
        <v>Unimed Porto Alegre</v>
      </c>
      <c r="C669" t="s">
        <v>419</v>
      </c>
      <c r="D669" t="str" cm="1">
        <f t="array" ref="D669">_xll.PBD(C669,"Legal Name","","USD","","")</f>
        <v>Unimed Porto Alegre Cooperativa Medica Ltda</v>
      </c>
      <c r="E669" s="29" t="s">
        <v>4273</v>
      </c>
      <c r="F669" t="s">
        <v>105</v>
      </c>
      <c r="G669" t="str" cm="1">
        <f t="array" ref="G669">_xll.PBD(C669,"Website","","USD","","")</f>
        <v>www.unimed.coop.br</v>
      </c>
      <c r="H669" t="s">
        <v>2518</v>
      </c>
      <c r="I669" t="s">
        <v>3376</v>
      </c>
      <c r="J669" t="s">
        <v>222</v>
      </c>
      <c r="K669" s="12"/>
      <c r="L669" s="12"/>
      <c r="M669" s="12"/>
      <c r="N669" s="13"/>
    </row>
    <row r="670" spans="2:18" ht="15" customHeight="1" x14ac:dyDescent="0.25">
      <c r="B670" t="str" cm="1">
        <f t="array" ref="B670">_xll.PBD(C670,"Name","","USD","","")</f>
        <v>Unipar Carbocloro</v>
      </c>
      <c r="C670" t="s">
        <v>1135</v>
      </c>
      <c r="D670" t="str" cm="1">
        <f t="array" ref="D670">_xll.PBD(C670,"Legal Name","","USD","","")</f>
        <v>Unipar Carbocloro S.A.</v>
      </c>
      <c r="E670" t="s">
        <v>3564</v>
      </c>
      <c r="F670" t="s">
        <v>105</v>
      </c>
      <c r="G670" t="str" cm="1">
        <f t="array" ref="G670">_xll.PBD(C670,"Website","","USD","","")</f>
        <v>www.unipar.com</v>
      </c>
      <c r="H670" t="s">
        <v>2519</v>
      </c>
      <c r="I670" t="s">
        <v>3377</v>
      </c>
      <c r="J670" t="s">
        <v>222</v>
      </c>
      <c r="K670" s="12"/>
      <c r="L670" s="12"/>
      <c r="M670" s="12"/>
      <c r="N670" s="13"/>
    </row>
    <row r="671" spans="2:18" ht="15" customHeight="1" x14ac:dyDescent="0.25">
      <c r="B671" t="str" cm="1">
        <f t="array" ref="B671">_xll.PBD(C671,"Name","","USD","","")</f>
        <v>Unisys</v>
      </c>
      <c r="C671" t="s">
        <v>356</v>
      </c>
      <c r="D671" t="str" cm="1">
        <f t="array" ref="D671">_xll.PBD(C671,"Legal Name","","USD","","")</f>
        <v>Unisys Corporation</v>
      </c>
      <c r="E671" t="s">
        <v>3671</v>
      </c>
      <c r="F671" t="s">
        <v>2676</v>
      </c>
      <c r="G671" t="str" cm="1">
        <f t="array" ref="G671">_xll.PBD(C671,"Website","","USD","","")</f>
        <v>www.unisys.com</v>
      </c>
      <c r="H671" t="s">
        <v>1987</v>
      </c>
      <c r="I671" t="s">
        <v>3378</v>
      </c>
      <c r="J671" t="s">
        <v>222</v>
      </c>
      <c r="K671" s="12"/>
      <c r="L671" s="12"/>
      <c r="M671" s="12"/>
      <c r="N671" s="13"/>
    </row>
    <row r="672" spans="2:18" ht="15" customHeight="1" x14ac:dyDescent="0.25">
      <c r="B672" t="str" cm="1">
        <f t="array" ref="B672">_xll.PBD(C672,"Name","","USD","","")</f>
        <v>Universo Online</v>
      </c>
      <c r="C672" t="s">
        <v>1137</v>
      </c>
      <c r="D672" t="str" cm="1">
        <f t="array" ref="D672">_xll.PBD(C672,"Legal Name","","USD","","")</f>
        <v>Universo Online S.A.</v>
      </c>
      <c r="E672" t="s">
        <v>3554</v>
      </c>
      <c r="F672" t="s">
        <v>105</v>
      </c>
      <c r="G672" t="str" cm="1">
        <f t="array" ref="G672">_xll.PBD(C672,"Website","","USD","","")</f>
        <v>www.uol.com.br</v>
      </c>
      <c r="H672" t="s">
        <v>2521</v>
      </c>
      <c r="I672" t="s">
        <v>3379</v>
      </c>
      <c r="J672" t="s">
        <v>222</v>
      </c>
      <c r="K672" s="12"/>
      <c r="L672" s="12"/>
      <c r="M672" s="12"/>
      <c r="N672" s="13"/>
    </row>
    <row r="673" spans="2:14" ht="15" customHeight="1" x14ac:dyDescent="0.25">
      <c r="B673" t="str" cm="1">
        <f t="array" ref="B673">_xll.PBD(C673,"Name","","USD","","")</f>
        <v>Usiminas Mecanica</v>
      </c>
      <c r="C673" t="s">
        <v>1138</v>
      </c>
      <c r="D673" t="str" cm="1">
        <f t="array" ref="D673">_xll.PBD(C673,"Legal Name","","USD","","")</f>
        <v>Usiminas Mecanica SA</v>
      </c>
      <c r="E673" t="s">
        <v>3974</v>
      </c>
      <c r="F673" t="s">
        <v>105</v>
      </c>
      <c r="G673" t="str" cm="1">
        <f t="array" ref="G673">_xll.PBD(C673,"Website","","USD","","")</f>
        <v>www.usiminasmecanica.com.br</v>
      </c>
      <c r="H673" t="s">
        <v>2522</v>
      </c>
      <c r="I673" t="s">
        <v>3383</v>
      </c>
      <c r="J673" t="s">
        <v>222</v>
      </c>
      <c r="K673" s="12"/>
      <c r="L673" s="12"/>
      <c r="M673" s="12"/>
      <c r="N673" s="13"/>
    </row>
    <row r="674" spans="2:14" ht="15" customHeight="1" x14ac:dyDescent="0.25">
      <c r="B674" t="str" cm="1">
        <f t="array" ref="B674">_xll.PBD(C674,"Name","","USD","","")</f>
        <v>Usinas Siderurgicas de Minas Gerais</v>
      </c>
      <c r="C674" t="s">
        <v>1139</v>
      </c>
      <c r="D674" t="str" cm="1">
        <f t="array" ref="D674">_xll.PBD(C674,"Legal Name","","USD","","")</f>
        <v>Usinas Siderúrgicas de Minas Gerais S.A.</v>
      </c>
      <c r="E674" t="s">
        <v>3576</v>
      </c>
      <c r="F674" t="s">
        <v>105</v>
      </c>
      <c r="G674" t="str" cm="1">
        <f t="array" ref="G674">_xll.PBD(C674,"Website","","USD","","")</f>
        <v>www.usiminas.com</v>
      </c>
      <c r="H674" t="s">
        <v>2523</v>
      </c>
      <c r="I674" t="s">
        <v>3382</v>
      </c>
      <c r="J674" t="s">
        <v>222</v>
      </c>
      <c r="K674" s="12"/>
      <c r="L674" s="12"/>
      <c r="M674" s="12"/>
      <c r="N674" s="13"/>
    </row>
    <row r="675" spans="2:14" ht="15" customHeight="1" x14ac:dyDescent="0.25">
      <c r="B675" t="str" cm="1">
        <f t="array" ref="B675">_xll.PBD(C675,"Name","","USD","","")</f>
        <v>USJ - Açúcar e Álcool</v>
      </c>
      <c r="C675" t="s">
        <v>1140</v>
      </c>
      <c r="D675" t="str" cm="1">
        <f t="array" ref="D675">_xll.PBD(C675,"Legal Name","","USD","","")</f>
        <v>USJ - Açúcar e Álcool SA</v>
      </c>
      <c r="E675" t="s">
        <v>3820</v>
      </c>
      <c r="F675" t="s">
        <v>105</v>
      </c>
      <c r="G675" t="e" cm="1">
        <f t="array" ref="G675">_xll.PBD(C675,"Website","","USD","","")</f>
        <v>#N/A</v>
      </c>
      <c r="H675" t="e">
        <v>#N/A</v>
      </c>
      <c r="I675" t="s">
        <v>3484</v>
      </c>
      <c r="J675" t="s">
        <v>222</v>
      </c>
      <c r="K675" s="12"/>
      <c r="L675" s="12"/>
      <c r="M675" s="12"/>
      <c r="N675" s="13"/>
    </row>
    <row r="676" spans="2:14" ht="15" customHeight="1" x14ac:dyDescent="0.25">
      <c r="B676" t="str" cm="1">
        <f t="array" ref="B676">_xll.PBD(C676,"Name","","USD","","")</f>
        <v>USS Solucoes Gerenciadas</v>
      </c>
      <c r="C676" t="s">
        <v>1141</v>
      </c>
      <c r="D676" t="str" cm="1">
        <f t="array" ref="D676">_xll.PBD(C676,"Legal Name","","USD","","")</f>
        <v>USS Solucoes Gerenciadas S.A.</v>
      </c>
      <c r="E676" t="s">
        <v>3888</v>
      </c>
      <c r="F676" t="s">
        <v>105</v>
      </c>
      <c r="G676" t="str" cm="1">
        <f t="array" ref="G676">_xll.PBD(C676,"Website","","USD","","")</f>
        <v>www.tempo.com.vc</v>
      </c>
      <c r="H676" t="s">
        <v>2524</v>
      </c>
      <c r="I676" t="s">
        <v>3344</v>
      </c>
      <c r="J676" t="s">
        <v>222</v>
      </c>
      <c r="K676" s="12"/>
      <c r="L676" s="12"/>
      <c r="M676" s="12"/>
      <c r="N676" s="13"/>
    </row>
    <row r="677" spans="2:14" ht="15" customHeight="1" x14ac:dyDescent="0.25">
      <c r="B677" t="str" cm="1">
        <f t="array" ref="B677">_xll.PBD(C677,"Name","","USD","","")</f>
        <v>Vale Fertilizantes</v>
      </c>
      <c r="C677" t="s">
        <v>1145</v>
      </c>
      <c r="D677" t="str" cm="1">
        <f t="array" ref="D677">_xll.PBD(C677,"Legal Name","","USD","","")</f>
        <v>Vale Fertilizantes SA</v>
      </c>
      <c r="E677" t="s">
        <v>3569</v>
      </c>
      <c r="F677" t="s">
        <v>105</v>
      </c>
      <c r="G677" t="str" cm="1">
        <f t="array" ref="G677">_xll.PBD(C677,"Website","","USD","","")</f>
        <v>www.valefertilizantes.com</v>
      </c>
      <c r="H677" t="s">
        <v>2526</v>
      </c>
      <c r="I677" t="s">
        <v>3385</v>
      </c>
      <c r="J677" t="s">
        <v>222</v>
      </c>
      <c r="K677" s="12"/>
      <c r="L677" s="12"/>
      <c r="M677" s="12"/>
      <c r="N677" s="13"/>
    </row>
    <row r="678" spans="2:14" ht="15" customHeight="1" x14ac:dyDescent="0.25">
      <c r="B678" t="str" cm="1">
        <f t="array" ref="B678">_xll.PBD(C678,"Name","","USD","","")</f>
        <v>Vale (Multi-line Mining)</v>
      </c>
      <c r="C678" t="s">
        <v>1144</v>
      </c>
      <c r="D678" t="str" cm="1">
        <f t="array" ref="D678">_xll.PBD(C678,"Legal Name","","USD","","")</f>
        <v>Vale S.A.</v>
      </c>
      <c r="E678" t="s">
        <v>4051</v>
      </c>
      <c r="F678" t="s">
        <v>105</v>
      </c>
      <c r="G678" t="str" cm="1">
        <f t="array" ref="G678">_xll.PBD(C678,"Website","","USD","","")</f>
        <v>www.vale.com</v>
      </c>
      <c r="H678" t="s">
        <v>2525</v>
      </c>
      <c r="I678" t="s">
        <v>3384</v>
      </c>
      <c r="J678" t="s">
        <v>222</v>
      </c>
      <c r="K678" s="12"/>
      <c r="L678" s="12"/>
      <c r="M678" s="12"/>
      <c r="N678" s="13"/>
    </row>
    <row r="679" spans="2:14" ht="15" customHeight="1" x14ac:dyDescent="0.25">
      <c r="B679" t="str" cm="1">
        <f t="array" ref="B679">_xll.PBD(C679,"Name","","USD","","")</f>
        <v>Valid (IT Services and Consulting)</v>
      </c>
      <c r="C679" t="s">
        <v>1146</v>
      </c>
      <c r="D679" t="str" cm="1">
        <f t="array" ref="D679">_xll.PBD(C679,"Legal Name","","USD","","")</f>
        <v>Valid S.A.</v>
      </c>
      <c r="E679" t="s">
        <v>3992</v>
      </c>
      <c r="F679" t="s">
        <v>105</v>
      </c>
      <c r="G679" t="str" cm="1">
        <f t="array" ref="G679">_xll.PBD(C679,"Website","","USD","","")</f>
        <v>www.valid.com</v>
      </c>
      <c r="H679" t="s">
        <v>2527</v>
      </c>
      <c r="I679" t="s">
        <v>3386</v>
      </c>
      <c r="J679" t="s">
        <v>222</v>
      </c>
      <c r="K679" s="12"/>
      <c r="L679" s="12"/>
      <c r="M679" s="12"/>
      <c r="N679" s="13"/>
    </row>
    <row r="680" spans="2:14" ht="15" customHeight="1" x14ac:dyDescent="0.25">
      <c r="B680" t="str" cm="1">
        <f t="array" ref="B680">_xll.PBD(C680,"Name","","USD","","")</f>
        <v>Vamos Locacao De Caminhoes Maquinas E Equipamentos</v>
      </c>
      <c r="C680" t="s">
        <v>1147</v>
      </c>
      <c r="D680" t="str" cm="1">
        <f t="array" ref="D680">_xll.PBD(C680,"Legal Name","","USD","","")</f>
        <v>Vamos Locacao De Caminhoes Maquinas E Equipamentos SA</v>
      </c>
      <c r="E680" t="s">
        <v>4161</v>
      </c>
      <c r="F680" t="s">
        <v>105</v>
      </c>
      <c r="G680" t="str" cm="1">
        <f t="array" ref="G680">_xll.PBD(C680,"Website","","USD","","")</f>
        <v>www.vamos.com.br</v>
      </c>
      <c r="H680" t="s">
        <v>2528</v>
      </c>
      <c r="I680" t="s">
        <v>3387</v>
      </c>
      <c r="J680" t="s">
        <v>222</v>
      </c>
      <c r="K680" s="12"/>
      <c r="L680" s="12"/>
      <c r="M680" s="12"/>
      <c r="N680" s="13"/>
    </row>
    <row r="681" spans="2:14" ht="15" customHeight="1" x14ac:dyDescent="0.25">
      <c r="B681" t="str" cm="1">
        <f t="array" ref="B681">_xll.PBD(C681,"Name","","USD","","")</f>
        <v>Vasta Platform</v>
      </c>
      <c r="C681" t="s">
        <v>1148</v>
      </c>
      <c r="D681" t="str" cm="1">
        <f t="array" ref="D681">_xll.PBD(C681,"Legal Name","","USD","","")</f>
        <v>Vasta Platform Ltd</v>
      </c>
      <c r="E681" t="s">
        <v>4009</v>
      </c>
      <c r="F681" t="s">
        <v>105</v>
      </c>
      <c r="G681" t="str" cm="1">
        <f t="array" ref="G681">_xll.PBD(C681,"Website","","USD","","")</f>
        <v>www.vastaedu.com.br</v>
      </c>
      <c r="H681" t="s">
        <v>2529</v>
      </c>
      <c r="I681" t="s">
        <v>3388</v>
      </c>
      <c r="J681" t="s">
        <v>222</v>
      </c>
      <c r="K681" s="12"/>
      <c r="L681" s="12"/>
      <c r="M681" s="12"/>
      <c r="N681" s="13"/>
    </row>
    <row r="682" spans="2:14" ht="15" customHeight="1" x14ac:dyDescent="0.25">
      <c r="B682" t="str" cm="1">
        <f t="array" ref="B682">_xll.PBD(C682,"Name","","USD","","")</f>
        <v>Ventura Offshore</v>
      </c>
      <c r="C682" t="s">
        <v>1150</v>
      </c>
      <c r="D682" t="str" cm="1">
        <f t="array" ref="D682">_xll.PBD(C682,"Legal Name","","USD","","")</f>
        <v>Ventura Offshore Holding Ltd.</v>
      </c>
      <c r="E682" t="s">
        <v>3723</v>
      </c>
      <c r="F682" t="s">
        <v>105</v>
      </c>
      <c r="G682" t="str" cm="1">
        <f t="array" ref="G682">_xll.PBD(C682,"Website","","USD","","")</f>
        <v>www.ventura-offshore.com</v>
      </c>
      <c r="H682" t="s">
        <v>2531</v>
      </c>
      <c r="I682" t="s">
        <v>3390</v>
      </c>
      <c r="J682" t="s">
        <v>222</v>
      </c>
      <c r="K682" s="12"/>
      <c r="L682" s="12"/>
      <c r="M682" s="12"/>
      <c r="N682" s="13"/>
    </row>
    <row r="683" spans="2:14" ht="15" customHeight="1" x14ac:dyDescent="0.25">
      <c r="B683" t="str" cm="1">
        <f t="array" ref="B683">_xll.PBD(C683,"Name","","USD","","")</f>
        <v>Verisure</v>
      </c>
      <c r="C683" t="s">
        <v>366</v>
      </c>
      <c r="D683" t="str" cm="1">
        <f t="array" ref="D683">_xll.PBD(C683,"Legal Name","","USD","","")</f>
        <v>Verisure Sàrl</v>
      </c>
      <c r="E683" t="s">
        <v>3605</v>
      </c>
      <c r="F683" t="s">
        <v>2690</v>
      </c>
      <c r="G683" t="str" cm="1">
        <f t="array" ref="G683">_xll.PBD(C683,"Website","","USD","","")</f>
        <v>www.verisure.com</v>
      </c>
      <c r="H683" t="s">
        <v>1996</v>
      </c>
      <c r="I683" t="s">
        <v>3391</v>
      </c>
      <c r="J683" t="s">
        <v>222</v>
      </c>
      <c r="K683" s="12"/>
      <c r="L683" s="12"/>
      <c r="M683" s="12"/>
      <c r="N683" s="13"/>
    </row>
    <row r="684" spans="2:14" ht="15" customHeight="1" x14ac:dyDescent="0.25">
      <c r="B684" t="str" cm="1">
        <f t="array" ref="B684">_xll.PBD(C684,"Name","","USD","","")</f>
        <v>Vero (Telecommunication Company)</v>
      </c>
      <c r="C684" t="s">
        <v>1151</v>
      </c>
      <c r="D684" t="str" cm="1">
        <f t="array" ref="D684">_xll.PBD(C684,"Legal Name","","USD","","")</f>
        <v>Vero S.A.</v>
      </c>
      <c r="E684" t="s">
        <v>4006</v>
      </c>
      <c r="F684" t="s">
        <v>105</v>
      </c>
      <c r="G684" t="str" cm="1">
        <f t="array" ref="G684">_xll.PBD(C684,"Website","","USD","","")</f>
        <v>www.verointernet.com.br</v>
      </c>
      <c r="H684" t="s">
        <v>2532</v>
      </c>
      <c r="I684" t="s">
        <v>3392</v>
      </c>
      <c r="J684" t="s">
        <v>222</v>
      </c>
      <c r="K684" s="12"/>
      <c r="L684" s="12"/>
      <c r="M684" s="12"/>
      <c r="N684" s="13"/>
    </row>
    <row r="685" spans="2:14" ht="15" customHeight="1" x14ac:dyDescent="0.25">
      <c r="B685" t="str" cm="1">
        <f t="array" ref="B685">_xll.PBD(C685,"Name","","USD","","")</f>
        <v>Verzani &amp; Sandrini</v>
      </c>
      <c r="C685" t="s">
        <v>367</v>
      </c>
      <c r="D685" t="str" cm="1">
        <f t="array" ref="D685">_xll.PBD(C685,"Legal Name","","USD","","")</f>
        <v>Verzani &amp; Sandrini Ltd.</v>
      </c>
      <c r="E685" t="s">
        <v>3936</v>
      </c>
      <c r="F685" t="s">
        <v>105</v>
      </c>
      <c r="G685" t="str" cm="1">
        <f t="array" ref="G685">_xll.PBD(C685,"Website","","USD","","")</f>
        <v>www.verzani.com.br</v>
      </c>
      <c r="H685" t="s">
        <v>1997</v>
      </c>
      <c r="I685" t="s">
        <v>3393</v>
      </c>
      <c r="J685" t="s">
        <v>222</v>
      </c>
      <c r="K685" s="12"/>
      <c r="L685" s="12"/>
      <c r="M685" s="12"/>
      <c r="N685" s="13"/>
    </row>
    <row r="686" spans="2:14" ht="15" customHeight="1" x14ac:dyDescent="0.25">
      <c r="B686" t="str" cm="1">
        <f t="array" ref="B686">_xll.PBD(C686,"Name","","USD","","")</f>
        <v>Vescon Equipamentos Industriais</v>
      </c>
      <c r="C686" t="s">
        <v>1152</v>
      </c>
      <c r="D686" t="str" cm="1">
        <f t="array" ref="D686">_xll.PBD(C686,"Legal Name","","USD","","")</f>
        <v>Vescon Equipamentos Industriais Ltda.</v>
      </c>
      <c r="E686" t="s">
        <v>3843</v>
      </c>
      <c r="F686" t="s">
        <v>105</v>
      </c>
      <c r="G686" t="e" cm="1">
        <f t="array" ref="G686">_xll.PBD(C686,"Website","","USD","","")</f>
        <v>#N/A</v>
      </c>
      <c r="H686" t="e">
        <v>#N/A</v>
      </c>
      <c r="I686" t="s">
        <v>3487</v>
      </c>
      <c r="J686" t="s">
        <v>222</v>
      </c>
      <c r="K686" s="12"/>
      <c r="L686" s="12"/>
      <c r="M686" s="12"/>
      <c r="N686" s="13"/>
    </row>
    <row r="687" spans="2:14" ht="15" customHeight="1" x14ac:dyDescent="0.25">
      <c r="B687" t="str" cm="1">
        <f t="array" ref="B687">_xll.PBD(C687,"Name","","USD","","")</f>
        <v>Veste</v>
      </c>
      <c r="C687" t="s">
        <v>1153</v>
      </c>
      <c r="D687" t="str" cm="1">
        <f t="array" ref="D687">_xll.PBD(C687,"Legal Name","","USD","","")</f>
        <v>Veste S.A. Estilo</v>
      </c>
      <c r="E687" t="s">
        <v>3629</v>
      </c>
      <c r="F687" t="s">
        <v>105</v>
      </c>
      <c r="G687" t="str" cm="1">
        <f t="array" ref="G687">_xll.PBD(C687,"Website","","USD","","")</f>
        <v>www.veste.com</v>
      </c>
      <c r="H687" t="s">
        <v>2533</v>
      </c>
      <c r="I687" t="s">
        <v>3394</v>
      </c>
      <c r="J687" t="s">
        <v>222</v>
      </c>
      <c r="K687" s="12"/>
      <c r="L687" s="12"/>
      <c r="M687" s="12"/>
      <c r="N687" s="13"/>
    </row>
    <row r="688" spans="2:14" ht="15" customHeight="1" x14ac:dyDescent="0.25">
      <c r="B688" t="str" cm="1">
        <f t="array" ref="B688">_xll.PBD(C688,"Name","","USD","","")</f>
        <v>Viabahia Concessionaria de Rodovias</v>
      </c>
      <c r="C688" t="s">
        <v>1154</v>
      </c>
      <c r="D688" t="str" cm="1">
        <f t="array" ref="D688">_xll.PBD(C688,"Legal Name","","USD","","")</f>
        <v>Viabahia Concessionaria de Rodovias S.A.</v>
      </c>
      <c r="E688" t="s">
        <v>3800</v>
      </c>
      <c r="F688" t="s">
        <v>105</v>
      </c>
      <c r="G688" t="str" cm="1">
        <f t="array" ref="G688">_xll.PBD(C688,"Website","","USD","","")</f>
        <v>www.viabahiasa.com.br</v>
      </c>
      <c r="H688" t="s">
        <v>2534</v>
      </c>
      <c r="I688" t="s">
        <v>3395</v>
      </c>
      <c r="J688" t="s">
        <v>222</v>
      </c>
      <c r="K688" s="12"/>
      <c r="L688" s="12"/>
      <c r="M688" s="12"/>
      <c r="N688" s="13"/>
    </row>
    <row r="689" spans="2:14" ht="15" customHeight="1" x14ac:dyDescent="0.25">
      <c r="B689" t="str" cm="1">
        <f t="array" ref="B689">_xll.PBD(C689,"Name","","USD","","")</f>
        <v>Vibra Energia</v>
      </c>
      <c r="C689" t="s">
        <v>1156</v>
      </c>
      <c r="D689" t="str" cm="1">
        <f t="array" ref="D689">_xll.PBD(C689,"Legal Name","","USD","","")</f>
        <v>Vibra Energia SA</v>
      </c>
      <c r="E689" t="s">
        <v>4052</v>
      </c>
      <c r="F689" t="s">
        <v>105</v>
      </c>
      <c r="G689" t="str" cm="1">
        <f t="array" ref="G689">_xll.PBD(C689,"Website","","USD","","")</f>
        <v>www.vibraenergia.com.br</v>
      </c>
      <c r="H689" t="s">
        <v>2536</v>
      </c>
      <c r="I689" t="s">
        <v>3397</v>
      </c>
      <c r="J689" t="s">
        <v>222</v>
      </c>
      <c r="K689" s="12"/>
      <c r="L689" s="12"/>
      <c r="M689" s="12"/>
      <c r="N689" s="13"/>
    </row>
    <row r="690" spans="2:14" ht="15" customHeight="1" x14ac:dyDescent="0.25">
      <c r="B690" t="str" cm="1">
        <f t="array" ref="B690">_xll.PBD(C690,"Name","","USD","","")</f>
        <v>Vicunha Textil</v>
      </c>
      <c r="C690" t="s">
        <v>1157</v>
      </c>
      <c r="D690" t="str" cm="1">
        <f t="array" ref="D690">_xll.PBD(C690,"Legal Name","","USD","","")</f>
        <v>Vicunha Têxtil S.A.</v>
      </c>
      <c r="E690" t="s">
        <v>3602</v>
      </c>
      <c r="F690" t="s">
        <v>105</v>
      </c>
      <c r="G690" t="str" cm="1">
        <f t="array" ref="G690">_xll.PBD(C690,"Website","","USD","","")</f>
        <v>www.vicunha.com</v>
      </c>
      <c r="H690" t="s">
        <v>2537</v>
      </c>
      <c r="I690" t="s">
        <v>3398</v>
      </c>
      <c r="J690" t="s">
        <v>222</v>
      </c>
      <c r="K690" s="12"/>
      <c r="L690" s="12"/>
      <c r="M690" s="12"/>
      <c r="N690" s="13"/>
    </row>
    <row r="691" spans="2:14" ht="15" customHeight="1" x14ac:dyDescent="0.25">
      <c r="B691" t="str" cm="1">
        <f t="array" ref="B691">_xll.PBD(C691,"Name","","USD","","")</f>
        <v>Videolar-Innova</v>
      </c>
      <c r="C691" t="s">
        <v>1158</v>
      </c>
      <c r="D691" t="str" cm="1">
        <f t="array" ref="D691">_xll.PBD(C691,"Legal Name","","USD","","")</f>
        <v>Videolar-Innova S/A</v>
      </c>
      <c r="E691" t="s">
        <v>3972</v>
      </c>
      <c r="F691" t="s">
        <v>105</v>
      </c>
      <c r="G691" t="str" cm="1">
        <f t="array" ref="G691">_xll.PBD(C691,"Website","","USD","","")</f>
        <v>www.innova.com.br</v>
      </c>
      <c r="H691" t="s">
        <v>2538</v>
      </c>
      <c r="I691" t="s">
        <v>3075</v>
      </c>
      <c r="J691" t="s">
        <v>222</v>
      </c>
      <c r="K691" s="12"/>
      <c r="L691" s="12"/>
      <c r="M691" s="12"/>
      <c r="N691" s="13"/>
    </row>
    <row r="692" spans="2:14" ht="15" customHeight="1" x14ac:dyDescent="0.25">
      <c r="B692" t="str" cm="1">
        <f t="array" ref="B692">_xll.PBD(C692,"Name","","USD","","")</f>
        <v>Vitacon Safira Desenvolvimento Imobiliario</v>
      </c>
      <c r="C692" t="s">
        <v>1159</v>
      </c>
      <c r="D692" t="str" cm="1">
        <f t="array" ref="D692">_xll.PBD(C692,"Legal Name","","USD","","")</f>
        <v>Vitacon Safira Desenvolvimento Imobiliario Ltda</v>
      </c>
      <c r="E692" s="29" t="s">
        <v>4274</v>
      </c>
      <c r="F692" t="s">
        <v>105</v>
      </c>
      <c r="G692" t="str" cm="1">
        <f t="array" ref="G692">_xll.PBD(C692,"Website","","USD","","")</f>
        <v>www.vitacon.com.br</v>
      </c>
      <c r="H692" t="s">
        <v>2539</v>
      </c>
      <c r="I692" t="s">
        <v>3400</v>
      </c>
      <c r="J692" t="s">
        <v>222</v>
      </c>
      <c r="K692" s="12"/>
      <c r="L692" s="12"/>
      <c r="M692" s="12"/>
      <c r="N692" s="13"/>
    </row>
    <row r="693" spans="2:14" ht="15" customHeight="1" x14ac:dyDescent="0.25">
      <c r="B693" t="str" cm="1">
        <f t="array" ref="B693">_xll.PBD(C693,"Name","","USD","","")</f>
        <v>Vitopel</v>
      </c>
      <c r="C693" t="s">
        <v>1160</v>
      </c>
      <c r="D693" t="str" cm="1">
        <f t="array" ref="D693">_xll.PBD(C693,"Legal Name","","USD","","")</f>
        <v>Vitopel do Brasil Ltda.</v>
      </c>
      <c r="E693" t="s">
        <v>3624</v>
      </c>
      <c r="F693" t="s">
        <v>105</v>
      </c>
      <c r="G693" t="str" cm="1">
        <f t="array" ref="G693">_xll.PBD(C693,"Website","","USD","","")</f>
        <v>www.vitopel.com</v>
      </c>
      <c r="H693" t="s">
        <v>2540</v>
      </c>
      <c r="I693" t="s">
        <v>3401</v>
      </c>
      <c r="J693" t="s">
        <v>222</v>
      </c>
      <c r="K693" s="12"/>
      <c r="L693" s="12"/>
      <c r="M693" s="12"/>
      <c r="N693" s="13"/>
    </row>
    <row r="694" spans="2:14" ht="15" customHeight="1" x14ac:dyDescent="0.25">
      <c r="B694" t="str" cm="1">
        <f t="array" ref="B694">_xll.PBD(C694,"Name","","USD","","")</f>
        <v>Vitru Brasil Empreendimentos Participacoes e Comercio</v>
      </c>
      <c r="C694" t="s">
        <v>1161</v>
      </c>
      <c r="D694" t="str" cm="1">
        <f t="array" ref="D694">_xll.PBD(C694,"Legal Name","","USD","","")</f>
        <v>Vitru Brasil Empreendimentos Participacoes e Comercio SA</v>
      </c>
      <c r="E694" t="s">
        <v>4014</v>
      </c>
      <c r="F694" t="s">
        <v>105</v>
      </c>
      <c r="G694" t="e" cm="1">
        <f t="array" ref="G694">_xll.PBD(C694,"Website","","USD","","")</f>
        <v>#N/A</v>
      </c>
      <c r="H694" t="e">
        <v>#N/A</v>
      </c>
      <c r="I694" t="s">
        <v>3488</v>
      </c>
      <c r="J694" t="s">
        <v>222</v>
      </c>
      <c r="K694" s="12"/>
      <c r="L694" s="12"/>
      <c r="M694" s="12"/>
      <c r="N694" s="13"/>
    </row>
    <row r="695" spans="2:14" ht="15" customHeight="1" x14ac:dyDescent="0.25">
      <c r="B695" t="str" cm="1">
        <f t="array" ref="B695">_xll.PBD(C695,"Name","","USD","","")</f>
        <v>VLI Logística</v>
      </c>
      <c r="C695" t="s">
        <v>1163</v>
      </c>
      <c r="D695" t="str" cm="1">
        <f t="array" ref="D695">_xll.PBD(C695,"Legal Name","","USD","","")</f>
        <v>VLI SA</v>
      </c>
      <c r="E695" t="s">
        <v>3823</v>
      </c>
      <c r="F695" t="s">
        <v>105</v>
      </c>
      <c r="G695" t="str" cm="1">
        <f t="array" ref="G695">_xll.PBD(C695,"Website","","USD","","")</f>
        <v>www.vli-logistica.com.br</v>
      </c>
      <c r="H695" t="s">
        <v>2542</v>
      </c>
      <c r="I695" t="s">
        <v>3403</v>
      </c>
      <c r="J695" t="s">
        <v>222</v>
      </c>
      <c r="K695" s="12"/>
      <c r="L695" s="12"/>
      <c r="M695" s="12"/>
      <c r="N695" s="13"/>
    </row>
    <row r="696" spans="2:14" ht="15" customHeight="1" x14ac:dyDescent="0.25">
      <c r="B696" t="str" cm="1">
        <f t="array" ref="B696">_xll.PBD(C696,"Name","","USD","","")</f>
        <v>Vocal Comércio de Veículos</v>
      </c>
      <c r="C696" t="s">
        <v>1164</v>
      </c>
      <c r="D696" t="str" cm="1">
        <f t="array" ref="D696">_xll.PBD(C696,"Legal Name","","USD","","")</f>
        <v>Vocal Comércio de Veículos Ltda</v>
      </c>
      <c r="E696" s="29" t="s">
        <v>4275</v>
      </c>
      <c r="F696" t="s">
        <v>105</v>
      </c>
      <c r="G696" t="str" cm="1">
        <f t="array" ref="G696">_xll.PBD(C696,"Website","","USD","","")</f>
        <v>www.vocal.com.br</v>
      </c>
      <c r="H696" t="s">
        <v>2543</v>
      </c>
      <c r="I696" t="s">
        <v>3404</v>
      </c>
      <c r="J696" t="s">
        <v>222</v>
      </c>
      <c r="K696" s="12"/>
      <c r="L696" s="12"/>
      <c r="M696" s="12"/>
      <c r="N696" s="13"/>
    </row>
    <row r="697" spans="2:14" ht="15" customHeight="1" x14ac:dyDescent="0.25">
      <c r="B697" t="str" cm="1">
        <f t="array" ref="B697">_xll.PBD(C697,"Name","","USD","","")</f>
        <v>Volkswagen Truck &amp; Bus</v>
      </c>
      <c r="C697" t="s">
        <v>1165</v>
      </c>
      <c r="D697" t="str" cm="1">
        <f t="array" ref="D697">_xll.PBD(C697,"Legal Name","","USD","","")</f>
        <v>Volkswagen Truck &amp; Bus AG</v>
      </c>
      <c r="E697" t="s">
        <v>3791</v>
      </c>
      <c r="F697" t="s">
        <v>105</v>
      </c>
      <c r="G697" t="str" cm="1">
        <f t="array" ref="G697">_xll.PBD(C697,"Website","","USD","","")</f>
        <v>www.vwco.com.br</v>
      </c>
      <c r="H697" t="s">
        <v>2544</v>
      </c>
      <c r="I697" t="s">
        <v>3414</v>
      </c>
      <c r="J697" t="s">
        <v>222</v>
      </c>
      <c r="K697" s="12"/>
      <c r="L697" s="12"/>
      <c r="M697" s="12"/>
      <c r="N697" s="13"/>
    </row>
    <row r="698" spans="2:14" ht="15" customHeight="1" x14ac:dyDescent="0.25">
      <c r="B698" t="str" cm="1">
        <f t="array" ref="B698">_xll.PBD(C698,"Name","","USD","","")</f>
        <v>Vonpar</v>
      </c>
      <c r="C698" t="s">
        <v>1166</v>
      </c>
      <c r="D698" t="str" cm="1">
        <f t="array" ref="D698">_xll.PBD(C698,"Legal Name","","USD","","")</f>
        <v>Vonpar SA</v>
      </c>
      <c r="E698" t="s">
        <v>3814</v>
      </c>
      <c r="F698" t="s">
        <v>105</v>
      </c>
      <c r="G698" t="str" cm="1">
        <f t="array" ref="G698">_xll.PBD(C698,"Website","","USD","","")</f>
        <v>www.vonpar.com.br</v>
      </c>
      <c r="H698" t="s">
        <v>2545</v>
      </c>
      <c r="I698" t="s">
        <v>3409</v>
      </c>
      <c r="J698" t="s">
        <v>222</v>
      </c>
      <c r="K698" s="12"/>
      <c r="L698" s="12"/>
      <c r="M698" s="12"/>
      <c r="N698" s="13"/>
    </row>
    <row r="699" spans="2:14" ht="15" customHeight="1" x14ac:dyDescent="0.25">
      <c r="B699" t="str" cm="1">
        <f t="array" ref="B699">_xll.PBD(C699,"Name","","USD","","")</f>
        <v>Votorantim (Brazil)</v>
      </c>
      <c r="C699" t="s">
        <v>97</v>
      </c>
      <c r="D699" t="str" cm="1">
        <f t="array" ref="D699">_xll.PBD(C699,"Legal Name","","USD","","")</f>
        <v>Votorantim SA</v>
      </c>
      <c r="E699" t="s">
        <v>4046</v>
      </c>
      <c r="F699" t="s">
        <v>105</v>
      </c>
      <c r="G699" t="str" cm="1">
        <f t="array" ref="G699">_xll.PBD(C699,"Website","","USD","","")</f>
        <v>www.votorantim.com.br</v>
      </c>
      <c r="H699" t="s">
        <v>2546</v>
      </c>
      <c r="I699" t="s">
        <v>3410</v>
      </c>
      <c r="J699" t="s">
        <v>222</v>
      </c>
      <c r="K699" s="12"/>
      <c r="L699" s="12"/>
      <c r="M699" s="12"/>
      <c r="N699" s="13"/>
    </row>
    <row r="700" spans="2:14" ht="15" customHeight="1" x14ac:dyDescent="0.25">
      <c r="B700" t="str" cm="1">
        <f t="array" ref="B700">_xll.PBD(C700,"Name","","USD","","")</f>
        <v>Votorantim Siderurgia</v>
      </c>
      <c r="C700" t="s">
        <v>1167</v>
      </c>
      <c r="D700" t="str" cm="1">
        <f t="array" ref="D700">_xll.PBD(C700,"Legal Name","","USD","","")</f>
        <v>Votorantim Siderurgia S.A.</v>
      </c>
      <c r="E700" t="s">
        <v>3755</v>
      </c>
      <c r="F700" t="s">
        <v>105</v>
      </c>
      <c r="G700" t="str" cm="1">
        <f t="array" ref="G700">_xll.PBD(C700,"Website","","USD","","")</f>
        <v>www.vsiderurgia.com.br</v>
      </c>
      <c r="H700" t="s">
        <v>2547</v>
      </c>
      <c r="I700" t="s">
        <v>3412</v>
      </c>
      <c r="J700" t="s">
        <v>222</v>
      </c>
      <c r="K700" s="12"/>
      <c r="L700" s="12"/>
      <c r="M700" s="12"/>
      <c r="N700" s="13"/>
    </row>
    <row r="701" spans="2:14" ht="15" customHeight="1" x14ac:dyDescent="0.25">
      <c r="B701" t="str" cm="1">
        <f t="array" ref="B701">_xll.PBD(C701,"Name","","USD","","")</f>
        <v>VR Benefícios e Serviços de Processamento</v>
      </c>
      <c r="C701" t="s">
        <v>1168</v>
      </c>
      <c r="D701" t="str" cm="1">
        <f t="array" ref="D701">_xll.PBD(C701,"Legal Name","","USD","","")</f>
        <v>VR Benefícios e Serviços de Processamento SA</v>
      </c>
      <c r="E701" t="s">
        <v>4007</v>
      </c>
      <c r="F701" t="s">
        <v>105</v>
      </c>
      <c r="G701" t="str" cm="1">
        <f t="array" ref="G701">_xll.PBD(C701,"Website","","USD","","")</f>
        <v>www.vr.com.br</v>
      </c>
      <c r="H701" t="s">
        <v>2715</v>
      </c>
      <c r="I701" t="s">
        <v>3411</v>
      </c>
      <c r="J701" t="s">
        <v>222</v>
      </c>
      <c r="K701" s="12"/>
      <c r="L701" s="12"/>
      <c r="M701" s="12"/>
      <c r="N701" s="13"/>
    </row>
    <row r="702" spans="2:14" ht="15" customHeight="1" x14ac:dyDescent="0.25">
      <c r="B702" t="str" cm="1">
        <f t="array" ref="B702">_xll.PBD(C702,"Name","","USD","","")</f>
        <v>Vulcabras Azaleia</v>
      </c>
      <c r="C702" t="s">
        <v>1169</v>
      </c>
      <c r="D702" t="str" cm="1">
        <f t="array" ref="D702">_xll.PBD(C702,"Legal Name","","USD","","")</f>
        <v>Vulcabras Azaleia SA</v>
      </c>
      <c r="E702" t="s">
        <v>3925</v>
      </c>
      <c r="F702" t="s">
        <v>105</v>
      </c>
      <c r="G702" t="str" cm="1">
        <f t="array" ref="G702">_xll.PBD(C702,"Website","","USD","","")</f>
        <v>www.vulcabras.com</v>
      </c>
      <c r="H702" t="s">
        <v>2549</v>
      </c>
      <c r="I702" t="s">
        <v>3413</v>
      </c>
      <c r="J702" t="s">
        <v>222</v>
      </c>
      <c r="K702" s="12"/>
      <c r="L702" s="12"/>
      <c r="M702" s="12"/>
      <c r="N702" s="13"/>
    </row>
    <row r="703" spans="2:14" ht="15" customHeight="1" x14ac:dyDescent="0.25">
      <c r="B703" t="str" cm="1">
        <f t="array" ref="B703">_xll.PBD(C703,"Name","","USD","","")</f>
        <v>WEG</v>
      </c>
      <c r="C703" t="s">
        <v>1170</v>
      </c>
      <c r="D703" t="str" cm="1">
        <f t="array" ref="D703">_xll.PBD(C703,"Legal Name","","USD","","")</f>
        <v>WEG SA</v>
      </c>
      <c r="E703" t="s">
        <v>4072</v>
      </c>
      <c r="F703" t="s">
        <v>105</v>
      </c>
      <c r="G703" t="str" cm="1">
        <f t="array" ref="G703">_xll.PBD(C703,"Website","","USD","","")</f>
        <v>www.weg.net</v>
      </c>
      <c r="H703" t="s">
        <v>1848</v>
      </c>
      <c r="I703" t="s">
        <v>3415</v>
      </c>
      <c r="J703" t="s">
        <v>222</v>
      </c>
      <c r="K703" s="12"/>
      <c r="L703" s="12"/>
      <c r="M703" s="12"/>
      <c r="N703" s="13"/>
    </row>
    <row r="704" spans="2:14" ht="15" customHeight="1" x14ac:dyDescent="0.25">
      <c r="B704" t="str" cm="1">
        <f t="array" ref="B704">_xll.PBD(C704,"Name","","USD","","")</f>
        <v>Wembley(Brazil)</v>
      </c>
      <c r="C704" t="s">
        <v>1171</v>
      </c>
      <c r="D704" t="str" cm="1">
        <f t="array" ref="D704">_xll.PBD(C704,"Legal Name","","USD","","")</f>
        <v>Wembley Sociedade Anonima</v>
      </c>
      <c r="E704" t="s">
        <v>4068</v>
      </c>
      <c r="F704" t="s">
        <v>105</v>
      </c>
      <c r="G704" t="str" cm="1">
        <f t="array" ref="G704">_xll.PBD(C704,"Website","","USD","","")</f>
        <v>www.wembleysa.com.br</v>
      </c>
      <c r="H704" t="s">
        <v>2550</v>
      </c>
      <c r="I704" t="s">
        <v>3416</v>
      </c>
      <c r="J704" t="s">
        <v>222</v>
      </c>
      <c r="K704" s="12"/>
      <c r="L704" s="12"/>
      <c r="M704" s="12"/>
      <c r="N704" s="13"/>
    </row>
    <row r="705" spans="2:18" ht="15" customHeight="1" x14ac:dyDescent="0.25">
      <c r="B705" t="str" cm="1">
        <f t="array" ref="B705">_xll.PBD(C705,"Name","","USD","","")</f>
        <v>Whirlpool</v>
      </c>
      <c r="C705" t="s">
        <v>2673</v>
      </c>
      <c r="D705" t="str" cm="1">
        <f t="array" ref="D705">_xll.PBD(C705,"Legal Name","","USD","","")</f>
        <v>Whirlpool Corporation</v>
      </c>
      <c r="E705" t="s">
        <v>3669</v>
      </c>
      <c r="F705" t="s">
        <v>2676</v>
      </c>
      <c r="G705" t="str" cm="1">
        <f t="array" ref="G705">_xll.PBD(C705,"Website","","USD","","")</f>
        <v>www.whirlpoolcorp.com</v>
      </c>
      <c r="H705" t="s">
        <v>2711</v>
      </c>
      <c r="I705" t="s">
        <v>3527</v>
      </c>
      <c r="J705" t="s">
        <v>222</v>
      </c>
      <c r="K705" s="12"/>
      <c r="L705" s="12"/>
      <c r="M705" s="12"/>
      <c r="N705" s="12"/>
      <c r="O705" s="26"/>
      <c r="P705" s="26"/>
      <c r="Q705" s="26"/>
      <c r="R705" s="27"/>
    </row>
    <row r="706" spans="2:18" ht="15" customHeight="1" x14ac:dyDescent="0.25">
      <c r="B706" t="str" cm="1">
        <f t="array" ref="B706">_xll.PBD(C706,"Name","","USD","","")</f>
        <v>Whirlpool (Brazil)</v>
      </c>
      <c r="C706" t="s">
        <v>1172</v>
      </c>
      <c r="D706" t="str" cm="1">
        <f t="array" ref="D706">_xll.PBD(C706,"Legal Name","","USD","","")</f>
        <v>Whirlpool SA</v>
      </c>
      <c r="E706" t="s">
        <v>4015</v>
      </c>
      <c r="F706" t="s">
        <v>105</v>
      </c>
      <c r="G706" t="str" cm="1">
        <f t="array" ref="G706">_xll.PBD(C706,"Website","","USD","","")</f>
        <v>www.whirlpool.com.br</v>
      </c>
      <c r="H706" t="s">
        <v>2551</v>
      </c>
      <c r="I706" t="s">
        <v>3417</v>
      </c>
      <c r="J706" t="s">
        <v>222</v>
      </c>
      <c r="K706" s="12"/>
      <c r="L706" s="12"/>
      <c r="M706" s="12"/>
      <c r="N706" s="13"/>
    </row>
    <row r="707" spans="2:18" ht="15" customHeight="1" x14ac:dyDescent="0.25">
      <c r="B707" t="str" cm="1">
        <f t="array" ref="B707">_xll.PBD(C707,"Name","","USD","","")</f>
        <v>Wickbold</v>
      </c>
      <c r="C707" t="s">
        <v>1173</v>
      </c>
      <c r="D707" t="str" cm="1">
        <f t="array" ref="D707">_xll.PBD(C707,"Legal Name","","USD","","")</f>
        <v>Wickbold Inc</v>
      </c>
      <c r="E707" t="s">
        <v>3951</v>
      </c>
      <c r="F707" t="s">
        <v>105</v>
      </c>
      <c r="G707" t="str" cm="1">
        <f t="array" ref="G707">_xll.PBD(C707,"Website","","USD","","")</f>
        <v>www.wickbold.com.br</v>
      </c>
      <c r="H707" t="s">
        <v>2552</v>
      </c>
      <c r="I707" t="s">
        <v>3418</v>
      </c>
      <c r="J707" t="s">
        <v>222</v>
      </c>
      <c r="K707" s="12"/>
      <c r="L707" s="12"/>
      <c r="M707" s="12"/>
      <c r="N707" s="13"/>
    </row>
    <row r="708" spans="2:18" ht="15" customHeight="1" x14ac:dyDescent="0.25">
      <c r="B708" t="str" cm="1">
        <f t="array" ref="B708">_xll.PBD(C708,"Name","","USD","","")</f>
        <v>Wilson Sons</v>
      </c>
      <c r="C708" t="s">
        <v>1174</v>
      </c>
      <c r="D708" t="str" cm="1">
        <f t="array" ref="D708">_xll.PBD(C708,"Legal Name","","USD","","")</f>
        <v>Wilson Sons S.A.</v>
      </c>
      <c r="E708" t="s">
        <v>3738</v>
      </c>
      <c r="F708" t="s">
        <v>105</v>
      </c>
      <c r="G708" t="str" cm="1">
        <f t="array" ref="G708">_xll.PBD(C708,"Website","","USD","","")</f>
        <v>www.wilsonsons.com.br</v>
      </c>
      <c r="H708" t="s">
        <v>2553</v>
      </c>
      <c r="I708" t="s">
        <v>3419</v>
      </c>
      <c r="J708" t="s">
        <v>222</v>
      </c>
      <c r="K708" s="12"/>
      <c r="L708" s="12"/>
      <c r="M708" s="12"/>
      <c r="N708" s="13"/>
    </row>
    <row r="709" spans="2:18" ht="15" customHeight="1" x14ac:dyDescent="0.25">
      <c r="B709" t="str" cm="1">
        <f t="array" ref="B709">_xll.PBD(C709,"Name","","USD","","")</f>
        <v>Wipro</v>
      </c>
      <c r="C709" t="s">
        <v>357</v>
      </c>
      <c r="D709" t="str" cm="1">
        <f t="array" ref="D709">_xll.PBD(C709,"Legal Name","","USD","","")</f>
        <v>Wipro Limited</v>
      </c>
      <c r="E709" t="s">
        <v>3600</v>
      </c>
      <c r="F709" t="s">
        <v>2684</v>
      </c>
      <c r="G709" t="str" cm="1">
        <f t="array" ref="G709">_xll.PBD(C709,"Website","","USD","","")</f>
        <v>www.wipro.com</v>
      </c>
      <c r="H709" t="s">
        <v>1988</v>
      </c>
      <c r="I709" t="s">
        <v>3420</v>
      </c>
      <c r="J709" t="s">
        <v>222</v>
      </c>
      <c r="K709" s="12"/>
      <c r="L709" s="12"/>
      <c r="M709" s="12"/>
      <c r="N709" s="13"/>
    </row>
    <row r="710" spans="2:18" ht="15" customHeight="1" x14ac:dyDescent="0.25">
      <c r="B710" t="str" cm="1">
        <f t="array" ref="B710">_xll.PBD(C710,"Name","","USD","","")</f>
        <v>Wiz Solucoes e Corretagem de Seguros</v>
      </c>
      <c r="C710" t="s">
        <v>1175</v>
      </c>
      <c r="D710" t="str" cm="1">
        <f t="array" ref="D710">_xll.PBD(C710,"Legal Name","","USD","","")</f>
        <v>Wiz Solucoes e Corretagem de Seguros SA</v>
      </c>
      <c r="E710" t="s">
        <v>3842</v>
      </c>
      <c r="F710" t="s">
        <v>105</v>
      </c>
      <c r="G710" t="str" cm="1">
        <f t="array" ref="G710">_xll.PBD(C710,"Website","","USD","","")</f>
        <v>www.wiz.co</v>
      </c>
      <c r="H710" t="s">
        <v>1849</v>
      </c>
      <c r="I710" t="s">
        <v>3421</v>
      </c>
      <c r="J710" t="s">
        <v>222</v>
      </c>
      <c r="K710" s="12"/>
      <c r="L710" s="12"/>
      <c r="M710" s="12"/>
      <c r="N710" s="13"/>
    </row>
    <row r="711" spans="2:18" ht="15" customHeight="1" x14ac:dyDescent="0.25">
      <c r="B711" t="str" cm="1">
        <f t="array" ref="B711">_xll.PBD(C711,"Name","","USD","","")</f>
        <v>WLM Participações e Comércio de Máquinas e Veículos</v>
      </c>
      <c r="C711" t="s">
        <v>1176</v>
      </c>
      <c r="D711" t="str" cm="1">
        <f t="array" ref="D711">_xll.PBD(C711,"Legal Name","","USD","","")</f>
        <v>WLM Participações e Comércio de Máquinas e Veículos SA</v>
      </c>
      <c r="E711" t="s">
        <v>4039</v>
      </c>
      <c r="F711" t="s">
        <v>105</v>
      </c>
      <c r="G711" t="str" cm="1">
        <f t="array" ref="G711">_xll.PBD(C711,"Website","","USD","","")</f>
        <v>www.wlm.com.br</v>
      </c>
      <c r="H711" t="s">
        <v>2554</v>
      </c>
      <c r="I711" t="s">
        <v>3422</v>
      </c>
      <c r="J711" t="s">
        <v>222</v>
      </c>
      <c r="K711" s="12"/>
      <c r="L711" s="12"/>
      <c r="M711" s="12"/>
      <c r="N711" s="13"/>
    </row>
    <row r="712" spans="2:18" ht="15" customHeight="1" x14ac:dyDescent="0.25">
      <c r="B712" t="str" cm="1">
        <f t="array" ref="B712">_xll.PBD(C712,"Name","","USD","","")</f>
        <v>Woodley Equipment Company</v>
      </c>
      <c r="C712" t="s">
        <v>293</v>
      </c>
      <c r="D712" t="str" cm="1">
        <f t="array" ref="D712">_xll.PBD(C712,"Legal Name","","USD","","")</f>
        <v>Woodley Equipment Company Ltd.</v>
      </c>
      <c r="E712" t="s">
        <v>3711</v>
      </c>
      <c r="F712" t="s">
        <v>2679</v>
      </c>
      <c r="G712" t="str" cm="1">
        <f t="array" ref="G712">_xll.PBD(C712,"Website","","USD","","")</f>
        <v>www.woodleyequipment.com</v>
      </c>
      <c r="H712" t="s">
        <v>1948</v>
      </c>
      <c r="I712" t="s">
        <v>3423</v>
      </c>
      <c r="J712" t="s">
        <v>281</v>
      </c>
      <c r="K712" s="12"/>
      <c r="L712" s="12"/>
      <c r="M712" s="12"/>
      <c r="N712" s="13"/>
    </row>
    <row r="713" spans="2:18" ht="15" customHeight="1" x14ac:dyDescent="0.25">
      <c r="B713" t="str" cm="1">
        <f t="array" ref="B713">_xll.PBD(C713,"Name","","USD","","")</f>
        <v>XP Investimentos</v>
      </c>
      <c r="C713" t="s">
        <v>39</v>
      </c>
      <c r="D713" t="str" cm="1">
        <f t="array" ref="D713">_xll.PBD(C713,"Legal Name","","USD","","")</f>
        <v>XP Inc</v>
      </c>
      <c r="E713" t="s">
        <v>3863</v>
      </c>
      <c r="F713" t="s">
        <v>105</v>
      </c>
      <c r="G713" t="str" cm="1">
        <f t="array" ref="G713">_xll.PBD(C713,"Website","","USD","","")</f>
        <v>www.xpi.com.br</v>
      </c>
      <c r="H713" t="s">
        <v>2555</v>
      </c>
      <c r="I713" t="s">
        <v>3424</v>
      </c>
      <c r="J713" t="s">
        <v>222</v>
      </c>
      <c r="K713" s="12"/>
      <c r="L713" s="12"/>
      <c r="M713" s="12"/>
      <c r="N713" s="13"/>
    </row>
    <row r="714" spans="2:18" ht="15" customHeight="1" x14ac:dyDescent="0.25">
      <c r="B714" t="str" cm="1">
        <f t="array" ref="B714">_xll.PBD(C714,"Name","","USD","","")</f>
        <v>Yandeh</v>
      </c>
      <c r="C714" t="s">
        <v>1177</v>
      </c>
      <c r="D714" t="str" cm="1">
        <f t="array" ref="D714">_xll.PBD(C714,"Legal Name","","USD","","")</f>
        <v>Yandeh SA</v>
      </c>
      <c r="E714" t="s">
        <v>4021</v>
      </c>
      <c r="F714" t="s">
        <v>105</v>
      </c>
      <c r="G714" t="str" cm="1">
        <f t="array" ref="G714">_xll.PBD(C714,"Website","","USD","","")</f>
        <v>www.yandeh.com</v>
      </c>
      <c r="H714" t="s">
        <v>2556</v>
      </c>
      <c r="I714" t="s">
        <v>3425</v>
      </c>
      <c r="J714" t="s">
        <v>222</v>
      </c>
      <c r="K714" s="12"/>
      <c r="L714" s="12"/>
      <c r="M714" s="12"/>
      <c r="N714" s="13"/>
    </row>
    <row r="715" spans="2:18" ht="15" customHeight="1" x14ac:dyDescent="0.25">
      <c r="B715" t="str" cm="1">
        <f t="array" ref="B715">_xll.PBD(C715,"Name","","USD","","")</f>
        <v>Yara Brasil</v>
      </c>
      <c r="C715" t="s">
        <v>1178</v>
      </c>
      <c r="D715" t="str" cm="1">
        <f t="array" ref="D715">_xll.PBD(C715,"Legal Name","","USD","","")</f>
        <v>Yara Brasil SA</v>
      </c>
      <c r="E715" t="s">
        <v>3833</v>
      </c>
      <c r="F715" t="s">
        <v>105</v>
      </c>
      <c r="G715" t="str" cm="1">
        <f t="array" ref="G715">_xll.PBD(C715,"Website","","USD","","")</f>
        <v>www.yarabrasil.com.br</v>
      </c>
      <c r="H715" t="s">
        <v>2557</v>
      </c>
      <c r="I715" t="s">
        <v>3426</v>
      </c>
      <c r="J715" t="s">
        <v>222</v>
      </c>
      <c r="K715" s="12"/>
      <c r="L715" s="12"/>
      <c r="M715" s="12"/>
      <c r="N715" s="13"/>
    </row>
    <row r="716" spans="2:18" ht="15" customHeight="1" x14ac:dyDescent="0.25">
      <c r="B716" t="str" cm="1">
        <f t="array" ref="B716">_xll.PBD(C716,"Name","","USD","","")</f>
        <v>YDUQS Participações</v>
      </c>
      <c r="C716" t="s">
        <v>1179</v>
      </c>
      <c r="D716" t="str" cm="1">
        <f t="array" ref="D716">_xll.PBD(C716,"Legal Name","","USD","","")</f>
        <v>YDUQS Participações S.A.</v>
      </c>
      <c r="E716" t="s">
        <v>3654</v>
      </c>
      <c r="F716" t="s">
        <v>105</v>
      </c>
      <c r="G716" t="str" cm="1">
        <f t="array" ref="G716">_xll.PBD(C716,"Website","","USD","","")</f>
        <v>www.yduqs.com.br</v>
      </c>
      <c r="H716" t="s">
        <v>2558</v>
      </c>
      <c r="I716" t="s">
        <v>3427</v>
      </c>
      <c r="J716" t="s">
        <v>222</v>
      </c>
      <c r="K716" s="12"/>
      <c r="L716" s="12"/>
      <c r="M716" s="12"/>
      <c r="N716" s="13"/>
    </row>
    <row r="717" spans="2:18" ht="15" customHeight="1" x14ac:dyDescent="0.25">
      <c r="B717" t="str" cm="1">
        <f t="array" ref="B717">_xll.PBD(C717,"Name","","USD","","")</f>
        <v>Yoki Alimentos</v>
      </c>
      <c r="C717" t="s">
        <v>1180</v>
      </c>
      <c r="D717" t="str" cm="1">
        <f t="array" ref="D717">_xll.PBD(C717,"Legal Name","","USD","","")</f>
        <v>Yoki Alimentos SA</v>
      </c>
      <c r="E717" t="s">
        <v>3980</v>
      </c>
      <c r="F717" t="s">
        <v>105</v>
      </c>
      <c r="G717" t="str" cm="1">
        <f t="array" ref="G717">_xll.PBD(C717,"Website","","USD","","")</f>
        <v>yoki.com.br</v>
      </c>
      <c r="H717" t="s">
        <v>2559</v>
      </c>
      <c r="I717" t="s">
        <v>3428</v>
      </c>
      <c r="J717" t="s">
        <v>222</v>
      </c>
      <c r="K717" s="12"/>
      <c r="L717" s="12"/>
      <c r="M717" s="12"/>
      <c r="N717" s="13"/>
    </row>
    <row r="718" spans="2:18" ht="15" customHeight="1" x14ac:dyDescent="0.25">
      <c r="B718" t="str" cm="1">
        <f t="array" ref="B718">_xll.PBD(C718,"Name","","USD","","")</f>
        <v>Yssy</v>
      </c>
      <c r="C718" t="s">
        <v>358</v>
      </c>
      <c r="D718" t="str" cm="1">
        <f t="array" ref="D718">_xll.PBD(C718,"Legal Name","","USD","","")</f>
        <v>YSSY &amp; Co.</v>
      </c>
      <c r="E718" t="s">
        <v>3857</v>
      </c>
      <c r="F718" t="s">
        <v>105</v>
      </c>
      <c r="G718" t="str" cm="1">
        <f t="array" ref="G718">_xll.PBD(C718,"Website","","USD","","")</f>
        <v>www.yssy.com.br</v>
      </c>
      <c r="H718" t="s">
        <v>1989</v>
      </c>
      <c r="I718" t="s">
        <v>3429</v>
      </c>
      <c r="J718" t="s">
        <v>222</v>
      </c>
      <c r="K718" s="12"/>
      <c r="L718" s="12"/>
      <c r="M718" s="12"/>
      <c r="N718" s="13"/>
    </row>
    <row r="719" spans="2:18" ht="15" customHeight="1" x14ac:dyDescent="0.25">
      <c r="B719" t="str" cm="1">
        <f t="array" ref="B719">_xll.PBD(C719,"Name","","USD","","")</f>
        <v>Zamp (Brazil)</v>
      </c>
      <c r="C719" t="s">
        <v>1181</v>
      </c>
      <c r="D719" t="str" cm="1">
        <f t="array" ref="D719">_xll.PBD(C719,"Legal Name","","USD","","")</f>
        <v>Zamp S.A.</v>
      </c>
      <c r="E719" t="s">
        <v>3694</v>
      </c>
      <c r="F719" t="s">
        <v>105</v>
      </c>
      <c r="G719" t="str" cm="1">
        <f t="array" ref="G719">_xll.PBD(C719,"Website","","USD","","")</f>
        <v>www.zamp.com.br</v>
      </c>
      <c r="H719" t="s">
        <v>2560</v>
      </c>
      <c r="I719" t="s">
        <v>3430</v>
      </c>
      <c r="J719" t="s">
        <v>222</v>
      </c>
      <c r="K719" s="12"/>
      <c r="L719" s="12"/>
      <c r="M719" s="12"/>
      <c r="N719" s="13"/>
    </row>
    <row r="720" spans="2:18" ht="15" customHeight="1" x14ac:dyDescent="0.25">
      <c r="B720" t="str" cm="1">
        <f t="array" ref="B720">_xll.PBD(C720,"Name","","USD","","")</f>
        <v>PS Zamprogna</v>
      </c>
      <c r="C720" t="s">
        <v>1032</v>
      </c>
      <c r="D720" t="str" cm="1">
        <f t="array" ref="D720">_xll.PBD(C720,"Legal Name","","USD","","")</f>
        <v>Zamprogna S.A</v>
      </c>
      <c r="E720" s="29" t="s">
        <v>4276</v>
      </c>
      <c r="F720" t="s">
        <v>105</v>
      </c>
      <c r="G720" t="str" cm="1">
        <f t="array" ref="G720">_xll.PBD(C720,"Website","","USD","","")</f>
        <v>www.pszamprogna.com.br</v>
      </c>
      <c r="H720" t="s">
        <v>2426</v>
      </c>
      <c r="I720" t="s">
        <v>3247</v>
      </c>
      <c r="J720" t="s">
        <v>222</v>
      </c>
      <c r="K720" s="12"/>
      <c r="L720" s="12"/>
      <c r="M720" s="12"/>
      <c r="N720" s="13"/>
    </row>
    <row r="721" spans="2:18" ht="15" customHeight="1" x14ac:dyDescent="0.25">
      <c r="B721" t="str" cm="1">
        <f t="array" ref="B721">_xll.PBD(C721,"Name","","USD","","")</f>
        <v>Abbott</v>
      </c>
      <c r="C721" t="s">
        <v>2647</v>
      </c>
      <c r="D721" t="e" cm="1">
        <f t="array" ref="D721">_xll.PBD(C721,"Legal Name","","USD","","")</f>
        <v>#N/A</v>
      </c>
      <c r="E721" t="s">
        <v>4162</v>
      </c>
      <c r="F721" t="s">
        <v>2676</v>
      </c>
      <c r="G721" t="str" cm="1">
        <f t="array" ref="G721">_xll.PBD(C721,"Website","","USD","","")</f>
        <v>www.abbott.com</v>
      </c>
      <c r="H721" t="s">
        <v>2650</v>
      </c>
      <c r="I721" t="s">
        <v>3502</v>
      </c>
      <c r="J721" t="s">
        <v>222</v>
      </c>
      <c r="K721" s="12"/>
      <c r="L721" s="12"/>
      <c r="M721" s="12"/>
      <c r="N721" s="12"/>
      <c r="O721" s="26"/>
      <c r="P721" s="26"/>
      <c r="Q721" s="26"/>
      <c r="R721" s="27"/>
    </row>
    <row r="722" spans="2:18" ht="15" customHeight="1" x14ac:dyDescent="0.25">
      <c r="B722" t="str" cm="1">
        <f t="array" ref="B722">_xll.PBD(C722,"Name","","USD","","")</f>
        <v>A.C.Camargo Cancer Center</v>
      </c>
      <c r="C722" t="s">
        <v>380</v>
      </c>
      <c r="D722" t="e" cm="1">
        <f t="array" ref="D722">_xll.PBD(C722,"Legal Name","","USD","","")</f>
        <v>#N/A</v>
      </c>
      <c r="E722" s="29" t="s">
        <v>4277</v>
      </c>
      <c r="F722" t="s">
        <v>105</v>
      </c>
      <c r="G722" t="str" cm="1">
        <f t="array" ref="G722">_xll.PBD(C722,"Website","","USD","","")</f>
        <v>www.accamargo.org.br</v>
      </c>
      <c r="H722" t="s">
        <v>1852</v>
      </c>
      <c r="I722" t="s">
        <v>2720</v>
      </c>
      <c r="J722" t="s">
        <v>222</v>
      </c>
      <c r="K722" s="12"/>
      <c r="L722" s="12"/>
      <c r="M722" s="12"/>
      <c r="N722" s="13"/>
    </row>
    <row r="723" spans="2:18" ht="15" customHeight="1" x14ac:dyDescent="0.25">
      <c r="B723" t="str" cm="1">
        <f t="array" ref="B723">_xll.PBD(C723,"Name","","USD","","")</f>
        <v>Agis Corretora</v>
      </c>
      <c r="C723" t="s">
        <v>562</v>
      </c>
      <c r="D723" t="e" cm="1">
        <f t="array" ref="D723">_xll.PBD(C723,"Legal Name","","USD","","")</f>
        <v>#N/A</v>
      </c>
      <c r="E723" s="29" t="s">
        <v>4278</v>
      </c>
      <c r="F723" t="s">
        <v>105</v>
      </c>
      <c r="G723" t="str" cm="1">
        <f t="array" ref="G723">_xll.PBD(C723,"Website","","USD","","")</f>
        <v>www.agiscorretora.com.br</v>
      </c>
      <c r="H723" t="s">
        <v>2020</v>
      </c>
      <c r="I723" t="s">
        <v>2735</v>
      </c>
      <c r="J723" t="s">
        <v>222</v>
      </c>
      <c r="K723" s="12"/>
      <c r="L723" s="12"/>
      <c r="M723" s="12"/>
      <c r="N723" s="13"/>
    </row>
    <row r="724" spans="2:18" ht="15" customHeight="1" x14ac:dyDescent="0.25">
      <c r="B724" t="str" cm="1">
        <f t="array" ref="B724">_xll.PBD(C724,"Name","","USD","","")</f>
        <v>Atlantica Hospitality International</v>
      </c>
      <c r="C724" t="s">
        <v>600</v>
      </c>
      <c r="D724" t="e" cm="1">
        <f t="array" ref="D724">_xll.PBD(C724,"Legal Name","","USD","","")</f>
        <v>#N/A</v>
      </c>
      <c r="E724">
        <v>0</v>
      </c>
      <c r="F724" t="s">
        <v>105</v>
      </c>
      <c r="G724" t="str" cm="1">
        <f t="array" ref="G724">_xll.PBD(C724,"Website","","USD","","")</f>
        <v>www.ahi.com.br</v>
      </c>
      <c r="H724" t="s">
        <v>2052</v>
      </c>
      <c r="I724" t="s">
        <v>2742</v>
      </c>
      <c r="J724" t="s">
        <v>222</v>
      </c>
      <c r="K724" s="12"/>
      <c r="L724" s="12"/>
      <c r="M724" s="12"/>
      <c r="N724" s="13"/>
    </row>
    <row r="725" spans="2:18" ht="15" customHeight="1" x14ac:dyDescent="0.25">
      <c r="B725" t="str" cm="1">
        <f t="array" ref="B725">_xll.PBD(C725,"Name","","USD","","")</f>
        <v>Alvorada Produtos Agropecuários</v>
      </c>
      <c r="C725" t="s">
        <v>582</v>
      </c>
      <c r="D725" t="e" cm="1">
        <f t="array" ref="D725">_xll.PBD(C725,"Legal Name","","USD","","")</f>
        <v>#N/A</v>
      </c>
      <c r="E725" t="s">
        <v>4163</v>
      </c>
      <c r="F725" t="s">
        <v>105</v>
      </c>
      <c r="G725" t="str" cm="1">
        <f t="array" ref="G725">_xll.PBD(C725,"Website","","USD","","")</f>
        <v>www.alvoradanet.com.br</v>
      </c>
      <c r="H725" t="s">
        <v>2037</v>
      </c>
      <c r="I725" t="s">
        <v>2755</v>
      </c>
      <c r="J725" t="s">
        <v>222</v>
      </c>
      <c r="K725" s="12"/>
      <c r="L725" s="12"/>
      <c r="M725" s="12"/>
      <c r="N725" s="13"/>
    </row>
    <row r="726" spans="2:18" ht="15" customHeight="1" x14ac:dyDescent="0.25">
      <c r="B726" t="str" cm="1">
        <f t="array" ref="B726">_xll.PBD(C726,"Name","","USD","","")</f>
        <v>Atlantic Nickel</v>
      </c>
      <c r="C726" t="s">
        <v>599</v>
      </c>
      <c r="D726" t="e" cm="1">
        <f t="array" ref="D726">_xll.PBD(C726,"Legal Name","","USD","","")</f>
        <v>#N/A</v>
      </c>
      <c r="E726" t="s">
        <v>4164</v>
      </c>
      <c r="F726" t="s">
        <v>105</v>
      </c>
      <c r="G726" t="str" cm="1">
        <f t="array" ref="G726">_xll.PBD(C726,"Website","","USD","","")</f>
        <v>www.atlanticnickel.com</v>
      </c>
      <c r="H726" t="s">
        <v>2051</v>
      </c>
      <c r="I726" t="s">
        <v>2773</v>
      </c>
      <c r="J726" t="s">
        <v>222</v>
      </c>
      <c r="K726" s="12"/>
      <c r="L726" s="12"/>
      <c r="M726" s="12"/>
      <c r="N726" s="13"/>
    </row>
    <row r="727" spans="2:18" ht="15" customHeight="1" x14ac:dyDescent="0.25">
      <c r="B727" t="str" cm="1">
        <f t="array" ref="B727">_xll.PBD(C727,"Name","","USD","","")</f>
        <v>Aco Verde do Brasil</v>
      </c>
      <c r="C727" t="s">
        <v>550</v>
      </c>
      <c r="D727" t="e" cm="1">
        <f t="array" ref="D727">_xll.PBD(C727,"Legal Name","","USD","","")</f>
        <v>#N/A</v>
      </c>
      <c r="E727" t="s">
        <v>4165</v>
      </c>
      <c r="F727" t="s">
        <v>105</v>
      </c>
      <c r="G727" t="str" cm="1">
        <f t="array" ref="G727">_xll.PBD(C727,"Website","","USD","","")</f>
        <v>www.avb.com.br</v>
      </c>
      <c r="H727" t="s">
        <v>2010</v>
      </c>
      <c r="I727" t="s">
        <v>2780</v>
      </c>
      <c r="J727" t="s">
        <v>222</v>
      </c>
      <c r="K727" s="12"/>
      <c r="L727" s="12"/>
      <c r="M727" s="12"/>
      <c r="N727" s="13"/>
    </row>
    <row r="728" spans="2:18" ht="15" customHeight="1" x14ac:dyDescent="0.25">
      <c r="B728" t="str" cm="1">
        <f t="array" ref="B728">_xll.PBD(C728,"Name","","USD","","")</f>
        <v>B2list</v>
      </c>
      <c r="C728" t="s">
        <v>609</v>
      </c>
      <c r="D728" t="e" cm="1">
        <f t="array" ref="D728">_xll.PBD(C728,"Legal Name","","USD","","")</f>
        <v>#N/A</v>
      </c>
      <c r="E728" s="29" t="s">
        <v>4279</v>
      </c>
      <c r="F728" t="s">
        <v>105</v>
      </c>
      <c r="G728" t="str" cm="1">
        <f t="array" ref="G728">_xll.PBD(C728,"Website","","USD","","")</f>
        <v>www.b2list.com.br</v>
      </c>
      <c r="H728" t="s">
        <v>2058</v>
      </c>
      <c r="I728" t="s">
        <v>2783</v>
      </c>
      <c r="J728" t="s">
        <v>222</v>
      </c>
      <c r="K728" s="12"/>
      <c r="L728" s="12"/>
      <c r="M728" s="12"/>
      <c r="N728" s="13"/>
    </row>
    <row r="729" spans="2:18" ht="15" customHeight="1" x14ac:dyDescent="0.25">
      <c r="B729" t="str" cm="1">
        <f t="array" ref="B729">_xll.PBD(C729,"Name","","USD","","")</f>
        <v>BAT Brasil</v>
      </c>
      <c r="C729" t="s">
        <v>627</v>
      </c>
      <c r="D729" t="e" cm="1">
        <f t="array" ref="D729">_xll.PBD(C729,"Legal Name","","USD","","")</f>
        <v>#N/A</v>
      </c>
      <c r="E729" t="s">
        <v>4166</v>
      </c>
      <c r="F729" t="s">
        <v>105</v>
      </c>
      <c r="G729" t="str" cm="1">
        <f t="array" ref="G729">_xll.PBD(C729,"Website","","USD","","")</f>
        <v>www.batbrasil.com</v>
      </c>
      <c r="H729" t="s">
        <v>2070</v>
      </c>
      <c r="I729" t="s">
        <v>2792</v>
      </c>
      <c r="J729" t="s">
        <v>222</v>
      </c>
      <c r="K729" s="12"/>
      <c r="L729" s="12"/>
      <c r="M729" s="12"/>
      <c r="N729" s="13"/>
    </row>
    <row r="730" spans="2:18" ht="15" customHeight="1" x14ac:dyDescent="0.25">
      <c r="B730" t="str" cm="1">
        <f t="array" ref="B730">_xll.PBD(C730,"Name","","USD","","")</f>
        <v>Binatural</v>
      </c>
      <c r="C730" t="s">
        <v>640</v>
      </c>
      <c r="D730" t="e" cm="1">
        <f t="array" ref="D730">_xll.PBD(C730,"Legal Name","","USD","","")</f>
        <v>#N/A</v>
      </c>
      <c r="E730" t="s">
        <v>4167</v>
      </c>
      <c r="F730" t="s">
        <v>105</v>
      </c>
      <c r="G730" t="str" cm="1">
        <f t="array" ref="G730">_xll.PBD(C730,"Website","","USD","","")</f>
        <v>www.binatural.com.br</v>
      </c>
      <c r="H730" t="s">
        <v>2079</v>
      </c>
      <c r="I730" t="s">
        <v>2803</v>
      </c>
      <c r="J730" t="s">
        <v>222</v>
      </c>
      <c r="K730" s="12"/>
      <c r="L730" s="12"/>
      <c r="M730" s="12"/>
      <c r="N730" s="13"/>
    </row>
    <row r="731" spans="2:18" ht="15" customHeight="1" x14ac:dyDescent="0.25">
      <c r="B731" t="str" cm="1">
        <f t="array" ref="B731">_xll.PBD(C731,"Name","","USD","","")</f>
        <v>Bretas</v>
      </c>
      <c r="C731" t="s">
        <v>655</v>
      </c>
      <c r="D731" t="e" cm="1">
        <f t="array" ref="D731">_xll.PBD(C731,"Legal Name","","USD","","")</f>
        <v>#N/A</v>
      </c>
      <c r="E731" t="s">
        <v>4280</v>
      </c>
      <c r="F731" t="s">
        <v>105</v>
      </c>
      <c r="G731" t="str" cm="1">
        <f t="array" ref="G731">_xll.PBD(C731,"Website","","USD","","")</f>
        <v>www.bretas.com.br</v>
      </c>
      <c r="H731" t="s">
        <v>2093</v>
      </c>
      <c r="I731" t="s">
        <v>2823</v>
      </c>
      <c r="J731" t="s">
        <v>222</v>
      </c>
      <c r="K731" s="12"/>
      <c r="L731" s="12"/>
      <c r="M731" s="12"/>
      <c r="N731" s="13"/>
    </row>
    <row r="732" spans="2:18" ht="15" customHeight="1" x14ac:dyDescent="0.25">
      <c r="B732" t="str" cm="1">
        <f t="array" ref="B732">_xll.PBD(C732,"Name","","USD","","")</f>
        <v>Cia Cacique de Café Solúvel</v>
      </c>
      <c r="C732" t="s">
        <v>693</v>
      </c>
      <c r="D732" t="e" cm="1">
        <f t="array" ref="D732">_xll.PBD(C732,"Legal Name","","USD","","")</f>
        <v>#N/A</v>
      </c>
      <c r="E732" s="29" t="s">
        <v>4281</v>
      </c>
      <c r="F732" t="s">
        <v>105</v>
      </c>
      <c r="G732" t="str" cm="1">
        <f t="array" ref="G732">_xll.PBD(C732,"Website","","USD","","")</f>
        <v>www.cacique.com.br</v>
      </c>
      <c r="H732" t="s">
        <v>2121</v>
      </c>
      <c r="I732" t="s">
        <v>2836</v>
      </c>
      <c r="J732" t="s">
        <v>222</v>
      </c>
      <c r="K732" s="12"/>
      <c r="L732" s="12"/>
      <c r="M732" s="12"/>
      <c r="N732" s="13"/>
    </row>
    <row r="733" spans="2:18" ht="15" customHeight="1" x14ac:dyDescent="0.25">
      <c r="B733" t="str" cm="1">
        <f t="array" ref="B733">_xll.PBD(C733,"Name","","USD","","")</f>
        <v>Cia Catarinense de Aguas e Saneamento</v>
      </c>
      <c r="C733" t="s">
        <v>694</v>
      </c>
      <c r="D733" t="e" cm="1">
        <f t="array" ref="D733">_xll.PBD(C733,"Legal Name","","USD","","")</f>
        <v>#N/A</v>
      </c>
      <c r="E733" s="29" t="s">
        <v>4282</v>
      </c>
      <c r="F733" t="s">
        <v>105</v>
      </c>
      <c r="G733" t="str" cm="1">
        <f t="array" ref="G733">_xll.PBD(C733,"Website","","USD","","")</f>
        <v>www.casan.com.br</v>
      </c>
      <c r="H733" t="s">
        <v>2122</v>
      </c>
      <c r="I733" t="s">
        <v>2849</v>
      </c>
      <c r="J733" t="s">
        <v>222</v>
      </c>
      <c r="K733" s="12"/>
      <c r="L733" s="12"/>
      <c r="M733" s="12"/>
      <c r="N733" s="13"/>
    </row>
    <row r="734" spans="2:18" ht="15" customHeight="1" x14ac:dyDescent="0.25">
      <c r="B734" t="str" cm="1">
        <f t="array" ref="B734">_xll.PBD(C734,"Name","","USD","","")</f>
        <v>Unimed Nacional</v>
      </c>
      <c r="C734" t="s">
        <v>1134</v>
      </c>
      <c r="D734" t="e" cm="1">
        <f t="array" ref="D734">_xll.PBD(C734,"Legal Name","","USD","","")</f>
        <v>#N/A</v>
      </c>
      <c r="E734" s="29" t="s">
        <v>4283</v>
      </c>
      <c r="F734" t="s">
        <v>105</v>
      </c>
      <c r="G734" t="str" cm="1">
        <f t="array" ref="G734">_xll.PBD(C734,"Website","","USD","","")</f>
        <v>www.centralnacionalunimed.com.br</v>
      </c>
      <c r="H734" t="s">
        <v>2517</v>
      </c>
      <c r="I734" t="s">
        <v>2865</v>
      </c>
      <c r="J734" t="s">
        <v>222</v>
      </c>
      <c r="K734" s="12"/>
      <c r="L734" s="12"/>
      <c r="M734" s="12"/>
      <c r="N734" s="13"/>
    </row>
    <row r="735" spans="2:18" ht="15" customHeight="1" x14ac:dyDescent="0.25">
      <c r="B735" t="str" cm="1">
        <f t="array" ref="B735">_xll.PBD(C735,"Name","","USD","","")</f>
        <v>Companhia Energética de São Paulo</v>
      </c>
      <c r="C735" t="s">
        <v>717</v>
      </c>
      <c r="D735" t="e" cm="1">
        <f t="array" ref="D735">_xll.PBD(C735,"Legal Name","","USD","","")</f>
        <v>#N/A</v>
      </c>
      <c r="E735" t="s">
        <v>4168</v>
      </c>
      <c r="F735" t="s">
        <v>105</v>
      </c>
      <c r="G735" t="str" cm="1">
        <f t="array" ref="G735">_xll.PBD(C735,"Website","","USD","","")</f>
        <v>www.cesp.com.br</v>
      </c>
      <c r="H735" t="s">
        <v>2141</v>
      </c>
      <c r="I735" t="s">
        <v>2868</v>
      </c>
      <c r="J735" t="s">
        <v>222</v>
      </c>
      <c r="K735" s="12"/>
      <c r="L735" s="12"/>
      <c r="M735" s="12"/>
      <c r="N735" s="13"/>
    </row>
    <row r="736" spans="2:18" ht="15" customHeight="1" x14ac:dyDescent="0.25">
      <c r="B736" t="str" cm="1">
        <f t="array" ref="B736">_xll.PBD(C736,"Name","","USD","","")</f>
        <v>Grupo Cimed</v>
      </c>
      <c r="C736" t="s">
        <v>401</v>
      </c>
      <c r="D736" t="e" cm="1">
        <f t="array" ref="D736">_xll.PBD(C736,"Legal Name","","USD","","")</f>
        <v>#N/A</v>
      </c>
      <c r="E736" t="s">
        <v>4169</v>
      </c>
      <c r="F736" t="s">
        <v>105</v>
      </c>
      <c r="G736" t="str" cm="1">
        <f t="array" ref="G736">_xll.PBD(C736,"Website","","USD","","")</f>
        <v>www.cimedremedios.com.br</v>
      </c>
      <c r="H736" t="s">
        <v>2265</v>
      </c>
      <c r="I736" t="s">
        <v>2877</v>
      </c>
      <c r="J736" t="s">
        <v>222</v>
      </c>
      <c r="K736" s="12"/>
      <c r="L736" s="12"/>
      <c r="M736" s="12"/>
      <c r="N736" s="13"/>
    </row>
    <row r="737" spans="2:14" ht="15" customHeight="1" x14ac:dyDescent="0.25">
      <c r="B737" t="str" cm="1">
        <f t="array" ref="B737">_xll.PBD(C737,"Name","","USD","","")</f>
        <v>Coamo Agroindustrial Cooperativa</v>
      </c>
      <c r="C737" t="s">
        <v>705</v>
      </c>
      <c r="D737" t="e" cm="1">
        <f t="array" ref="D737">_xll.PBD(C737,"Legal Name","","USD","","")</f>
        <v>#N/A</v>
      </c>
      <c r="E737" t="s">
        <v>4170</v>
      </c>
      <c r="F737" t="s">
        <v>105</v>
      </c>
      <c r="G737" t="str" cm="1">
        <f t="array" ref="G737">_xll.PBD(C737,"Website","","USD","","")</f>
        <v>coamo.com.br</v>
      </c>
      <c r="H737" t="s">
        <v>2131</v>
      </c>
      <c r="I737" t="s">
        <v>2884</v>
      </c>
      <c r="J737" t="s">
        <v>222</v>
      </c>
      <c r="K737" s="12"/>
      <c r="L737" s="12"/>
      <c r="M737" s="12"/>
      <c r="N737" s="13"/>
    </row>
    <row r="738" spans="2:14" ht="15" customHeight="1" x14ac:dyDescent="0.25">
      <c r="B738" t="str" cm="1">
        <f t="array" ref="B738">_xll.PBD(C738,"Name","","USD","","")</f>
        <v>Coelba</v>
      </c>
      <c r="C738" t="s">
        <v>707</v>
      </c>
      <c r="D738" t="e" cm="1">
        <f t="array" ref="D738">_xll.PBD(C738,"Legal Name","","USD","","")</f>
        <v>#N/A</v>
      </c>
      <c r="E738" t="s">
        <v>4171</v>
      </c>
      <c r="F738" t="s">
        <v>105</v>
      </c>
      <c r="G738" t="str" cm="1">
        <f t="array" ref="G738">_xll.PBD(C738,"Website","","USD","","")</f>
        <v>www.coelba.com.br</v>
      </c>
      <c r="H738" t="s">
        <v>2133</v>
      </c>
      <c r="I738" t="s">
        <v>2886</v>
      </c>
      <c r="J738" t="s">
        <v>222</v>
      </c>
      <c r="K738" s="12"/>
      <c r="L738" s="12"/>
      <c r="M738" s="12"/>
      <c r="N738" s="13"/>
    </row>
    <row r="739" spans="2:14" ht="15" customHeight="1" x14ac:dyDescent="0.25">
      <c r="B739" t="str" cm="1">
        <f t="array" ref="B739">_xll.PBD(C739,"Name","","USD","","")</f>
        <v>Coelce</v>
      </c>
      <c r="C739" t="s">
        <v>708</v>
      </c>
      <c r="D739" t="e" cm="1">
        <f t="array" ref="D739">_xll.PBD(C739,"Legal Name","","USD","","")</f>
        <v>#N/A</v>
      </c>
      <c r="E739" t="s">
        <v>4172</v>
      </c>
      <c r="F739" t="s">
        <v>105</v>
      </c>
      <c r="G739" t="str" cm="1">
        <f t="array" ref="G739">_xll.PBD(C739,"Website","","USD","","")</f>
        <v>www.coelce.com.br</v>
      </c>
      <c r="H739" t="s">
        <v>2134</v>
      </c>
      <c r="I739" t="s">
        <v>2887</v>
      </c>
      <c r="J739" t="s">
        <v>222</v>
      </c>
      <c r="K739" s="12"/>
      <c r="L739" s="12"/>
      <c r="M739" s="12"/>
      <c r="N739" s="13"/>
    </row>
    <row r="740" spans="2:14" ht="15" customHeight="1" x14ac:dyDescent="0.25">
      <c r="B740" t="str" cm="1">
        <f t="array" ref="B740">_xll.PBD(C740,"Name","","USD","","")</f>
        <v>Companhia de Gas de Sao Paulo Comgas</v>
      </c>
      <c r="C740" t="s">
        <v>714</v>
      </c>
      <c r="D740" t="e" cm="1">
        <f t="array" ref="D740">_xll.PBD(C740,"Legal Name","","USD","","")</f>
        <v>#N/A</v>
      </c>
      <c r="E740" t="s">
        <v>4173</v>
      </c>
      <c r="F740" t="s">
        <v>105</v>
      </c>
      <c r="G740" t="str" cm="1">
        <f t="array" ref="G740">_xll.PBD(C740,"Website","","USD","","")</f>
        <v>www.ri.comgas.com.br</v>
      </c>
      <c r="H740" t="s">
        <v>1863</v>
      </c>
      <c r="I740" t="s">
        <v>2891</v>
      </c>
      <c r="J740" t="s">
        <v>222</v>
      </c>
      <c r="K740" s="12"/>
      <c r="L740" s="12"/>
      <c r="M740" s="12"/>
      <c r="N740" s="13"/>
    </row>
    <row r="741" spans="2:14" ht="15" customHeight="1" x14ac:dyDescent="0.25">
      <c r="B741" t="str" cm="1">
        <f t="array" ref="B741">_xll.PBD(C741,"Name","","USD","","")</f>
        <v>Coomex</v>
      </c>
      <c r="C741" t="s">
        <v>732</v>
      </c>
      <c r="D741" t="e" cm="1">
        <f t="array" ref="D741">_xll.PBD(C741,"Legal Name","","USD","","")</f>
        <v>#N/A</v>
      </c>
      <c r="E741" s="29" t="s">
        <v>4284</v>
      </c>
      <c r="F741" t="s">
        <v>105</v>
      </c>
      <c r="G741" t="str" cm="1">
        <f t="array" ref="G741">_xll.PBD(C741,"Website","","USD","","")</f>
        <v>www.coomex.com.br</v>
      </c>
      <c r="H741" t="s">
        <v>2152</v>
      </c>
      <c r="I741" t="s">
        <v>2898</v>
      </c>
      <c r="J741" t="s">
        <v>222</v>
      </c>
      <c r="K741" s="12"/>
      <c r="L741" s="12"/>
      <c r="M741" s="12"/>
      <c r="N741" s="13"/>
    </row>
    <row r="742" spans="2:14" ht="15" customHeight="1" x14ac:dyDescent="0.25">
      <c r="B742" t="str" cm="1">
        <f t="array" ref="B742">_xll.PBD(C742,"Name","","USD","","")</f>
        <v>COPASA</v>
      </c>
      <c r="C742" t="s">
        <v>734</v>
      </c>
      <c r="D742" t="e" cm="1">
        <f t="array" ref="D742">_xll.PBD(C742,"Legal Name","","USD","","")</f>
        <v>#N/A</v>
      </c>
      <c r="E742" t="s">
        <v>4174</v>
      </c>
      <c r="F742" t="s">
        <v>105</v>
      </c>
      <c r="G742" t="str" cm="1">
        <f t="array" ref="G742">_xll.PBD(C742,"Website","","USD","","")</f>
        <v>www.copasa.com.br</v>
      </c>
      <c r="H742" t="s">
        <v>2153</v>
      </c>
      <c r="I742" t="s">
        <v>2899</v>
      </c>
      <c r="J742" t="s">
        <v>222</v>
      </c>
      <c r="K742" s="12"/>
      <c r="L742" s="12"/>
      <c r="M742" s="12"/>
      <c r="N742" s="13"/>
    </row>
    <row r="743" spans="2:14" ht="15" customHeight="1" x14ac:dyDescent="0.25">
      <c r="B743" t="str" cm="1">
        <f t="array" ref="B743">_xll.PBD(C743,"Name","","USD","","")</f>
        <v>Corsan</v>
      </c>
      <c r="C743" t="s">
        <v>738</v>
      </c>
      <c r="D743" t="e" cm="1">
        <f t="array" ref="D743">_xll.PBD(C743,"Legal Name","","USD","","")</f>
        <v>#N/A</v>
      </c>
      <c r="E743" t="s">
        <v>4175</v>
      </c>
      <c r="F743" t="s">
        <v>105</v>
      </c>
      <c r="G743" t="str" cm="1">
        <f t="array" ref="G743">_xll.PBD(C743,"Website","","USD","","")</f>
        <v>www.corsan.com.br</v>
      </c>
      <c r="H743" t="s">
        <v>2157</v>
      </c>
      <c r="I743" t="s">
        <v>2903</v>
      </c>
      <c r="J743" t="s">
        <v>222</v>
      </c>
      <c r="K743" s="12"/>
      <c r="L743" s="12"/>
      <c r="M743" s="12"/>
      <c r="N743" s="13"/>
    </row>
    <row r="744" spans="2:14" ht="15" customHeight="1" x14ac:dyDescent="0.25">
      <c r="B744" t="str" cm="1">
        <f t="array" ref="B744">_xll.PBD(C744,"Name","","USD","","")</f>
        <v>Cotrijal</v>
      </c>
      <c r="C744" t="s">
        <v>742</v>
      </c>
      <c r="D744" t="e" cm="1">
        <f t="array" ref="D744">_xll.PBD(C744,"Legal Name","","USD","","")</f>
        <v>#N/A</v>
      </c>
      <c r="E744" t="s">
        <v>4176</v>
      </c>
      <c r="F744" t="s">
        <v>105</v>
      </c>
      <c r="G744" t="str" cm="1">
        <f t="array" ref="G744">_xll.PBD(C744,"Website","","USD","","")</f>
        <v>www.cotrijal.com.br</v>
      </c>
      <c r="H744" t="s">
        <v>2159</v>
      </c>
      <c r="I744" t="s">
        <v>2906</v>
      </c>
      <c r="J744" t="s">
        <v>222</v>
      </c>
      <c r="K744" s="12"/>
      <c r="L744" s="12"/>
      <c r="M744" s="12"/>
      <c r="N744" s="13"/>
    </row>
    <row r="745" spans="2:14" ht="15" customHeight="1" x14ac:dyDescent="0.25">
      <c r="B745" t="str" cm="1">
        <f t="array" ref="B745">_xll.PBD(C745,"Name","","USD","","")</f>
        <v>Cristália Pharmaceuticals</v>
      </c>
      <c r="C745" t="s">
        <v>387</v>
      </c>
      <c r="D745" t="e" cm="1">
        <f t="array" ref="D745">_xll.PBD(C745,"Legal Name","","USD","","")</f>
        <v>#N/A</v>
      </c>
      <c r="E745" s="29" t="s">
        <v>4285</v>
      </c>
      <c r="F745" t="s">
        <v>105</v>
      </c>
      <c r="G745" t="str" cm="1">
        <f t="array" ref="G745">_xll.PBD(C745,"Website","","USD","","")</f>
        <v>www.cristalia.com.br</v>
      </c>
      <c r="H745" t="s">
        <v>2165</v>
      </c>
      <c r="I745" t="s">
        <v>2912</v>
      </c>
      <c r="J745" t="s">
        <v>222</v>
      </c>
      <c r="K745" s="12"/>
      <c r="L745" s="12"/>
      <c r="M745" s="12"/>
      <c r="N745" s="13"/>
    </row>
    <row r="746" spans="2:14" ht="15" customHeight="1" x14ac:dyDescent="0.25">
      <c r="B746" t="str" cm="1">
        <f t="array" ref="B746">_xll.PBD(C746,"Name","","USD","","")</f>
        <v>DPaschoal</v>
      </c>
      <c r="C746" t="s">
        <v>768</v>
      </c>
      <c r="D746" t="e" cm="1">
        <f t="array" ref="D746">_xll.PBD(C746,"Legal Name","","USD","","")</f>
        <v>#N/A</v>
      </c>
      <c r="E746" t="s">
        <v>4177</v>
      </c>
      <c r="F746" t="s">
        <v>105</v>
      </c>
      <c r="G746" t="str" cm="1">
        <f t="array" ref="G746">_xll.PBD(C746,"Website","","USD","","")</f>
        <v>www.dpaschoal.com.br</v>
      </c>
      <c r="H746" t="s">
        <v>2184</v>
      </c>
      <c r="I746" t="s">
        <v>2938</v>
      </c>
      <c r="J746" t="s">
        <v>222</v>
      </c>
      <c r="K746" s="12"/>
      <c r="L746" s="12"/>
      <c r="M746" s="12"/>
      <c r="N746" s="13"/>
    </row>
    <row r="747" spans="2:14" ht="15" customHeight="1" x14ac:dyDescent="0.25">
      <c r="B747" t="str" cm="1">
        <f t="array" ref="B747">_xll.PBD(C747,"Name","","USD","","")</f>
        <v>DTI Digital</v>
      </c>
      <c r="C747" t="s">
        <v>770</v>
      </c>
      <c r="D747" t="e" cm="1">
        <f t="array" ref="D747">_xll.PBD(C747,"Legal Name","","USD","","")</f>
        <v>#N/A</v>
      </c>
      <c r="E747" s="29" t="s">
        <v>4286</v>
      </c>
      <c r="F747" t="s">
        <v>105</v>
      </c>
      <c r="G747" t="str" cm="1">
        <f t="array" ref="G747">_xll.PBD(C747,"Website","","USD","","")</f>
        <v>www.dtidigital.com.br</v>
      </c>
      <c r="H747" t="s">
        <v>2186</v>
      </c>
      <c r="I747" t="s">
        <v>2941</v>
      </c>
      <c r="J747" t="s">
        <v>222</v>
      </c>
      <c r="K747" s="12"/>
      <c r="L747" s="12"/>
      <c r="M747" s="12"/>
      <c r="N747" s="13"/>
    </row>
    <row r="748" spans="2:14" ht="15" customHeight="1" x14ac:dyDescent="0.25">
      <c r="B748" t="str" cm="1">
        <f t="array" ref="B748">_xll.PBD(C748,"Name","","USD","","")</f>
        <v>EliteSoft</v>
      </c>
      <c r="C748" t="s">
        <v>785</v>
      </c>
      <c r="D748" t="e" cm="1">
        <f t="array" ref="D748">_xll.PBD(C748,"Legal Name","","USD","","")</f>
        <v>#N/A</v>
      </c>
      <c r="E748" s="29" t="s">
        <v>4287</v>
      </c>
      <c r="F748" t="s">
        <v>105</v>
      </c>
      <c r="G748" t="str" cm="1">
        <f t="array" ref="G748">_xll.PBD(C748,"Website","","USD","","")</f>
        <v>www.elitesoft.com.br</v>
      </c>
      <c r="H748" t="s">
        <v>2201</v>
      </c>
      <c r="I748" t="s">
        <v>2959</v>
      </c>
      <c r="J748" t="s">
        <v>222</v>
      </c>
      <c r="K748" s="12"/>
      <c r="L748" s="12"/>
      <c r="M748" s="12"/>
      <c r="N748" s="13"/>
    </row>
    <row r="749" spans="2:14" ht="15" customHeight="1" x14ac:dyDescent="0.25">
      <c r="B749" t="str" cm="1">
        <f t="array" ref="B749">_xll.PBD(C749,"Name","","USD","","")</f>
        <v>GBarbosa</v>
      </c>
      <c r="C749" t="s">
        <v>830</v>
      </c>
      <c r="D749" t="e" cm="1">
        <f t="array" ref="D749">_xll.PBD(C749,"Legal Name","","USD","","")</f>
        <v>#N/A</v>
      </c>
      <c r="E749" t="s">
        <v>4178</v>
      </c>
      <c r="F749" t="s">
        <v>105</v>
      </c>
      <c r="G749" t="str" cm="1">
        <f t="array" ref="G749">_xll.PBD(C749,"Website","","USD","","")</f>
        <v>www.gbarbosa.com.br</v>
      </c>
      <c r="H749" t="s">
        <v>2245</v>
      </c>
      <c r="I749" t="s">
        <v>3006</v>
      </c>
      <c r="J749" t="s">
        <v>222</v>
      </c>
      <c r="K749" s="12"/>
      <c r="L749" s="12"/>
      <c r="M749" s="12"/>
      <c r="N749" s="13"/>
    </row>
    <row r="750" spans="2:14" ht="15" customHeight="1" x14ac:dyDescent="0.25">
      <c r="B750" t="str" cm="1">
        <f t="array" ref="B750">_xll.PBD(C750,"Name","","USD","","")</f>
        <v>Geopost Energy</v>
      </c>
      <c r="C750" t="s">
        <v>832</v>
      </c>
      <c r="D750" t="e" cm="1">
        <f t="array" ref="D750">_xll.PBD(C750,"Legal Name","","USD","","")</f>
        <v>#N/A</v>
      </c>
      <c r="E750" t="s">
        <v>4179</v>
      </c>
      <c r="F750" t="s">
        <v>105</v>
      </c>
      <c r="G750" t="str" cm="1">
        <f t="array" ref="G750">_xll.PBD(C750,"Website","","USD","","")</f>
        <v>www.geopostenergy.com</v>
      </c>
      <c r="H750" t="s">
        <v>2247</v>
      </c>
      <c r="I750" t="s">
        <v>3009</v>
      </c>
      <c r="J750" t="s">
        <v>222</v>
      </c>
      <c r="K750" s="12"/>
      <c r="L750" s="12"/>
      <c r="M750" s="12"/>
      <c r="N750" s="13"/>
    </row>
    <row r="751" spans="2:14" ht="15" customHeight="1" x14ac:dyDescent="0.25">
      <c r="B751" t="str" cm="1">
        <f t="array" ref="B751">_xll.PBD(C751,"Name","","USD","","")</f>
        <v>FUNRES</v>
      </c>
      <c r="C751" t="s">
        <v>828</v>
      </c>
      <c r="D751" t="e" cm="1">
        <f t="array" ref="D751">_xll.PBD(C751,"Legal Name","","USD","","")</f>
        <v>#N/A</v>
      </c>
      <c r="E751">
        <v>0</v>
      </c>
      <c r="F751" t="s">
        <v>105</v>
      </c>
      <c r="G751" t="str" cm="1">
        <f t="array" ref="G751">_xll.PBD(C751,"Website","","USD","","")</f>
        <v>www.geres.gov.br</v>
      </c>
      <c r="H751" t="s">
        <v>1832</v>
      </c>
      <c r="I751" t="s">
        <v>3011</v>
      </c>
      <c r="J751" t="s">
        <v>222</v>
      </c>
      <c r="K751" s="12"/>
      <c r="L751" s="12"/>
      <c r="M751" s="12"/>
      <c r="N751" s="13"/>
    </row>
    <row r="752" spans="2:14" ht="15" customHeight="1" x14ac:dyDescent="0.25">
      <c r="B752" t="str" cm="1">
        <f t="array" ref="B752">_xll.PBD(C752,"Name","","USD","","")</f>
        <v>Giga Atacado</v>
      </c>
      <c r="C752" t="s">
        <v>834</v>
      </c>
      <c r="D752" t="e" cm="1">
        <f t="array" ref="D752">_xll.PBD(C752,"Legal Name","","USD","","")</f>
        <v>#N/A</v>
      </c>
      <c r="E752" t="s">
        <v>4180</v>
      </c>
      <c r="F752" t="s">
        <v>105</v>
      </c>
      <c r="G752" t="str" cm="1">
        <f t="array" ref="G752">_xll.PBD(C752,"Website","","USD","","")</f>
        <v>www.giga.com.vc</v>
      </c>
      <c r="H752" t="s">
        <v>1871</v>
      </c>
      <c r="I752" t="s">
        <v>3012</v>
      </c>
      <c r="J752" t="s">
        <v>222</v>
      </c>
      <c r="K752" s="12"/>
      <c r="L752" s="12"/>
      <c r="M752" s="12"/>
      <c r="N752" s="13"/>
    </row>
    <row r="753" spans="2:17" ht="15" customHeight="1" x14ac:dyDescent="0.25">
      <c r="B753" t="str" cm="1">
        <f t="array" ref="B753">_xll.PBD(C753,"Name","","USD","","")</f>
        <v>Gocil Segurança e Serviços</v>
      </c>
      <c r="C753" t="s">
        <v>361</v>
      </c>
      <c r="D753" t="e" cm="1">
        <f t="array" ref="D753">_xll.PBD(C753,"Legal Name","","USD","","")</f>
        <v>#N/A</v>
      </c>
      <c r="E753" s="29" t="s">
        <v>4288</v>
      </c>
      <c r="F753" t="s">
        <v>105</v>
      </c>
      <c r="G753" t="str" cm="1">
        <f t="array" ref="G753">_xll.PBD(C753,"Website","","USD","","")</f>
        <v>gocil.com.br</v>
      </c>
      <c r="H753" t="s">
        <v>1992</v>
      </c>
      <c r="I753" t="s">
        <v>3017</v>
      </c>
      <c r="J753" t="s">
        <v>222</v>
      </c>
      <c r="K753" s="12"/>
      <c r="L753" s="12"/>
      <c r="M753" s="12"/>
      <c r="N753" s="13"/>
    </row>
    <row r="754" spans="2:17" ht="15" customHeight="1" x14ac:dyDescent="0.25">
      <c r="B754" t="str" cm="1">
        <f t="array" ref="B754">_xll.PBD(C754,"Name","","USD","","")</f>
        <v>Grendene</v>
      </c>
      <c r="C754" t="s">
        <v>842</v>
      </c>
      <c r="D754" t="e" cm="1">
        <f t="array" ref="D754">_xll.PBD(C754,"Legal Name","","USD","","")</f>
        <v>#N/A</v>
      </c>
      <c r="E754" t="s">
        <v>4181</v>
      </c>
      <c r="F754" t="s">
        <v>105</v>
      </c>
      <c r="G754" t="str" cm="1">
        <f t="array" ref="G754">_xll.PBD(C754,"Website","","USD","","")</f>
        <v>www.grendene.com.br</v>
      </c>
      <c r="H754" t="s">
        <v>2256</v>
      </c>
      <c r="I754" t="s">
        <v>3026</v>
      </c>
      <c r="J754" t="s">
        <v>222</v>
      </c>
      <c r="K754" s="12"/>
      <c r="L754" s="12"/>
      <c r="M754" s="12"/>
      <c r="N754" s="13"/>
    </row>
    <row r="755" spans="2:17" ht="15" customHeight="1" x14ac:dyDescent="0.25">
      <c r="B755" t="str" cm="1">
        <f t="array" ref="B755">_xll.PBD(C755,"Name","","USD","","")</f>
        <v>Grupo GRSA</v>
      </c>
      <c r="C755" t="s">
        <v>857</v>
      </c>
      <c r="D755" t="e" cm="1">
        <f t="array" ref="D755">_xll.PBD(C755,"Legal Name","","USD","","")</f>
        <v>#N/A</v>
      </c>
      <c r="E755" s="29" t="s">
        <v>4289</v>
      </c>
      <c r="F755" t="s">
        <v>105</v>
      </c>
      <c r="G755" t="str" cm="1">
        <f t="array" ref="G755">_xll.PBD(C755,"Website","","USD","","")</f>
        <v>www.grsa.com.br</v>
      </c>
      <c r="H755" t="s">
        <v>2268</v>
      </c>
      <c r="I755" t="s">
        <v>3028</v>
      </c>
      <c r="J755" t="s">
        <v>222</v>
      </c>
      <c r="K755" s="12"/>
      <c r="L755" s="12"/>
      <c r="M755" s="12"/>
      <c r="N755" s="13"/>
    </row>
    <row r="756" spans="2:17" ht="15" customHeight="1" x14ac:dyDescent="0.25">
      <c r="B756" t="str" cm="1">
        <f t="array" ref="B756">_xll.PBD(C756,"Name","","USD","","")</f>
        <v>Grupo ABC</v>
      </c>
      <c r="C756" t="s">
        <v>846</v>
      </c>
      <c r="D756" t="e" cm="1">
        <f t="array" ref="D756">_xll.PBD(C756,"Legal Name","","USD","","")</f>
        <v>#N/A</v>
      </c>
      <c r="E756" t="s">
        <v>4182</v>
      </c>
      <c r="F756" t="s">
        <v>105</v>
      </c>
      <c r="G756" t="str" cm="1">
        <f t="array" ref="G756">_xll.PBD(C756,"Website","","USD","","")</f>
        <v>www.grupoabc.com</v>
      </c>
      <c r="H756" t="s">
        <v>2260</v>
      </c>
      <c r="I756" t="s">
        <v>3029</v>
      </c>
      <c r="J756" t="s">
        <v>222</v>
      </c>
      <c r="K756" s="12"/>
      <c r="L756" s="12"/>
      <c r="M756" s="12"/>
      <c r="N756" s="13"/>
    </row>
    <row r="757" spans="2:17" ht="15" customHeight="1" x14ac:dyDescent="0.25">
      <c r="B757" t="str" cm="1">
        <f t="array" ref="B757">_xll.PBD(C757,"Name","","USD","","")</f>
        <v>Grupo Boticario</v>
      </c>
      <c r="C757" t="s">
        <v>848</v>
      </c>
      <c r="D757" t="e" cm="1">
        <f t="array" ref="D757">_xll.PBD(C757,"Legal Name","","USD","","")</f>
        <v>#N/A</v>
      </c>
      <c r="E757" t="s">
        <v>4183</v>
      </c>
      <c r="F757" t="s">
        <v>105</v>
      </c>
      <c r="G757" t="str" cm="1">
        <f t="array" ref="G757">_xll.PBD(C757,"Website","","USD","","")</f>
        <v>www.grupoboticario.com.br</v>
      </c>
      <c r="H757" t="s">
        <v>2262</v>
      </c>
      <c r="I757" t="s">
        <v>3033</v>
      </c>
      <c r="J757" t="s">
        <v>222</v>
      </c>
      <c r="K757" s="12"/>
      <c r="L757" s="12"/>
      <c r="M757" s="12"/>
      <c r="N757" s="13"/>
    </row>
    <row r="758" spans="2:17" ht="15" customHeight="1" x14ac:dyDescent="0.25">
      <c r="B758" t="str" cm="1">
        <f t="array" ref="B758">_xll.PBD(C758,"Name","","USD","","")</f>
        <v>Grupo Pereira</v>
      </c>
      <c r="C758" t="s">
        <v>861</v>
      </c>
      <c r="D758" t="e" cm="1">
        <f t="array" ref="D758">_xll.PBD(C758,"Legal Name","","USD","","")</f>
        <v>#N/A</v>
      </c>
      <c r="E758" s="29" t="s">
        <v>4290</v>
      </c>
      <c r="F758" t="s">
        <v>105</v>
      </c>
      <c r="G758" t="str" cm="1">
        <f t="array" ref="G758">_xll.PBD(C758,"Website","","USD","","")</f>
        <v>www.grupopereirabrasil.com.br</v>
      </c>
      <c r="H758" t="s">
        <v>2272</v>
      </c>
      <c r="I758" t="s">
        <v>3044</v>
      </c>
      <c r="J758" t="s">
        <v>222</v>
      </c>
      <c r="K758" s="12"/>
      <c r="L758" s="12"/>
      <c r="M758" s="12"/>
      <c r="N758" s="13"/>
    </row>
    <row r="759" spans="2:17" ht="15" customHeight="1" x14ac:dyDescent="0.25">
      <c r="B759" t="str" cm="1">
        <f t="array" ref="B759">_xll.PBD(C759,"Name","","USD","","")</f>
        <v>Grupo Souza Lima</v>
      </c>
      <c r="C759" t="s">
        <v>364</v>
      </c>
      <c r="D759" t="e" cm="1">
        <f t="array" ref="D759">_xll.PBD(C759,"Legal Name","","USD","","")</f>
        <v>#N/A</v>
      </c>
      <c r="E759" s="29" t="s">
        <v>4291</v>
      </c>
      <c r="F759" t="s">
        <v>105</v>
      </c>
      <c r="G759" t="str" cm="1">
        <f t="array" ref="G759">_xll.PBD(C759,"Website","","USD","","")</f>
        <v>gruposouzalima.com</v>
      </c>
      <c r="H759" t="s">
        <v>1994</v>
      </c>
      <c r="I759" t="s">
        <v>3050</v>
      </c>
      <c r="J759" t="s">
        <v>222</v>
      </c>
      <c r="K759" s="12"/>
      <c r="L759" s="12"/>
      <c r="M759" s="12"/>
      <c r="N759" s="13"/>
    </row>
    <row r="760" spans="2:17" ht="15" customHeight="1" x14ac:dyDescent="0.25">
      <c r="B760" t="str" cm="1">
        <f t="array" ref="B760">_xll.PBD(C760,"Name","","USD","","")</f>
        <v>Grupo Zaffari</v>
      </c>
      <c r="C760" t="s">
        <v>864</v>
      </c>
      <c r="D760" t="e" cm="1">
        <f t="array" ref="D760">_xll.PBD(C760,"Legal Name","","USD","","")</f>
        <v>#N/A</v>
      </c>
      <c r="E760" t="s">
        <v>4184</v>
      </c>
      <c r="F760" t="s">
        <v>105</v>
      </c>
      <c r="G760" t="str" cm="1">
        <f t="array" ref="G760">_xll.PBD(C760,"Website","","USD","","")</f>
        <v>www.grupozaffari.com.br</v>
      </c>
      <c r="H760" t="s">
        <v>2275</v>
      </c>
      <c r="I760" t="s">
        <v>3051</v>
      </c>
      <c r="J760" t="s">
        <v>222</v>
      </c>
      <c r="K760" s="12"/>
      <c r="L760" s="12"/>
      <c r="M760" s="12"/>
      <c r="N760" s="13"/>
    </row>
    <row r="761" spans="2:17" ht="15" customHeight="1" x14ac:dyDescent="0.25">
      <c r="B761" t="str" cm="1">
        <f t="array" ref="B761">_xll.PBD(C761,"Name","","USD","","")</f>
        <v>Jequiti Cosméticos</v>
      </c>
      <c r="C761" t="s">
        <v>896</v>
      </c>
      <c r="D761" t="e" cm="1">
        <f t="array" ref="D761">_xll.PBD(C761,"Legal Name","","USD","","")</f>
        <v>#N/A</v>
      </c>
      <c r="E761" s="29" t="s">
        <v>4292</v>
      </c>
      <c r="F761" t="s">
        <v>105</v>
      </c>
      <c r="G761" t="str" cm="1">
        <f t="array" ref="G761">_xll.PBD(C761,"Website","","USD","","")</f>
        <v>www.jequiti.com.br</v>
      </c>
      <c r="H761" t="s">
        <v>2305</v>
      </c>
      <c r="I761" t="s">
        <v>3091</v>
      </c>
      <c r="J761" t="s">
        <v>222</v>
      </c>
      <c r="K761" s="12"/>
      <c r="L761" s="12"/>
      <c r="M761" s="12"/>
      <c r="N761" s="13"/>
    </row>
    <row r="762" spans="2:17" ht="15" customHeight="1" x14ac:dyDescent="0.25">
      <c r="B762" t="str" cm="1">
        <f t="array" ref="B762">_xll.PBD(C762,"Name","","USD","","")</f>
        <v>Kiss New York</v>
      </c>
      <c r="C762" t="s">
        <v>904</v>
      </c>
      <c r="D762" t="e" cm="1">
        <f t="array" ref="D762">_xll.PBD(C762,"Legal Name","","USD","","")</f>
        <v>#N/A</v>
      </c>
      <c r="E762">
        <v>0</v>
      </c>
      <c r="F762" t="s">
        <v>105</v>
      </c>
      <c r="G762" t="str" cm="1">
        <f t="array" ref="G762">_xll.PBD(C762,"Website","","USD","","")</f>
        <v>kissnewyork.com.br</v>
      </c>
      <c r="H762" t="s">
        <v>2312</v>
      </c>
      <c r="I762" t="s">
        <v>3099</v>
      </c>
      <c r="J762" t="s">
        <v>222</v>
      </c>
      <c r="K762" s="12"/>
      <c r="L762" s="12"/>
      <c r="M762" s="12"/>
      <c r="N762" s="13"/>
    </row>
    <row r="763" spans="2:17" ht="15" customHeight="1" x14ac:dyDescent="0.25">
      <c r="B763" t="str" cm="1">
        <f t="array" ref="B763">_xll.PBD(C763,"Name","","USD","","")</f>
        <v>Kovr Seguradora</v>
      </c>
      <c r="C763" t="s">
        <v>908</v>
      </c>
      <c r="D763" t="e" cm="1">
        <f t="array" ref="D763">_xll.PBD(C763,"Legal Name","","USD","","")</f>
        <v>#N/A</v>
      </c>
      <c r="E763" t="s">
        <v>4185</v>
      </c>
      <c r="F763" t="s">
        <v>105</v>
      </c>
      <c r="G763" t="str" cm="1">
        <f t="array" ref="G763">_xll.PBD(C763,"Website","","USD","","")</f>
        <v>kovr.com.br</v>
      </c>
      <c r="H763" t="s">
        <v>2316</v>
      </c>
      <c r="I763" t="s">
        <v>3104</v>
      </c>
      <c r="J763" t="s">
        <v>222</v>
      </c>
      <c r="K763" s="12"/>
      <c r="L763" s="12"/>
      <c r="M763" s="12"/>
      <c r="N763" s="13"/>
    </row>
    <row r="764" spans="2:17" ht="15" customHeight="1" x14ac:dyDescent="0.25">
      <c r="B764" t="str" cm="1">
        <f t="array" ref="B764">_xll.PBD(C764,"Name","","USD","","")</f>
        <v>Labs a+</v>
      </c>
      <c r="C764" t="s">
        <v>407</v>
      </c>
      <c r="D764" t="e" cm="1">
        <f t="array" ref="D764">_xll.PBD(C764,"Legal Name","","USD","","")</f>
        <v>#N/A</v>
      </c>
      <c r="E764">
        <v>0</v>
      </c>
      <c r="F764" t="s">
        <v>105</v>
      </c>
      <c r="G764" t="str" cm="1">
        <f t="array" ref="G764">_xll.PBD(C764,"Website","","USD","","")</f>
        <v>www.labsamais.com.br</v>
      </c>
      <c r="H764" t="s">
        <v>2317</v>
      </c>
      <c r="I764" t="s">
        <v>3106</v>
      </c>
      <c r="J764" t="s">
        <v>222</v>
      </c>
      <c r="K764" s="12"/>
      <c r="L764" s="12"/>
      <c r="M764" s="12"/>
      <c r="N764" s="13"/>
    </row>
    <row r="765" spans="2:17" ht="15" customHeight="1" x14ac:dyDescent="0.25">
      <c r="B765" t="str" cm="1">
        <f t="array" ref="B765">_xll.PBD(C765,"Name","","USD","","")</f>
        <v>Liberty Health</v>
      </c>
      <c r="C765" t="s">
        <v>214</v>
      </c>
      <c r="D765" t="e" cm="1">
        <f t="array" ref="D765">_xll.PBD(C765,"Legal Name","","USD","","")</f>
        <v>#N/A</v>
      </c>
      <c r="E765">
        <v>0</v>
      </c>
      <c r="F765" t="s">
        <v>105</v>
      </c>
      <c r="G765" t="str" cm="1">
        <f t="array" ref="G765">_xll.PBD(C765,"Website","","USD","","")</f>
        <v>libertyhealth.com.br</v>
      </c>
      <c r="H765" t="s">
        <v>1926</v>
      </c>
      <c r="I765" t="s">
        <v>3116</v>
      </c>
      <c r="J765" t="s">
        <v>222</v>
      </c>
      <c r="K765" s="12"/>
      <c r="L765" s="12"/>
      <c r="M765" s="12"/>
      <c r="N765" s="13"/>
      <c r="O765" t="s">
        <v>246</v>
      </c>
      <c r="P765" t="s">
        <v>247</v>
      </c>
      <c r="Q765" t="s">
        <v>248</v>
      </c>
    </row>
    <row r="766" spans="2:17" ht="15" customHeight="1" x14ac:dyDescent="0.25">
      <c r="B766" t="str" cm="1">
        <f t="array" ref="B766">_xll.PBD(C766,"Name","","USD","","")</f>
        <v>Agência Loducca</v>
      </c>
      <c r="C766" t="s">
        <v>560</v>
      </c>
      <c r="D766" t="e" cm="1">
        <f t="array" ref="D766">_xll.PBD(C766,"Legal Name","","USD","","")</f>
        <v>#N/A</v>
      </c>
      <c r="E766">
        <v>0</v>
      </c>
      <c r="F766" t="s">
        <v>105</v>
      </c>
      <c r="G766" t="str" cm="1">
        <f t="array" ref="G766">_xll.PBD(C766,"Website","","USD","","")</f>
        <v>www.loducca.com.br</v>
      </c>
      <c r="H766" t="s">
        <v>2019</v>
      </c>
      <c r="I766" t="s">
        <v>3123</v>
      </c>
      <c r="J766" t="s">
        <v>222</v>
      </c>
      <c r="K766" s="12"/>
      <c r="L766" s="12"/>
      <c r="M766" s="12"/>
      <c r="N766" s="13"/>
    </row>
    <row r="767" spans="2:17" ht="15" customHeight="1" x14ac:dyDescent="0.25">
      <c r="B767" t="str" cm="1">
        <f t="array" ref="B767">_xll.PBD(C767,"Name","","USD","","")</f>
        <v>Magnesita Refratarios</v>
      </c>
      <c r="C767" t="s">
        <v>934</v>
      </c>
      <c r="D767" t="e" cm="1">
        <f t="array" ref="D767">_xll.PBD(C767,"Legal Name","","USD","","")</f>
        <v>#N/A</v>
      </c>
      <c r="E767" t="s">
        <v>4186</v>
      </c>
      <c r="F767" t="s">
        <v>105</v>
      </c>
      <c r="G767" t="str" cm="1">
        <f t="array" ref="G767">_xll.PBD(C767,"Website","","USD","","")</f>
        <v>www.magnesita.com</v>
      </c>
      <c r="H767" t="s">
        <v>2340</v>
      </c>
      <c r="I767" t="s">
        <v>3135</v>
      </c>
      <c r="J767" t="s">
        <v>222</v>
      </c>
      <c r="K767" s="12"/>
      <c r="L767" s="12"/>
      <c r="M767" s="12"/>
      <c r="N767" s="13"/>
    </row>
    <row r="768" spans="2:17" ht="15" customHeight="1" x14ac:dyDescent="0.25">
      <c r="B768" t="str" cm="1">
        <f t="array" ref="B768">_xll.PBD(C768,"Name","","USD","","")</f>
        <v>Manserv</v>
      </c>
      <c r="C768" t="s">
        <v>375</v>
      </c>
      <c r="D768" t="e" cm="1">
        <f t="array" ref="D768">_xll.PBD(C768,"Legal Name","","USD","","")</f>
        <v>#N/A</v>
      </c>
      <c r="E768" t="s">
        <v>4187</v>
      </c>
      <c r="F768" t="s">
        <v>105</v>
      </c>
      <c r="G768" t="str" cm="1">
        <f t="array" ref="G768">_xll.PBD(C768,"Website","","USD","","")</f>
        <v>www.manserv.com.br</v>
      </c>
      <c r="H768" t="s">
        <v>2003</v>
      </c>
      <c r="I768" t="s">
        <v>3138</v>
      </c>
      <c r="J768" t="s">
        <v>222</v>
      </c>
      <c r="K768" s="12"/>
      <c r="L768" s="12"/>
      <c r="M768" s="12"/>
      <c r="N768" s="13"/>
    </row>
    <row r="769" spans="2:14" ht="15" customHeight="1" x14ac:dyDescent="0.25">
      <c r="B769" t="str" cm="1">
        <f t="array" ref="B769">_xll.PBD(C769,"Name","","USD","","")</f>
        <v>Neobpo (Sao Paulo)</v>
      </c>
      <c r="C769" t="s">
        <v>977</v>
      </c>
      <c r="D769" t="e" cm="1">
        <f t="array" ref="D769">_xll.PBD(C769,"Legal Name","","USD","","")</f>
        <v>#N/A</v>
      </c>
      <c r="E769" s="29" t="s">
        <v>4293</v>
      </c>
      <c r="F769" t="s">
        <v>105</v>
      </c>
      <c r="G769" t="str" cm="1">
        <f t="array" ref="G769">_xll.PBD(C769,"Website","","USD","","")</f>
        <v>www.neobpo.com.br</v>
      </c>
      <c r="H769" t="s">
        <v>2377</v>
      </c>
      <c r="I769" t="s">
        <v>3183</v>
      </c>
      <c r="J769" t="s">
        <v>222</v>
      </c>
      <c r="K769" s="12"/>
      <c r="L769" s="12"/>
      <c r="M769" s="12"/>
      <c r="N769" s="13"/>
    </row>
    <row r="770" spans="2:14" ht="15" customHeight="1" x14ac:dyDescent="0.25">
      <c r="B770" t="str" cm="1">
        <f t="array" ref="B770">_xll.PBD(C770,"Name","","USD","","")</f>
        <v>Novo Atacarejo</v>
      </c>
      <c r="C770" t="s">
        <v>985</v>
      </c>
      <c r="D770" t="e" cm="1">
        <f t="array" ref="D770">_xll.PBD(C770,"Legal Name","","USD","","")</f>
        <v>#N/A</v>
      </c>
      <c r="E770" t="s">
        <v>4188</v>
      </c>
      <c r="F770" t="s">
        <v>105</v>
      </c>
      <c r="G770" t="str" cm="1">
        <f t="array" ref="G770">_xll.PBD(C770,"Website","","USD","","")</f>
        <v>www.novoatacarejo.com</v>
      </c>
      <c r="H770" t="s">
        <v>2384</v>
      </c>
      <c r="I770" t="s">
        <v>3194</v>
      </c>
      <c r="J770" t="s">
        <v>222</v>
      </c>
      <c r="K770" s="12"/>
      <c r="L770" s="12"/>
      <c r="M770" s="12"/>
      <c r="N770" s="13"/>
    </row>
    <row r="771" spans="2:14" ht="15" customHeight="1" x14ac:dyDescent="0.25">
      <c r="B771" t="str" cm="1">
        <f t="array" ref="B771">_xll.PBD(C771,"Name","","USD","","")</f>
        <v>Orsegups</v>
      </c>
      <c r="C771" t="s">
        <v>365</v>
      </c>
      <c r="D771" t="e" cm="1">
        <f t="array" ref="D771">_xll.PBD(C771,"Legal Name","","USD","","")</f>
        <v>#N/A</v>
      </c>
      <c r="E771" t="s">
        <v>4189</v>
      </c>
      <c r="F771" t="e">
        <v>#N/A</v>
      </c>
      <c r="G771" t="str" cm="1">
        <f t="array" ref="G771">_xll.PBD(C771,"Website","","USD","","")</f>
        <v>www.orsegups.com.br</v>
      </c>
      <c r="H771" t="s">
        <v>1995</v>
      </c>
      <c r="I771" t="e">
        <v>#N/A</v>
      </c>
      <c r="J771" t="s">
        <v>222</v>
      </c>
      <c r="K771" s="12"/>
      <c r="L771" s="12"/>
      <c r="M771" s="12"/>
      <c r="N771" s="13"/>
    </row>
    <row r="772" spans="2:14" ht="15" customHeight="1" x14ac:dyDescent="0.25">
      <c r="B772" t="str" cm="1">
        <f t="array" ref="B772">_xll.PBD(C772,"Name","","USD","","")</f>
        <v>S.E. Palmeiras</v>
      </c>
      <c r="C772" t="s">
        <v>1050</v>
      </c>
      <c r="D772" t="e" cm="1">
        <f t="array" ref="D772">_xll.PBD(C772,"Legal Name","","USD","","")</f>
        <v>#N/A</v>
      </c>
      <c r="E772" s="29" t="s">
        <v>4294</v>
      </c>
      <c r="F772" t="s">
        <v>105</v>
      </c>
      <c r="G772" t="str" cm="1">
        <f t="array" ref="G772">_xll.PBD(C772,"Website","","USD","","")</f>
        <v>palmeiras.com.br</v>
      </c>
      <c r="H772" t="s">
        <v>2441</v>
      </c>
      <c r="I772" t="s">
        <v>3213</v>
      </c>
      <c r="J772" t="s">
        <v>222</v>
      </c>
      <c r="K772" s="12"/>
      <c r="L772" s="12"/>
      <c r="M772" s="12"/>
      <c r="N772" s="13"/>
    </row>
    <row r="773" spans="2:14" ht="15" customHeight="1" x14ac:dyDescent="0.25">
      <c r="B773" t="str" cm="1">
        <f t="array" ref="B773">_xll.PBD(C773,"Name","","USD","","")</f>
        <v>Planvale</v>
      </c>
      <c r="C773" t="s">
        <v>1017</v>
      </c>
      <c r="D773" t="e" cm="1">
        <f t="array" ref="D773">_xll.PBD(C773,"Legal Name","","USD","","")</f>
        <v>#N/A</v>
      </c>
      <c r="E773" t="s">
        <v>4190</v>
      </c>
      <c r="F773" t="s">
        <v>105</v>
      </c>
      <c r="G773" t="str" cm="1">
        <f t="array" ref="G773">_xll.PBD(C773,"Website","","USD","","")</f>
        <v>www.planvale.com.br</v>
      </c>
      <c r="H773" t="s">
        <v>2412</v>
      </c>
      <c r="I773" t="s">
        <v>3227</v>
      </c>
      <c r="J773" t="s">
        <v>222</v>
      </c>
      <c r="K773" s="12"/>
      <c r="L773" s="12"/>
      <c r="M773" s="12"/>
      <c r="N773" s="13"/>
    </row>
    <row r="774" spans="2:14" ht="15" customHeight="1" x14ac:dyDescent="0.25">
      <c r="B774" t="str" cm="1">
        <f t="array" ref="B774">_xll.PBD(C774,"Name","","USD","","")</f>
        <v>Playcenter</v>
      </c>
      <c r="C774" t="s">
        <v>1019</v>
      </c>
      <c r="D774" t="e" cm="1">
        <f t="array" ref="D774">_xll.PBD(C774,"Legal Name","","USD","","")</f>
        <v>#N/A</v>
      </c>
      <c r="E774" s="29" t="s">
        <v>4295</v>
      </c>
      <c r="F774" t="s">
        <v>105</v>
      </c>
      <c r="G774" t="str" cm="1">
        <f t="array" ref="G774">_xll.PBD(C774,"Website","","USD","","")</f>
        <v>www.playcenter.com.br</v>
      </c>
      <c r="H774" t="s">
        <v>2414</v>
      </c>
      <c r="I774" t="s">
        <v>3229</v>
      </c>
      <c r="J774" t="s">
        <v>222</v>
      </c>
      <c r="K774" s="12"/>
      <c r="L774" s="12"/>
      <c r="M774" s="12"/>
      <c r="N774" s="13"/>
    </row>
    <row r="775" spans="2:14" ht="15" customHeight="1" x14ac:dyDescent="0.25">
      <c r="B775" t="str" cm="1">
        <f t="array" ref="B775">_xll.PBD(C775,"Name","","USD","","")</f>
        <v>Politec Tecnologia da Informação</v>
      </c>
      <c r="C775" t="s">
        <v>1023</v>
      </c>
      <c r="D775" t="e" cm="1">
        <f t="array" ref="D775">_xll.PBD(C775,"Legal Name","","USD","","")</f>
        <v>#N/A</v>
      </c>
      <c r="E775">
        <v>0</v>
      </c>
      <c r="F775" t="s">
        <v>105</v>
      </c>
      <c r="G775" t="str" cm="1">
        <f t="array" ref="G775">_xll.PBD(C775,"Website","","USD","","")</f>
        <v>www.politec.com.br</v>
      </c>
      <c r="H775" t="s">
        <v>2418</v>
      </c>
      <c r="I775" t="s">
        <v>3233</v>
      </c>
      <c r="J775" t="s">
        <v>222</v>
      </c>
      <c r="K775" s="12"/>
      <c r="L775" s="12"/>
      <c r="M775" s="12"/>
      <c r="N775" s="13"/>
    </row>
    <row r="776" spans="2:14" ht="15" customHeight="1" x14ac:dyDescent="0.25">
      <c r="B776" t="str" cm="1">
        <f t="array" ref="B776">_xll.PBD(C776,"Name","","USD","","")</f>
        <v>Prodama</v>
      </c>
      <c r="C776" t="s">
        <v>1030</v>
      </c>
      <c r="D776" t="e" cm="1">
        <f t="array" ref="D776">_xll.PBD(C776,"Legal Name","","USD","","")</f>
        <v>#N/A</v>
      </c>
      <c r="E776" s="29" t="s">
        <v>4296</v>
      </c>
      <c r="F776" t="s">
        <v>105</v>
      </c>
      <c r="G776" t="str" cm="1">
        <f t="array" ref="G776">_xll.PBD(C776,"Website","","USD","","")</f>
        <v>www.prodama.com.br</v>
      </c>
      <c r="H776" t="s">
        <v>2423</v>
      </c>
      <c r="I776" t="s">
        <v>3240</v>
      </c>
      <c r="J776" t="s">
        <v>222</v>
      </c>
      <c r="K776" s="12"/>
      <c r="L776" s="12"/>
      <c r="M776" s="12"/>
      <c r="N776" s="13"/>
    </row>
    <row r="777" spans="2:14" ht="15" customHeight="1" x14ac:dyDescent="0.25">
      <c r="B777" t="str" cm="1">
        <f t="array" ref="B777">_xll.PBD(C777,"Name","","USD","","")</f>
        <v>Coniexpress SA Indústrias Alimentícias</v>
      </c>
      <c r="C777" t="s">
        <v>727</v>
      </c>
      <c r="D777" t="e" cm="1">
        <f t="array" ref="D777">_xll.PBD(C777,"Legal Name","","USD","","")</f>
        <v>#N/A</v>
      </c>
      <c r="E777">
        <v>0</v>
      </c>
      <c r="F777" t="s">
        <v>105</v>
      </c>
      <c r="G777" t="str" cm="1">
        <f t="array" ref="G777">_xll.PBD(C777,"Website","","USD","","")</f>
        <v>www.produtosquero.com.br</v>
      </c>
      <c r="H777" t="s">
        <v>2147</v>
      </c>
      <c r="I777" t="s">
        <v>3242</v>
      </c>
      <c r="J777" t="s">
        <v>222</v>
      </c>
      <c r="K777" s="12"/>
      <c r="L777" s="12"/>
      <c r="M777" s="12"/>
      <c r="N777" s="13"/>
    </row>
    <row r="778" spans="2:14" ht="15" customHeight="1" x14ac:dyDescent="0.25">
      <c r="B778" t="str" cm="1">
        <f t="array" ref="B778">_xll.PBD(C778,"Name","","USD","","")</f>
        <v>Companhia Providencia Industria E Comercio</v>
      </c>
      <c r="C778" t="s">
        <v>721</v>
      </c>
      <c r="D778" t="e" cm="1">
        <f t="array" ref="D778">_xll.PBD(C778,"Legal Name","","USD","","")</f>
        <v>#N/A</v>
      </c>
      <c r="E778" t="s">
        <v>4191</v>
      </c>
      <c r="F778" t="s">
        <v>105</v>
      </c>
      <c r="G778" t="str" cm="1">
        <f t="array" ref="G778">_xll.PBD(C778,"Website","","USD","","")</f>
        <v>www.providencia.com.br</v>
      </c>
      <c r="H778" t="s">
        <v>2143</v>
      </c>
      <c r="I778" t="s">
        <v>3246</v>
      </c>
      <c r="J778" t="s">
        <v>222</v>
      </c>
      <c r="K778" s="12"/>
      <c r="L778" s="12"/>
      <c r="M778" s="12"/>
      <c r="N778" s="13"/>
    </row>
    <row r="779" spans="2:14" ht="15" customHeight="1" x14ac:dyDescent="0.25">
      <c r="B779" t="str" cm="1">
        <f t="array" ref="B779">_xll.PBD(C779,"Name","","USD","","")</f>
        <v>Puket</v>
      </c>
      <c r="C779" t="s">
        <v>1033</v>
      </c>
      <c r="D779" t="e" cm="1">
        <f t="array" ref="D779">_xll.PBD(C779,"Legal Name","","USD","","")</f>
        <v>#N/A</v>
      </c>
      <c r="E779" s="29" t="s">
        <v>4297</v>
      </c>
      <c r="F779" t="s">
        <v>105</v>
      </c>
      <c r="G779" t="str" cm="1">
        <f t="array" ref="G779">_xll.PBD(C779,"Website","","USD","","")</f>
        <v>www.puket.com.br</v>
      </c>
      <c r="H779" t="s">
        <v>2427</v>
      </c>
      <c r="I779" t="s">
        <v>3248</v>
      </c>
      <c r="J779" t="s">
        <v>222</v>
      </c>
      <c r="K779" s="12"/>
      <c r="L779" s="12"/>
      <c r="M779" s="12"/>
      <c r="N779" s="13"/>
    </row>
    <row r="780" spans="2:14" ht="15" customHeight="1" x14ac:dyDescent="0.25">
      <c r="B780" t="str" cm="1">
        <f t="array" ref="B780">_xll.PBD(C780,"Name","","USD","","")</f>
        <v>Companhia De Saneamento Basico Do Estado De Sao Paulo</v>
      </c>
      <c r="C780" t="s">
        <v>715</v>
      </c>
      <c r="D780" t="e" cm="1">
        <f t="array" ref="D780">_xll.PBD(C780,"Legal Name","","USD","","")</f>
        <v>#N/A</v>
      </c>
      <c r="E780" t="s">
        <v>4192</v>
      </c>
      <c r="F780" t="s">
        <v>105</v>
      </c>
      <c r="G780" t="str" cm="1">
        <f t="array" ref="G780">_xll.PBD(C780,"Website","","USD","","")</f>
        <v>ri.sabesp.com.br</v>
      </c>
      <c r="H780" t="s">
        <v>1826</v>
      </c>
      <c r="I780" t="s">
        <v>3271</v>
      </c>
      <c r="J780" t="s">
        <v>222</v>
      </c>
      <c r="K780" s="12"/>
      <c r="L780" s="12"/>
      <c r="M780" s="12"/>
      <c r="N780" s="13"/>
    </row>
    <row r="781" spans="2:14" ht="15" customHeight="1" x14ac:dyDescent="0.25">
      <c r="B781" t="str" cm="1">
        <f t="array" ref="B781">_xll.PBD(C781,"Name","","USD","","")</f>
        <v>Sanepar</v>
      </c>
      <c r="C781" t="s">
        <v>1054</v>
      </c>
      <c r="D781" t="e" cm="1">
        <f t="array" ref="D781">_xll.PBD(C781,"Legal Name","","USD","","")</f>
        <v>#N/A</v>
      </c>
      <c r="E781" t="s">
        <v>4193</v>
      </c>
      <c r="F781" t="s">
        <v>105</v>
      </c>
      <c r="G781" t="str" cm="1">
        <f t="array" ref="G781">_xll.PBD(C781,"Website","","USD","","")</f>
        <v>www.sanepar.com.br</v>
      </c>
      <c r="H781" t="s">
        <v>2446</v>
      </c>
      <c r="I781" t="s">
        <v>3274</v>
      </c>
      <c r="J781" t="s">
        <v>222</v>
      </c>
      <c r="K781" s="12"/>
      <c r="L781" s="12"/>
      <c r="M781" s="12"/>
      <c r="N781" s="13"/>
    </row>
    <row r="782" spans="2:14" ht="15" customHeight="1" x14ac:dyDescent="0.25">
      <c r="B782" t="str" cm="1">
        <f t="array" ref="B782">_xll.PBD(C782,"Name","","USD","","")</f>
        <v>Grupo São Francisco</v>
      </c>
      <c r="C782" t="s">
        <v>403</v>
      </c>
      <c r="D782" t="e" cm="1">
        <f t="array" ref="D782">_xll.PBD(C782,"Legal Name","","USD","","")</f>
        <v>#N/A</v>
      </c>
      <c r="E782" s="29" t="s">
        <v>4298</v>
      </c>
      <c r="F782" t="s">
        <v>105</v>
      </c>
      <c r="G782" t="str" cm="1">
        <f t="array" ref="G782">_xll.PBD(C782,"Website","","USD","","")</f>
        <v>www.saofrancisco.com.br</v>
      </c>
      <c r="H782" t="s">
        <v>2273</v>
      </c>
      <c r="I782" t="s">
        <v>3278</v>
      </c>
      <c r="J782" t="s">
        <v>222</v>
      </c>
      <c r="K782" s="12"/>
      <c r="L782" s="12"/>
      <c r="M782" s="12"/>
      <c r="N782" s="13"/>
    </row>
    <row r="783" spans="2:14" ht="15" customHeight="1" x14ac:dyDescent="0.25">
      <c r="B783" t="str" cm="1">
        <f t="array" ref="B783">_xll.PBD(C783,"Name","","USD","","")</f>
        <v>Scheffer Participações</v>
      </c>
      <c r="C783" t="s">
        <v>1057</v>
      </c>
      <c r="D783" t="e" cm="1">
        <f t="array" ref="D783">_xll.PBD(C783,"Legal Name","","USD","","")</f>
        <v>#N/A</v>
      </c>
      <c r="E783" t="s">
        <v>4194</v>
      </c>
      <c r="F783" t="s">
        <v>105</v>
      </c>
      <c r="G783" t="str" cm="1">
        <f t="array" ref="G783">_xll.PBD(C783,"Website","","USD","","")</f>
        <v>www.scheffer.agr.br</v>
      </c>
      <c r="H783" t="s">
        <v>2449</v>
      </c>
      <c r="I783" t="s">
        <v>3284</v>
      </c>
      <c r="J783" t="s">
        <v>222</v>
      </c>
      <c r="K783" s="12"/>
      <c r="L783" s="12"/>
      <c r="M783" s="12"/>
      <c r="N783" s="13"/>
    </row>
    <row r="784" spans="2:14" ht="15" customHeight="1" x14ac:dyDescent="0.25">
      <c r="B784" t="str" cm="1">
        <f t="array" ref="B784">_xll.PBD(C784,"Name","","USD","","")</f>
        <v>Solar Coca-Cola</v>
      </c>
      <c r="C784" t="s">
        <v>1073</v>
      </c>
      <c r="D784" t="e" cm="1">
        <f t="array" ref="D784">_xll.PBD(C784,"Legal Name","","USD","","")</f>
        <v>#N/A</v>
      </c>
      <c r="E784" s="29" t="s">
        <v>4299</v>
      </c>
      <c r="F784" t="s">
        <v>105</v>
      </c>
      <c r="G784" t="str" cm="1">
        <f t="array" ref="G784">_xll.PBD(C784,"Website","","USD","","")</f>
        <v>www.solarbr.com.br</v>
      </c>
      <c r="H784" t="s">
        <v>2463</v>
      </c>
      <c r="I784" t="s">
        <v>3303</v>
      </c>
      <c r="J784" t="s">
        <v>222</v>
      </c>
      <c r="K784" s="12"/>
      <c r="L784" s="12"/>
      <c r="M784" s="12"/>
      <c r="N784" s="13"/>
    </row>
    <row r="785" spans="2:18" ht="15" customHeight="1" x14ac:dyDescent="0.25">
      <c r="B785" t="str" cm="1">
        <f t="array" ref="B785">_xll.PBD(C785,"Name","","USD","","")</f>
        <v>Stima Energia</v>
      </c>
      <c r="C785" t="s">
        <v>1078</v>
      </c>
      <c r="D785" t="e" cm="1">
        <f t="array" ref="D785">_xll.PBD(C785,"Legal Name","","USD","","")</f>
        <v>#N/A</v>
      </c>
      <c r="E785" t="s">
        <v>4195</v>
      </c>
      <c r="F785" t="s">
        <v>105</v>
      </c>
      <c r="G785" t="str" cm="1">
        <f t="array" ref="G785">_xll.PBD(C785,"Website","","USD","","")</f>
        <v>www.stimaenergia.com.br</v>
      </c>
      <c r="H785" t="s">
        <v>2468</v>
      </c>
      <c r="I785" t="s">
        <v>3313</v>
      </c>
      <c r="J785" t="s">
        <v>222</v>
      </c>
      <c r="K785" s="12"/>
      <c r="L785" s="12"/>
      <c r="M785" s="12"/>
      <c r="N785" s="13"/>
    </row>
    <row r="786" spans="2:18" ht="15" customHeight="1" x14ac:dyDescent="0.25">
      <c r="B786" t="str" cm="1">
        <f t="array" ref="B786">_xll.PBD(C786,"Name","","USD","","")</f>
        <v>Suvinil</v>
      </c>
      <c r="C786" t="s">
        <v>1085</v>
      </c>
      <c r="D786" t="e" cm="1">
        <f t="array" ref="D786">_xll.PBD(C786,"Legal Name","","USD","","")</f>
        <v>#N/A</v>
      </c>
      <c r="E786" t="s">
        <v>4196</v>
      </c>
      <c r="F786" t="s">
        <v>105</v>
      </c>
      <c r="G786" t="str" cm="1">
        <f t="array" ref="G786">_xll.PBD(C786,"Website","","USD","","")</f>
        <v>www.suvinil.com.br</v>
      </c>
      <c r="H786" t="s">
        <v>2474</v>
      </c>
      <c r="I786" t="s">
        <v>3323</v>
      </c>
      <c r="J786" t="s">
        <v>222</v>
      </c>
      <c r="K786" s="12"/>
      <c r="L786" s="12"/>
      <c r="M786" s="12"/>
      <c r="N786" s="13"/>
    </row>
    <row r="787" spans="2:18" ht="15" customHeight="1" x14ac:dyDescent="0.25">
      <c r="B787" t="str" cm="1">
        <f t="array" ref="B787">_xll.PBD(C787,"Name","","USD","","")</f>
        <v>SYN Prop E Tech</v>
      </c>
      <c r="C787" t="s">
        <v>1088</v>
      </c>
      <c r="D787" t="e" cm="1">
        <f t="array" ref="D787">_xll.PBD(C787,"Legal Name","","USD","","")</f>
        <v>#N/A</v>
      </c>
      <c r="E787" t="s">
        <v>4197</v>
      </c>
      <c r="F787" t="s">
        <v>105</v>
      </c>
      <c r="G787" t="str" cm="1">
        <f t="array" ref="G787">_xll.PBD(C787,"Website","","USD","","")</f>
        <v>www.syn.com.br</v>
      </c>
      <c r="H787" t="s">
        <v>2477</v>
      </c>
      <c r="I787" t="s">
        <v>3326</v>
      </c>
      <c r="J787" t="s">
        <v>222</v>
      </c>
      <c r="K787" s="12"/>
      <c r="L787" s="12"/>
      <c r="M787" s="12"/>
      <c r="N787" s="13"/>
    </row>
    <row r="788" spans="2:18" ht="15" customHeight="1" x14ac:dyDescent="0.25">
      <c r="B788" t="str" cm="1">
        <f t="array" ref="B788">_xll.PBD(C788,"Name","","USD","","")</f>
        <v>Tec Agro</v>
      </c>
      <c r="C788" t="s">
        <v>1093</v>
      </c>
      <c r="D788" t="e" cm="1">
        <f t="array" ref="D788">_xll.PBD(C788,"Legal Name","","USD","","")</f>
        <v>#N/A</v>
      </c>
      <c r="E788" t="s">
        <v>4198</v>
      </c>
      <c r="F788" t="s">
        <v>105</v>
      </c>
      <c r="G788" t="str" cm="1">
        <f t="array" ref="G788">_xll.PBD(C788,"Website","","USD","","")</f>
        <v>www.tecagro.com</v>
      </c>
      <c r="H788" t="s">
        <v>2482</v>
      </c>
      <c r="I788" t="s">
        <v>3336</v>
      </c>
      <c r="J788" t="s">
        <v>222</v>
      </c>
      <c r="K788" s="12"/>
      <c r="L788" s="12"/>
      <c r="M788" s="12"/>
      <c r="N788" s="13"/>
    </row>
    <row r="789" spans="2:18" ht="15" customHeight="1" x14ac:dyDescent="0.25">
      <c r="B789" t="str" cm="1">
        <f t="array" ref="B789">_xll.PBD(C789,"Name","","USD","","")</f>
        <v>Tenda Atacado</v>
      </c>
      <c r="C789" t="s">
        <v>1101</v>
      </c>
      <c r="D789" t="e" cm="1">
        <f t="array" ref="D789">_xll.PBD(C789,"Legal Name","","USD","","")</f>
        <v>#N/A</v>
      </c>
      <c r="E789" t="s">
        <v>4199</v>
      </c>
      <c r="F789" t="s">
        <v>105</v>
      </c>
      <c r="G789" t="str" cm="1">
        <f t="array" ref="G789">_xll.PBD(C789,"Website","","USD","","")</f>
        <v>tendaatacado.com.br</v>
      </c>
      <c r="H789" t="s">
        <v>2488</v>
      </c>
      <c r="I789" t="s">
        <v>3346</v>
      </c>
      <c r="J789" t="s">
        <v>222</v>
      </c>
      <c r="K789" s="12"/>
      <c r="L789" s="12"/>
      <c r="M789" s="12"/>
      <c r="N789" s="13"/>
    </row>
    <row r="790" spans="2:18" ht="15" customHeight="1" x14ac:dyDescent="0.25">
      <c r="B790" t="str" cm="1">
        <f t="array" ref="B790">_xll.PBD(C790,"Name","","USD","","")</f>
        <v>Terna Construtora</v>
      </c>
      <c r="C790" t="s">
        <v>1104</v>
      </c>
      <c r="D790" t="e" cm="1">
        <f t="array" ref="D790">_xll.PBD(C790,"Legal Name","","USD","","")</f>
        <v>#N/A</v>
      </c>
      <c r="E790" s="29" t="s">
        <v>4300</v>
      </c>
      <c r="F790" t="s">
        <v>105</v>
      </c>
      <c r="G790" t="str" cm="1">
        <f t="array" ref="G790">_xll.PBD(C790,"Website","","USD","","")</f>
        <v>www.terna.com.br</v>
      </c>
      <c r="H790" t="s">
        <v>2491</v>
      </c>
      <c r="I790" t="s">
        <v>3348</v>
      </c>
      <c r="J790" t="s">
        <v>222</v>
      </c>
      <c r="K790" s="12"/>
      <c r="L790" s="12"/>
      <c r="M790" s="12"/>
      <c r="N790" s="13"/>
    </row>
    <row r="791" spans="2:18" ht="15" customHeight="1" x14ac:dyDescent="0.25">
      <c r="B791" t="str" cm="1">
        <f t="array" ref="B791">_xll.PBD(C791,"Name","","USD","","")</f>
        <v>The Mosaic Company</v>
      </c>
      <c r="C791" t="s">
        <v>2665</v>
      </c>
      <c r="D791" t="e" cm="1">
        <f t="array" ref="D791">_xll.PBD(C791,"Legal Name","","USD","","")</f>
        <v>#N/A</v>
      </c>
      <c r="E791" t="s">
        <v>4200</v>
      </c>
      <c r="F791" t="s">
        <v>2676</v>
      </c>
      <c r="G791" t="str" cm="1">
        <f t="array" ref="G791">_xll.PBD(C791,"Website","","USD","","")</f>
        <v>www.mosaicco.com</v>
      </c>
      <c r="H791" t="s">
        <v>2705</v>
      </c>
      <c r="I791" t="s">
        <v>3519</v>
      </c>
      <c r="J791" t="s">
        <v>222</v>
      </c>
      <c r="K791" s="12"/>
      <c r="L791" s="12"/>
      <c r="M791" s="12"/>
      <c r="N791" s="12"/>
      <c r="O791" s="26"/>
      <c r="P791" s="26"/>
      <c r="Q791" s="26"/>
      <c r="R791" s="27"/>
    </row>
    <row r="792" spans="2:18" ht="15" customHeight="1" x14ac:dyDescent="0.25">
      <c r="B792" t="str" cm="1">
        <f t="array" ref="B792">_xll.PBD(C792,"Name","","USD","","")</f>
        <v>Tortuga Companhia Zootécnica Agrária</v>
      </c>
      <c r="C792" t="s">
        <v>1114</v>
      </c>
      <c r="D792" t="e" cm="1">
        <f t="array" ref="D792">_xll.PBD(C792,"Legal Name","","USD","","")</f>
        <v>#N/A</v>
      </c>
      <c r="E792" s="29" t="s">
        <v>4301</v>
      </c>
      <c r="F792" t="s">
        <v>105</v>
      </c>
      <c r="G792" t="str" cm="1">
        <f t="array" ref="G792">_xll.PBD(C792,"Website","","USD","","")</f>
        <v>www.tortuga.com.br</v>
      </c>
      <c r="H792" t="s">
        <v>2499</v>
      </c>
      <c r="I792" t="s">
        <v>3358</v>
      </c>
      <c r="J792" t="s">
        <v>222</v>
      </c>
      <c r="K792" s="12"/>
      <c r="L792" s="12"/>
      <c r="M792" s="12"/>
      <c r="N792" s="13"/>
    </row>
    <row r="793" spans="2:18" ht="15" customHeight="1" x14ac:dyDescent="0.25">
      <c r="B793" t="str" cm="1">
        <f t="array" ref="B793">_xll.PBD(C793,"Name","","USD","","")</f>
        <v>Trevo Lacteos</v>
      </c>
      <c r="C793" t="s">
        <v>1121</v>
      </c>
      <c r="D793" t="e" cm="1">
        <f t="array" ref="D793">_xll.PBD(C793,"Legal Name","","USD","","")</f>
        <v>#N/A</v>
      </c>
      <c r="E793" t="s">
        <v>4201</v>
      </c>
      <c r="F793" t="s">
        <v>105</v>
      </c>
      <c r="G793" t="str" cm="1">
        <f t="array" ref="G793">_xll.PBD(C793,"Website","","USD","","")</f>
        <v>www.trevolacteos.com.br</v>
      </c>
      <c r="H793" t="s">
        <v>2505</v>
      </c>
      <c r="I793" t="s">
        <v>3364</v>
      </c>
      <c r="J793" t="s">
        <v>222</v>
      </c>
      <c r="K793" s="12"/>
      <c r="L793" s="12"/>
      <c r="M793" s="12"/>
      <c r="N793" s="13"/>
    </row>
    <row r="794" spans="2:18" ht="15" customHeight="1" x14ac:dyDescent="0.25">
      <c r="B794" t="str" cm="1">
        <f t="array" ref="B794">_xll.PBD(C794,"Name","","USD","","")</f>
        <v>Universidade Positivo</v>
      </c>
      <c r="C794" t="s">
        <v>1136</v>
      </c>
      <c r="D794" t="e" cm="1">
        <f t="array" ref="D794">_xll.PBD(C794,"Legal Name","","USD","","")</f>
        <v>#N/A</v>
      </c>
      <c r="E794" t="s">
        <v>4202</v>
      </c>
      <c r="F794" t="s">
        <v>105</v>
      </c>
      <c r="G794" t="str" cm="1">
        <f t="array" ref="G794">_xll.PBD(C794,"Website","","USD","","")</f>
        <v>www.up.edu.br</v>
      </c>
      <c r="H794" t="s">
        <v>2520</v>
      </c>
      <c r="I794" t="s">
        <v>3380</v>
      </c>
      <c r="J794" t="s">
        <v>222</v>
      </c>
      <c r="K794" s="12"/>
      <c r="L794" s="12"/>
      <c r="M794" s="12"/>
      <c r="N794" s="13"/>
    </row>
    <row r="795" spans="2:18" ht="15" customHeight="1" x14ac:dyDescent="0.25">
      <c r="B795" t="str" cm="1">
        <f t="array" ref="B795">_xll.PBD(C795,"Name","","USD","","")</f>
        <v>Veloe</v>
      </c>
      <c r="C795" t="s">
        <v>1149</v>
      </c>
      <c r="D795" t="e" cm="1">
        <f t="array" ref="D795">_xll.PBD(C795,"Legal Name","","USD","","")</f>
        <v>#N/A</v>
      </c>
      <c r="E795">
        <v>0</v>
      </c>
      <c r="F795" t="s">
        <v>105</v>
      </c>
      <c r="G795" t="str" cm="1">
        <f t="array" ref="G795">_xll.PBD(C795,"Website","","USD","","")</f>
        <v>www.veloe.com.br</v>
      </c>
      <c r="H795" t="s">
        <v>2530</v>
      </c>
      <c r="I795" t="s">
        <v>3389</v>
      </c>
      <c r="J795" t="s">
        <v>222</v>
      </c>
      <c r="K795" s="12"/>
      <c r="L795" s="12"/>
      <c r="M795" s="12"/>
      <c r="N795" s="13"/>
    </row>
    <row r="796" spans="2:18" ht="15" customHeight="1" x14ac:dyDescent="0.25">
      <c r="B796" t="str" cm="1">
        <f t="array" ref="B796">_xll.PBD(C796,"Name","","USD","","")</f>
        <v>Vitru Brasil Empreendimentos, Participações e Comércio</v>
      </c>
      <c r="C796" t="s">
        <v>1162</v>
      </c>
      <c r="D796" t="e" cm="1">
        <f t="array" ref="D796">_xll.PBD(C796,"Legal Name","","USD","","")</f>
        <v>#N/A</v>
      </c>
      <c r="E796" t="s">
        <v>4014</v>
      </c>
      <c r="F796" t="s">
        <v>105</v>
      </c>
      <c r="G796" t="str" cm="1">
        <f t="array" ref="G796">_xll.PBD(C796,"Website","","USD","","")</f>
        <v>www.vitru.com.br</v>
      </c>
      <c r="H796" t="s">
        <v>2541</v>
      </c>
      <c r="I796" t="s">
        <v>3402</v>
      </c>
      <c r="J796" t="s">
        <v>222</v>
      </c>
      <c r="K796" s="12"/>
      <c r="L796" s="12"/>
      <c r="M796" s="12"/>
      <c r="N796" s="13"/>
    </row>
    <row r="797" spans="2:18" ht="15" customHeight="1" x14ac:dyDescent="0.25">
      <c r="B797" t="str" cm="1">
        <f t="array" ref="B797">_xll.PBD(C797,"Name","","USD","","")</f>
        <v>Voke</v>
      </c>
      <c r="C797" t="s">
        <v>371</v>
      </c>
      <c r="D797" t="e" cm="1">
        <f t="array" ref="D797">_xll.PBD(C797,"Legal Name","","USD","","")</f>
        <v>#N/A</v>
      </c>
      <c r="E797" s="29" t="s">
        <v>4302</v>
      </c>
      <c r="F797" t="s">
        <v>105</v>
      </c>
      <c r="G797" t="str" cm="1">
        <f t="array" ref="G797">_xll.PBD(C797,"Website","","USD","","")</f>
        <v>www.voke.tech</v>
      </c>
      <c r="H797" t="s">
        <v>2001</v>
      </c>
      <c r="I797" t="s">
        <v>3408</v>
      </c>
      <c r="J797" t="s">
        <v>222</v>
      </c>
      <c r="K797" s="12"/>
      <c r="L797" s="12"/>
      <c r="M797" s="12"/>
      <c r="N797" s="13"/>
    </row>
    <row r="798" spans="2:18" ht="15" customHeight="1" x14ac:dyDescent="0.25">
      <c r="B798" t="str" cm="1">
        <f t="array" ref="B798">_xll.PBD(C798,"Name","","USD","","")</f>
        <v>Zilor</v>
      </c>
      <c r="C798" t="s">
        <v>1182</v>
      </c>
      <c r="D798" t="e" cm="1">
        <f t="array" ref="D798">_xll.PBD(C798,"Legal Name","","USD","","")</f>
        <v>#N/A</v>
      </c>
      <c r="E798" t="s">
        <v>4203</v>
      </c>
      <c r="F798" t="s">
        <v>105</v>
      </c>
      <c r="G798" t="str" cm="1">
        <f t="array" ref="G798">_xll.PBD(C798,"Website","","USD","","")</f>
        <v>www.zilor.com.br</v>
      </c>
      <c r="H798" t="s">
        <v>2561</v>
      </c>
      <c r="I798" t="s">
        <v>3432</v>
      </c>
      <c r="J798" t="s">
        <v>222</v>
      </c>
      <c r="K798" s="12"/>
      <c r="L798" s="12"/>
      <c r="M798" s="12"/>
      <c r="N798" s="13"/>
    </row>
    <row r="799" spans="2:18" ht="15" customHeight="1" x14ac:dyDescent="0.25">
      <c r="B799" t="str" cm="1">
        <f t="array" ref="B799">_xll.PBD(C799,"Name","","USD","","")</f>
        <v>Anglo American (Niobium and Phosphates Business)</v>
      </c>
      <c r="C799" t="s">
        <v>590</v>
      </c>
      <c r="D799" t="e" cm="1">
        <f t="array" ref="D799">_xll.PBD(C799,"Legal Name","","USD","","")</f>
        <v>#N/A</v>
      </c>
      <c r="E799">
        <v>0</v>
      </c>
      <c r="F799" t="s">
        <v>105</v>
      </c>
      <c r="G799" t="e" cm="1">
        <f t="array" ref="G799">_xll.PBD(C799,"Website","","USD","","")</f>
        <v>#N/A</v>
      </c>
      <c r="H799" t="e">
        <v>#N/A</v>
      </c>
      <c r="I799" t="s">
        <v>3435</v>
      </c>
      <c r="J799" t="s">
        <v>222</v>
      </c>
      <c r="K799" s="12"/>
      <c r="L799" s="12"/>
      <c r="M799" s="12"/>
      <c r="N799" s="13"/>
    </row>
    <row r="800" spans="2:18" ht="15" customHeight="1" x14ac:dyDescent="0.25">
      <c r="B800" t="str" cm="1">
        <f t="array" ref="B800">_xll.PBD(C800,"Name","","USD","","")</f>
        <v>Autoneum Holding (Production facility in Betim)</v>
      </c>
      <c r="C800" t="s">
        <v>606</v>
      </c>
      <c r="D800" t="e" cm="1">
        <f t="array" ref="D800">_xll.PBD(C800,"Legal Name","","USD","","")</f>
        <v>#N/A</v>
      </c>
      <c r="E800">
        <v>0</v>
      </c>
      <c r="F800" t="s">
        <v>105</v>
      </c>
      <c r="G800" t="e" cm="1">
        <f t="array" ref="G800">_xll.PBD(C800,"Website","","USD","","")</f>
        <v>#N/A</v>
      </c>
      <c r="H800" t="e">
        <v>#N/A</v>
      </c>
      <c r="I800" t="s">
        <v>3438</v>
      </c>
      <c r="J800" t="s">
        <v>222</v>
      </c>
      <c r="K800" s="12"/>
      <c r="L800" s="12"/>
      <c r="M800" s="12"/>
      <c r="N800" s="13"/>
    </row>
    <row r="801" spans="2:14" ht="15" customHeight="1" x14ac:dyDescent="0.25">
      <c r="B801" t="str" cm="1">
        <f t="array" ref="B801">_xll.PBD(C801,"Name","","USD","","")</f>
        <v>BRF (Dairy Units)</v>
      </c>
      <c r="C801" t="s">
        <v>656</v>
      </c>
      <c r="D801" t="e" cm="1">
        <f t="array" ref="D801">_xll.PBD(C801,"Legal Name","","USD","","")</f>
        <v>#N/A</v>
      </c>
      <c r="E801">
        <v>0</v>
      </c>
      <c r="F801" t="s">
        <v>105</v>
      </c>
      <c r="G801" t="e" cm="1">
        <f t="array" ref="G801">_xll.PBD(C801,"Website","","USD","","")</f>
        <v>#N/A</v>
      </c>
      <c r="H801" t="e">
        <v>#N/A</v>
      </c>
      <c r="I801" t="s">
        <v>3442</v>
      </c>
      <c r="J801" t="s">
        <v>222</v>
      </c>
      <c r="K801" s="12"/>
      <c r="L801" s="12"/>
      <c r="M801" s="12"/>
      <c r="N801" s="13"/>
    </row>
    <row r="802" spans="2:14" ht="15" customHeight="1" x14ac:dyDescent="0.25">
      <c r="B802" t="str" cm="1">
        <f t="array" ref="B802">_xll.PBD(C802,"Name","","USD","","")</f>
        <v>Bunge Paints</v>
      </c>
      <c r="C802" t="s">
        <v>663</v>
      </c>
      <c r="D802" t="e" cm="1">
        <f t="array" ref="D802">_xll.PBD(C802,"Legal Name","","USD","","")</f>
        <v>#N/A</v>
      </c>
      <c r="E802">
        <v>0</v>
      </c>
      <c r="F802" t="s">
        <v>105</v>
      </c>
      <c r="G802" t="e" cm="1">
        <f t="array" ref="G802">_xll.PBD(C802,"Website","","USD","","")</f>
        <v>#N/A</v>
      </c>
      <c r="H802" t="e">
        <v>#N/A</v>
      </c>
      <c r="I802" t="s">
        <v>3443</v>
      </c>
      <c r="J802" t="s">
        <v>222</v>
      </c>
      <c r="K802" s="12"/>
      <c r="L802" s="12"/>
      <c r="M802" s="12"/>
      <c r="N802" s="13"/>
    </row>
    <row r="803" spans="2:14" ht="15" customHeight="1" x14ac:dyDescent="0.25">
      <c r="B803" t="str" cm="1">
        <f t="array" ref="B803">_xll.PBD(C803,"Name","","USD","","")</f>
        <v>Caixa Economica Federal (Lottery Unit)</v>
      </c>
      <c r="C803" t="s">
        <v>666</v>
      </c>
      <c r="D803" t="e" cm="1">
        <f t="array" ref="D803">_xll.PBD(C803,"Legal Name","","USD","","")</f>
        <v>#N/A</v>
      </c>
      <c r="E803">
        <v>0</v>
      </c>
      <c r="F803" t="s">
        <v>105</v>
      </c>
      <c r="G803" t="e" cm="1">
        <f t="array" ref="G803">_xll.PBD(C803,"Website","","USD","","")</f>
        <v>#N/A</v>
      </c>
      <c r="H803" t="e">
        <v>#N/A</v>
      </c>
      <c r="I803" t="s">
        <v>3444</v>
      </c>
      <c r="J803" t="s">
        <v>222</v>
      </c>
      <c r="K803" s="12"/>
      <c r="L803" s="12"/>
      <c r="M803" s="12"/>
      <c r="N803" s="13"/>
    </row>
    <row r="804" spans="2:14" ht="15" customHeight="1" x14ac:dyDescent="0.25">
      <c r="B804" t="str" cm="1">
        <f t="array" ref="B804">_xll.PBD(C804,"Name","","USD","","")</f>
        <v>Cooperativa Agroindustrial Lar (Egg Operations)</v>
      </c>
      <c r="C804" t="s">
        <v>733</v>
      </c>
      <c r="D804" t="e" cm="1">
        <f t="array" ref="D804">_xll.PBD(C804,"Legal Name","","USD","","")</f>
        <v>#N/A</v>
      </c>
      <c r="E804">
        <v>0</v>
      </c>
      <c r="F804" t="s">
        <v>105</v>
      </c>
      <c r="G804" t="e" cm="1">
        <f t="array" ref="G804">_xll.PBD(C804,"Website","","USD","","")</f>
        <v>#N/A</v>
      </c>
      <c r="H804" t="e">
        <v>#N/A</v>
      </c>
      <c r="I804" t="s">
        <v>3452</v>
      </c>
      <c r="J804" t="s">
        <v>222</v>
      </c>
      <c r="K804" s="12"/>
      <c r="L804" s="12"/>
      <c r="M804" s="12"/>
      <c r="N804" s="13"/>
    </row>
    <row r="805" spans="2:14" ht="15" customHeight="1" x14ac:dyDescent="0.25">
      <c r="B805" t="str" cm="1">
        <f t="array" ref="B805">_xll.PBD(C805,"Name","","USD","","")</f>
        <v>CURA Grupo (Imaging diagnostics and Clinical analysis operations in Sau paulo, Brazil)</v>
      </c>
      <c r="C805" t="s">
        <v>388</v>
      </c>
      <c r="D805" t="e" cm="1">
        <f t="array" ref="D805">_xll.PBD(C805,"Legal Name","","USD","","")</f>
        <v>#N/A</v>
      </c>
      <c r="E805">
        <v>0</v>
      </c>
      <c r="F805" t="s">
        <v>105</v>
      </c>
      <c r="G805" t="e" cm="1">
        <f t="array" ref="G805">_xll.PBD(C805,"Website","","USD","","")</f>
        <v>#N/A</v>
      </c>
      <c r="H805" t="e">
        <v>#N/A</v>
      </c>
      <c r="I805" t="s">
        <v>3454</v>
      </c>
      <c r="J805" t="s">
        <v>222</v>
      </c>
      <c r="K805" s="12"/>
      <c r="L805" s="12"/>
      <c r="M805" s="12"/>
      <c r="N805" s="13"/>
    </row>
    <row r="806" spans="2:14" ht="15" customHeight="1" x14ac:dyDescent="0.25">
      <c r="B806" t="str" cm="1">
        <f t="array" ref="B806">_xll.PBD(C806,"Name","","USD","","")</f>
        <v>Dimper Comercial (Canoas Distribution Center)</v>
      </c>
      <c r="C806" t="s">
        <v>391</v>
      </c>
      <c r="D806" t="e" cm="1">
        <f t="array" ref="D806">_xll.PBD(C806,"Legal Name","","USD","","")</f>
        <v>#N/A</v>
      </c>
      <c r="E806">
        <v>0</v>
      </c>
      <c r="F806" t="s">
        <v>105</v>
      </c>
      <c r="G806" t="e" cm="1">
        <f t="array" ref="G806">_xll.PBD(C806,"Website","","USD","","")</f>
        <v>#N/A</v>
      </c>
      <c r="H806" t="e">
        <v>#N/A</v>
      </c>
      <c r="I806" t="s">
        <v>3455</v>
      </c>
      <c r="J806" t="s">
        <v>222</v>
      </c>
      <c r="K806" s="12"/>
      <c r="L806" s="12"/>
      <c r="M806" s="12"/>
      <c r="N806" s="13"/>
    </row>
    <row r="807" spans="2:14" ht="15" customHeight="1" x14ac:dyDescent="0.25">
      <c r="B807" t="str" cm="1">
        <f t="array" ref="B807">_xll.PBD(C807,"Name","","USD","","")</f>
        <v>Dow AgroSciences (Corn Hybrid Seed Business)</v>
      </c>
      <c r="C807" t="s">
        <v>767</v>
      </c>
      <c r="D807" t="e" cm="1">
        <f t="array" ref="D807">_xll.PBD(C807,"Legal Name","","USD","","")</f>
        <v>#N/A</v>
      </c>
      <c r="E807">
        <v>0</v>
      </c>
      <c r="F807" t="s">
        <v>105</v>
      </c>
      <c r="G807" t="e" cm="1">
        <f t="array" ref="G807">_xll.PBD(C807,"Website","","USD","","")</f>
        <v>#N/A</v>
      </c>
      <c r="H807" t="e">
        <v>#N/A</v>
      </c>
      <c r="I807" t="s">
        <v>3456</v>
      </c>
      <c r="J807" t="s">
        <v>222</v>
      </c>
      <c r="K807" s="12"/>
      <c r="L807" s="12"/>
      <c r="M807" s="12"/>
      <c r="N807" s="13"/>
    </row>
    <row r="808" spans="2:14" ht="15" customHeight="1" x14ac:dyDescent="0.25">
      <c r="B808" t="str" cm="1">
        <f t="array" ref="B808">_xll.PBD(C808,"Name","","USD","","")</f>
        <v>Fertilizantes Heringer (Factory in Minas Gerais, Brazil)</v>
      </c>
      <c r="C808" t="s">
        <v>814</v>
      </c>
      <c r="D808" t="e" cm="1">
        <f t="array" ref="D808">_xll.PBD(C808,"Legal Name","","USD","","")</f>
        <v>#N/A</v>
      </c>
      <c r="E808">
        <v>0</v>
      </c>
      <c r="F808" t="s">
        <v>105</v>
      </c>
      <c r="G808" t="e" cm="1">
        <f t="array" ref="G808">_xll.PBD(C808,"Website","","USD","","")</f>
        <v>#N/A</v>
      </c>
      <c r="H808" t="e">
        <v>#N/A</v>
      </c>
      <c r="I808" t="s">
        <v>3459</v>
      </c>
      <c r="J808" t="s">
        <v>222</v>
      </c>
      <c r="K808" s="12"/>
      <c r="L808" s="12"/>
      <c r="M808" s="12"/>
      <c r="N808" s="13"/>
    </row>
    <row r="809" spans="2:14" ht="15" customHeight="1" x14ac:dyDescent="0.25">
      <c r="B809" t="str" cm="1">
        <f t="array" ref="B809">_xll.PBD(C809,"Name","","USD","","")</f>
        <v>Grupo Carrefour Brasil (Portfolio of 57 Stores of Nacional and Bompreço Brand in Brazil)</v>
      </c>
      <c r="C809" t="s">
        <v>850</v>
      </c>
      <c r="D809" t="e" cm="1">
        <f t="array" ref="D809">_xll.PBD(C809,"Legal Name","","USD","","")</f>
        <v>#N/A</v>
      </c>
      <c r="E809">
        <v>0</v>
      </c>
      <c r="F809" t="s">
        <v>105</v>
      </c>
      <c r="G809" t="e" cm="1">
        <f t="array" ref="G809">_xll.PBD(C809,"Website","","USD","","")</f>
        <v>#N/A</v>
      </c>
      <c r="H809" t="e">
        <v>#N/A</v>
      </c>
      <c r="I809" t="s">
        <v>3460</v>
      </c>
      <c r="J809" t="s">
        <v>222</v>
      </c>
      <c r="K809" s="12"/>
      <c r="L809" s="12"/>
      <c r="M809" s="12"/>
      <c r="N809" s="13"/>
    </row>
    <row r="810" spans="2:14" ht="15" customHeight="1" x14ac:dyDescent="0.25">
      <c r="B810" t="str" cm="1">
        <f t="array" ref="B810">_xll.PBD(C810,"Name","","USD","","")</f>
        <v>Hypermarcas (Beauty &amp; Personal Care Business)</v>
      </c>
      <c r="C810" t="s">
        <v>876</v>
      </c>
      <c r="D810" t="e" cm="1">
        <f t="array" ref="D810">_xll.PBD(C810,"Legal Name","","USD","","")</f>
        <v>#N/A</v>
      </c>
      <c r="E810">
        <v>0</v>
      </c>
      <c r="F810" t="s">
        <v>105</v>
      </c>
      <c r="G810" t="e" cm="1">
        <f t="array" ref="G810">_xll.PBD(C810,"Website","","USD","","")</f>
        <v>#N/A</v>
      </c>
      <c r="H810" t="e">
        <v>#N/A</v>
      </c>
      <c r="I810" t="s">
        <v>3462</v>
      </c>
      <c r="J810" t="s">
        <v>222</v>
      </c>
      <c r="K810" s="12"/>
      <c r="L810" s="12"/>
      <c r="M810" s="12"/>
      <c r="N810" s="13"/>
    </row>
    <row r="811" spans="2:14" ht="15" customHeight="1" x14ac:dyDescent="0.25">
      <c r="B811" t="str" cm="1">
        <f t="array" ref="B811">_xll.PBD(C811,"Name","","USD","","")</f>
        <v>Kimberly-Clark (Tissue Paper Assets)</v>
      </c>
      <c r="C811" t="s">
        <v>903</v>
      </c>
      <c r="D811" t="e" cm="1">
        <f t="array" ref="D811">_xll.PBD(C811,"Legal Name","","USD","","")</f>
        <v>#N/A</v>
      </c>
      <c r="E811">
        <v>0</v>
      </c>
      <c r="F811" t="s">
        <v>105</v>
      </c>
      <c r="G811" t="e" cm="1">
        <f t="array" ref="G811">_xll.PBD(C811,"Website","","USD","","")</f>
        <v>#N/A</v>
      </c>
      <c r="H811" t="e">
        <v>#N/A</v>
      </c>
      <c r="I811" t="s">
        <v>3463</v>
      </c>
      <c r="J811" t="s">
        <v>222</v>
      </c>
      <c r="K811" s="12"/>
      <c r="L811" s="12"/>
      <c r="M811" s="12"/>
      <c r="N811" s="13"/>
    </row>
    <row r="812" spans="2:14" ht="15" customHeight="1" x14ac:dyDescent="0.25">
      <c r="B812" t="str" cm="1">
        <f t="array" ref="B812">_xll.PBD(C812,"Name","","USD","","")</f>
        <v>Marata (Coffee &amp; Tea Business in Brazil)</v>
      </c>
      <c r="C812" t="s">
        <v>938</v>
      </c>
      <c r="D812" t="e" cm="1">
        <f t="array" ref="D812">_xll.PBD(C812,"Legal Name","","USD","","")</f>
        <v>#N/A</v>
      </c>
      <c r="E812">
        <v>0</v>
      </c>
      <c r="F812" t="s">
        <v>105</v>
      </c>
      <c r="G812" t="e" cm="1">
        <f t="array" ref="G812">_xll.PBD(C812,"Website","","USD","","")</f>
        <v>#N/A</v>
      </c>
      <c r="H812" t="e">
        <v>#N/A</v>
      </c>
      <c r="I812" t="s">
        <v>3466</v>
      </c>
      <c r="J812" t="s">
        <v>222</v>
      </c>
      <c r="K812" s="12"/>
      <c r="L812" s="12"/>
      <c r="M812" s="12"/>
      <c r="N812" s="13"/>
    </row>
    <row r="813" spans="2:14" ht="15" customHeight="1" x14ac:dyDescent="0.25">
      <c r="B813" t="str" cm="1">
        <f t="array" ref="B813">_xll.PBD(C813,"Name","","USD","","")</f>
        <v>Ontex (Brazil business)</v>
      </c>
      <c r="C813" t="s">
        <v>997</v>
      </c>
      <c r="D813" t="e" cm="1">
        <f t="array" ref="D813">_xll.PBD(C813,"Legal Name","","USD","","")</f>
        <v>#N/A</v>
      </c>
      <c r="E813">
        <v>0</v>
      </c>
      <c r="F813" t="s">
        <v>105</v>
      </c>
      <c r="G813" t="e" cm="1">
        <f t="array" ref="G813">_xll.PBD(C813,"Website","","USD","","")</f>
        <v>#N/A</v>
      </c>
      <c r="H813" t="e">
        <v>#N/A</v>
      </c>
      <c r="I813" t="s">
        <v>3470</v>
      </c>
      <c r="J813" t="s">
        <v>222</v>
      </c>
      <c r="K813" s="12"/>
      <c r="L813" s="12"/>
      <c r="M813" s="12"/>
      <c r="N813" s="13"/>
    </row>
    <row r="814" spans="2:14" ht="15" customHeight="1" x14ac:dyDescent="0.25">
      <c r="B814" t="str" cm="1">
        <f t="array" ref="B814">_xll.PBD(C814,"Name","","USD","","")</f>
        <v>Positivo Soluções Didáticas ( Private School Learning Systems)</v>
      </c>
      <c r="C814" t="s">
        <v>1025</v>
      </c>
      <c r="D814" t="e" cm="1">
        <f t="array" ref="D814">_xll.PBD(C814,"Legal Name","","USD","","")</f>
        <v>#N/A</v>
      </c>
      <c r="E814">
        <v>0</v>
      </c>
      <c r="F814" t="s">
        <v>105</v>
      </c>
      <c r="G814" t="e" cm="1">
        <f t="array" ref="G814">_xll.PBD(C814,"Website","","USD","","")</f>
        <v>#N/A</v>
      </c>
      <c r="H814" t="e">
        <v>#N/A</v>
      </c>
      <c r="I814" t="s">
        <v>3476</v>
      </c>
      <c r="J814" t="s">
        <v>222</v>
      </c>
      <c r="K814" s="12"/>
      <c r="L814" s="12"/>
      <c r="M814" s="12"/>
      <c r="N814" s="13"/>
    </row>
    <row r="815" spans="2:14" ht="15" customHeight="1" x14ac:dyDescent="0.25">
      <c r="B815" t="str" cm="1">
        <f t="array" ref="B815">_xll.PBD(C815,"Name","","USD","","")</f>
        <v>Rexel (Latin American Operations)</v>
      </c>
      <c r="C815" t="s">
        <v>1044</v>
      </c>
      <c r="D815" t="e" cm="1">
        <f t="array" ref="D815">_xll.PBD(C815,"Legal Name","","USD","","")</f>
        <v>#N/A</v>
      </c>
      <c r="E815">
        <v>0</v>
      </c>
      <c r="F815" t="s">
        <v>105</v>
      </c>
      <c r="G815" t="e" cm="1">
        <f t="array" ref="G815">_xll.PBD(C815,"Website","","USD","","")</f>
        <v>#N/A</v>
      </c>
      <c r="H815" t="e">
        <v>#N/A</v>
      </c>
      <c r="I815" t="s">
        <v>3479</v>
      </c>
      <c r="J815" t="s">
        <v>222</v>
      </c>
      <c r="K815" s="12"/>
      <c r="L815" s="12"/>
      <c r="M815" s="12"/>
      <c r="N815" s="13"/>
    </row>
    <row r="816" spans="2:14" ht="15" customHeight="1" x14ac:dyDescent="0.25">
      <c r="B816" t="str" cm="1">
        <f t="array" ref="B816">_xll.PBD(C816,"Name","","USD","","")</f>
        <v>Takeda Pharmaceutical (Latin America Over-the-Counter and Prescription Pharmaceuticals business)</v>
      </c>
      <c r="C816" t="s">
        <v>417</v>
      </c>
      <c r="D816" t="e" cm="1">
        <f t="array" ref="D816">_xll.PBD(C816,"Legal Name","","USD","","")</f>
        <v>#N/A</v>
      </c>
      <c r="E816">
        <v>0</v>
      </c>
      <c r="F816" t="s">
        <v>105</v>
      </c>
      <c r="G816" t="e" cm="1">
        <f t="array" ref="G816">_xll.PBD(C816,"Website","","USD","","")</f>
        <v>#N/A</v>
      </c>
      <c r="H816" t="e">
        <v>#N/A</v>
      </c>
      <c r="I816" t="s">
        <v>3480</v>
      </c>
      <c r="J816" t="s">
        <v>222</v>
      </c>
      <c r="K816" s="12"/>
      <c r="L816" s="12"/>
      <c r="M816" s="12"/>
      <c r="N816" s="13"/>
    </row>
    <row r="817" spans="2:16" ht="15" customHeight="1" x14ac:dyDescent="0.25">
      <c r="B817" t="str" cm="1">
        <f t="array" ref="B817">_xll.PBD(C817,"Name","","USD","","")</f>
        <v>V.tal (Acquired)</v>
      </c>
      <c r="C817" t="s">
        <v>1142</v>
      </c>
      <c r="D817" t="e" cm="1">
        <f t="array" ref="D817">_xll.PBD(C817,"Legal Name","","USD","","")</f>
        <v>#N/A</v>
      </c>
      <c r="E817">
        <v>0</v>
      </c>
      <c r="F817" t="s">
        <v>105</v>
      </c>
      <c r="G817" t="e" cm="1">
        <f t="array" ref="G817">_xll.PBD(C817,"Website","","USD","","")</f>
        <v>#N/A</v>
      </c>
      <c r="H817" t="e">
        <v>#N/A</v>
      </c>
      <c r="I817" t="s">
        <v>3485</v>
      </c>
      <c r="J817" t="s">
        <v>222</v>
      </c>
      <c r="K817" s="12"/>
      <c r="L817" s="12"/>
      <c r="M817" s="12"/>
      <c r="N817" s="13"/>
    </row>
    <row r="818" spans="2:16" ht="15" customHeight="1" x14ac:dyDescent="0.25">
      <c r="B818" t="str" cm="1">
        <f t="array" ref="B818">_xll.PBD(C818,"Name","","USD","","")</f>
        <v>Vale (Four Fertilizer Units in Cubatao)</v>
      </c>
      <c r="C818" t="s">
        <v>1143</v>
      </c>
      <c r="D818" t="e" cm="1">
        <f t="array" ref="D818">_xll.PBD(C818,"Legal Name","","USD","","")</f>
        <v>#N/A</v>
      </c>
      <c r="E818">
        <v>0</v>
      </c>
      <c r="F818" t="s">
        <v>105</v>
      </c>
      <c r="G818" t="e" cm="1">
        <f t="array" ref="G818">_xll.PBD(C818,"Website","","USD","","")</f>
        <v>#N/A</v>
      </c>
      <c r="H818" t="e">
        <v>#N/A</v>
      </c>
      <c r="I818" t="s">
        <v>3486</v>
      </c>
      <c r="J818" t="s">
        <v>222</v>
      </c>
      <c r="K818" s="12"/>
      <c r="L818" s="12"/>
      <c r="M818" s="12"/>
      <c r="N818" s="13"/>
    </row>
    <row r="819" spans="2:16" ht="15" customHeight="1" x14ac:dyDescent="0.25">
      <c r="I819" s="12"/>
      <c r="J819" s="12"/>
      <c r="K819" s="12"/>
      <c r="L819" s="12"/>
      <c r="M819" s="26"/>
      <c r="N819" s="26"/>
      <c r="O819" s="26"/>
      <c r="P819" s="27"/>
    </row>
    <row r="820" spans="2:16" ht="15" customHeight="1" x14ac:dyDescent="0.25">
      <c r="I820" s="12"/>
      <c r="J820" s="12"/>
      <c r="K820" s="12"/>
      <c r="L820" s="12"/>
      <c r="M820" s="26"/>
      <c r="N820" s="26"/>
      <c r="O820" s="26"/>
      <c r="P820" s="27"/>
    </row>
    <row r="821" spans="2:16" ht="15" customHeight="1" x14ac:dyDescent="0.25">
      <c r="I821" s="12"/>
      <c r="J821" s="12"/>
      <c r="K821" s="12"/>
      <c r="L821" s="12"/>
      <c r="M821" s="26"/>
      <c r="N821" s="26"/>
      <c r="O821" s="26"/>
      <c r="P821" s="27"/>
    </row>
    <row r="822" spans="2:16" ht="15" customHeight="1" x14ac:dyDescent="0.25">
      <c r="I822" s="12"/>
      <c r="J822" s="12"/>
      <c r="K822" s="12"/>
      <c r="L822" s="12"/>
      <c r="M822" s="26"/>
      <c r="N822" s="26"/>
      <c r="O822" s="26"/>
      <c r="P822" s="27"/>
    </row>
    <row r="823" spans="2:16" ht="15" customHeight="1" x14ac:dyDescent="0.25">
      <c r="I823" s="12"/>
      <c r="J823" s="12"/>
      <c r="K823" s="12"/>
      <c r="L823" s="12"/>
      <c r="M823" s="26"/>
      <c r="N823" s="26"/>
      <c r="O823" s="26"/>
      <c r="P823" s="27"/>
    </row>
    <row r="824" spans="2:16" ht="15" customHeight="1" x14ac:dyDescent="0.25">
      <c r="I824" s="12"/>
      <c r="J824" s="12"/>
      <c r="K824" s="12"/>
      <c r="L824" s="12"/>
      <c r="M824" s="26"/>
      <c r="N824" s="26"/>
      <c r="O824" s="26"/>
      <c r="P824" s="27"/>
    </row>
    <row r="825" spans="2:16" ht="15" customHeight="1" x14ac:dyDescent="0.25">
      <c r="I825" s="12"/>
      <c r="J825" s="12"/>
      <c r="K825" s="12"/>
      <c r="L825" s="12"/>
      <c r="M825" s="26"/>
      <c r="N825" s="26"/>
      <c r="O825" s="26"/>
      <c r="P825" s="27"/>
    </row>
    <row r="826" spans="2:16" ht="15" customHeight="1" x14ac:dyDescent="0.25">
      <c r="I826" s="12"/>
      <c r="J826" s="12"/>
      <c r="K826" s="12"/>
      <c r="L826" s="12"/>
      <c r="M826" s="26"/>
      <c r="N826" s="26"/>
      <c r="O826" s="26"/>
      <c r="P826" s="27"/>
    </row>
    <row r="827" spans="2:16" ht="15" customHeight="1" x14ac:dyDescent="0.25">
      <c r="I827" s="12"/>
      <c r="J827" s="12"/>
      <c r="K827" s="12"/>
      <c r="L827" s="12"/>
      <c r="M827" s="26"/>
      <c r="N827" s="26"/>
      <c r="O827" s="26"/>
      <c r="P827" s="27"/>
    </row>
    <row r="828" spans="2:16" ht="15" customHeight="1" x14ac:dyDescent="0.25">
      <c r="I828" s="12"/>
      <c r="J828" s="12"/>
      <c r="K828" s="12"/>
      <c r="L828" s="12"/>
      <c r="M828" s="26"/>
      <c r="N828" s="26"/>
      <c r="O828" s="26"/>
      <c r="P828" s="27"/>
    </row>
    <row r="829" spans="2:16" ht="15" customHeight="1" x14ac:dyDescent="0.25">
      <c r="I829" s="12"/>
      <c r="J829" s="12"/>
      <c r="K829" s="12"/>
      <c r="L829" s="12"/>
      <c r="M829" s="26"/>
      <c r="N829" s="26"/>
      <c r="O829" s="26"/>
      <c r="P829" s="27"/>
    </row>
    <row r="830" spans="2:16" ht="15" customHeight="1" x14ac:dyDescent="0.25">
      <c r="I830" s="12"/>
      <c r="J830" s="12"/>
      <c r="K830" s="12"/>
      <c r="L830" s="12"/>
      <c r="M830" s="26"/>
      <c r="N830" s="26"/>
      <c r="O830" s="26"/>
      <c r="P830" s="27"/>
    </row>
    <row r="831" spans="2:16" ht="15" customHeight="1" x14ac:dyDescent="0.25">
      <c r="I831" s="12"/>
      <c r="J831" s="12"/>
      <c r="K831" s="12"/>
      <c r="L831" s="12"/>
      <c r="M831" s="26"/>
      <c r="N831" s="26"/>
      <c r="O831" s="26"/>
      <c r="P831" s="27"/>
    </row>
    <row r="832" spans="2:16" ht="15" customHeight="1" x14ac:dyDescent="0.25">
      <c r="I832" s="12"/>
      <c r="J832" s="12"/>
      <c r="K832" s="12"/>
      <c r="L832" s="12"/>
      <c r="M832" s="26"/>
      <c r="N832" s="26"/>
      <c r="O832" s="26"/>
      <c r="P832" s="27"/>
    </row>
    <row r="833" spans="9:16" ht="15" customHeight="1" x14ac:dyDescent="0.25">
      <c r="I833" s="12"/>
      <c r="J833" s="12"/>
      <c r="K833" s="12"/>
      <c r="L833" s="12"/>
      <c r="M833" s="26"/>
      <c r="N833" s="26"/>
      <c r="O833" s="26"/>
      <c r="P833" s="27"/>
    </row>
    <row r="834" spans="9:16" ht="15" customHeight="1" x14ac:dyDescent="0.25">
      <c r="I834" s="12"/>
      <c r="J834" s="12"/>
      <c r="K834" s="12"/>
      <c r="L834" s="12"/>
      <c r="M834" s="26"/>
      <c r="N834" s="26"/>
      <c r="O834" s="26"/>
      <c r="P834" s="27"/>
    </row>
    <row r="835" spans="9:16" ht="15" customHeight="1" x14ac:dyDescent="0.25">
      <c r="I835" s="12"/>
      <c r="J835" s="12"/>
      <c r="K835" s="12"/>
      <c r="L835" s="12"/>
      <c r="M835" s="26"/>
      <c r="N835" s="26"/>
      <c r="O835" s="26"/>
      <c r="P835" s="27"/>
    </row>
    <row r="836" spans="9:16" ht="15" customHeight="1" x14ac:dyDescent="0.25">
      <c r="I836" s="12"/>
      <c r="J836" s="12"/>
      <c r="K836" s="12"/>
      <c r="L836" s="12"/>
      <c r="M836" s="26"/>
      <c r="N836" s="26"/>
      <c r="O836" s="26"/>
      <c r="P836" s="27"/>
    </row>
    <row r="837" spans="9:16" ht="15" customHeight="1" x14ac:dyDescent="0.25">
      <c r="I837" s="12"/>
      <c r="J837" s="12"/>
      <c r="K837" s="12"/>
      <c r="L837" s="12"/>
      <c r="M837" s="26"/>
      <c r="N837" s="26"/>
      <c r="O837" s="26"/>
      <c r="P837" s="27"/>
    </row>
    <row r="838" spans="9:16" ht="15" customHeight="1" x14ac:dyDescent="0.25">
      <c r="I838" s="12"/>
      <c r="J838" s="12"/>
      <c r="K838" s="12"/>
      <c r="L838" s="12"/>
      <c r="M838" s="26"/>
      <c r="N838" s="26"/>
      <c r="O838" s="26"/>
      <c r="P838" s="27"/>
    </row>
    <row r="839" spans="9:16" ht="15" customHeight="1" x14ac:dyDescent="0.25">
      <c r="I839" s="12"/>
      <c r="J839" s="12"/>
      <c r="K839" s="12"/>
      <c r="L839" s="12"/>
      <c r="M839" s="26"/>
      <c r="N839" s="26"/>
      <c r="O839" s="26"/>
      <c r="P839" s="27"/>
    </row>
    <row r="840" spans="9:16" ht="15" customHeight="1" x14ac:dyDescent="0.25">
      <c r="I840" s="12"/>
      <c r="J840" s="12"/>
      <c r="K840" s="12"/>
      <c r="L840" s="12"/>
      <c r="M840" s="26"/>
      <c r="N840" s="26"/>
      <c r="O840" s="26"/>
      <c r="P840" s="27"/>
    </row>
    <row r="841" spans="9:16" ht="15" customHeight="1" x14ac:dyDescent="0.25">
      <c r="I841" s="12"/>
      <c r="J841" s="12"/>
      <c r="K841" s="12"/>
      <c r="L841" s="12"/>
      <c r="M841" s="26"/>
      <c r="N841" s="26"/>
      <c r="O841" s="26"/>
      <c r="P841" s="27"/>
    </row>
    <row r="842" spans="9:16" ht="15" customHeight="1" x14ac:dyDescent="0.25">
      <c r="I842" s="12"/>
      <c r="J842" s="12"/>
      <c r="K842" s="12"/>
      <c r="L842" s="12"/>
      <c r="M842" s="26"/>
      <c r="N842" s="26"/>
      <c r="O842" s="26"/>
      <c r="P842" s="27"/>
    </row>
    <row r="843" spans="9:16" ht="15" customHeight="1" x14ac:dyDescent="0.25">
      <c r="I843" s="12"/>
      <c r="J843" s="12"/>
      <c r="K843" s="12"/>
      <c r="L843" s="12"/>
      <c r="M843" s="26"/>
      <c r="N843" s="26"/>
      <c r="O843" s="26"/>
      <c r="P843" s="27"/>
    </row>
    <row r="844" spans="9:16" ht="15" customHeight="1" x14ac:dyDescent="0.25">
      <c r="I844" s="12"/>
      <c r="J844" s="12"/>
      <c r="K844" s="12"/>
      <c r="L844" s="12"/>
      <c r="M844" s="26"/>
      <c r="N844" s="26"/>
      <c r="O844" s="26"/>
      <c r="P844" s="27"/>
    </row>
    <row r="845" spans="9:16" ht="15" customHeight="1" x14ac:dyDescent="0.25">
      <c r="I845" s="12"/>
      <c r="J845" s="12"/>
      <c r="K845" s="12"/>
      <c r="L845" s="12"/>
      <c r="M845" s="26"/>
      <c r="N845" s="26"/>
      <c r="O845" s="26"/>
      <c r="P845" s="27"/>
    </row>
    <row r="846" spans="9:16" ht="15" customHeight="1" x14ac:dyDescent="0.25">
      <c r="I846" s="12"/>
      <c r="J846" s="12"/>
      <c r="K846" s="12"/>
      <c r="L846" s="12"/>
      <c r="M846" s="26"/>
      <c r="N846" s="26"/>
      <c r="O846" s="26"/>
      <c r="P846" s="27"/>
    </row>
    <row r="847" spans="9:16" ht="15" customHeight="1" x14ac:dyDescent="0.25">
      <c r="I847" s="12"/>
      <c r="J847" s="12"/>
      <c r="K847" s="12"/>
      <c r="L847" s="12"/>
      <c r="M847" s="26"/>
      <c r="N847" s="26"/>
      <c r="O847" s="26"/>
      <c r="P847" s="27"/>
    </row>
    <row r="848" spans="9:16" ht="15" customHeight="1" x14ac:dyDescent="0.25">
      <c r="I848" s="12"/>
      <c r="J848" s="12"/>
      <c r="K848" s="12"/>
      <c r="L848" s="12"/>
      <c r="M848" s="26"/>
      <c r="N848" s="26"/>
      <c r="O848" s="26"/>
      <c r="P848" s="27"/>
    </row>
    <row r="849" spans="9:16" ht="15" customHeight="1" x14ac:dyDescent="0.25">
      <c r="I849" s="12"/>
      <c r="J849" s="12"/>
      <c r="K849" s="12"/>
      <c r="L849" s="12"/>
      <c r="M849" s="26"/>
      <c r="N849" s="26"/>
      <c r="O849" s="26"/>
      <c r="P849" s="27"/>
    </row>
    <row r="850" spans="9:16" ht="15" customHeight="1" x14ac:dyDescent="0.25">
      <c r="I850" s="12"/>
      <c r="J850" s="12"/>
      <c r="K850" s="12"/>
      <c r="L850" s="12"/>
      <c r="M850" s="26"/>
      <c r="N850" s="26"/>
      <c r="O850" s="26"/>
      <c r="P850" s="27"/>
    </row>
    <row r="851" spans="9:16" ht="15" customHeight="1" x14ac:dyDescent="0.25">
      <c r="I851" s="12"/>
      <c r="J851" s="12"/>
      <c r="K851" s="12"/>
      <c r="L851" s="12"/>
      <c r="M851" s="26"/>
      <c r="N851" s="26"/>
      <c r="O851" s="26"/>
      <c r="P851" s="27"/>
    </row>
    <row r="852" spans="9:16" ht="15" customHeight="1" x14ac:dyDescent="0.25">
      <c r="I852" s="12"/>
      <c r="J852" s="12"/>
      <c r="K852" s="12"/>
      <c r="L852" s="12"/>
      <c r="M852" s="26"/>
      <c r="N852" s="26"/>
      <c r="O852" s="26"/>
      <c r="P852" s="27"/>
    </row>
    <row r="853" spans="9:16" ht="15" customHeight="1" x14ac:dyDescent="0.25">
      <c r="I853" s="12"/>
      <c r="J853" s="12"/>
      <c r="K853" s="12"/>
      <c r="L853" s="12"/>
      <c r="M853" s="26"/>
      <c r="N853" s="26"/>
      <c r="O853" s="26"/>
      <c r="P853" s="27"/>
    </row>
    <row r="854" spans="9:16" ht="15" customHeight="1" x14ac:dyDescent="0.25">
      <c r="I854" s="12"/>
      <c r="J854" s="12"/>
      <c r="K854" s="12"/>
      <c r="L854" s="12"/>
      <c r="M854" s="26"/>
      <c r="N854" s="26"/>
      <c r="O854" s="26"/>
      <c r="P854" s="27"/>
    </row>
    <row r="855" spans="9:16" ht="15" customHeight="1" x14ac:dyDescent="0.25">
      <c r="I855" s="12"/>
      <c r="J855" s="12"/>
      <c r="K855" s="12"/>
      <c r="L855" s="12"/>
      <c r="M855" s="26"/>
      <c r="N855" s="26"/>
      <c r="O855" s="26"/>
      <c r="P855" s="27"/>
    </row>
    <row r="856" spans="9:16" ht="15" customHeight="1" x14ac:dyDescent="0.25">
      <c r="I856" s="12"/>
      <c r="J856" s="12"/>
      <c r="K856" s="12"/>
      <c r="L856" s="12"/>
      <c r="M856" s="26"/>
      <c r="N856" s="26"/>
      <c r="O856" s="26"/>
      <c r="P856" s="27"/>
    </row>
    <row r="857" spans="9:16" ht="15" customHeight="1" x14ac:dyDescent="0.25">
      <c r="I857" s="12"/>
      <c r="J857" s="12"/>
      <c r="K857" s="12"/>
      <c r="L857" s="12"/>
      <c r="M857" s="26"/>
      <c r="N857" s="26"/>
      <c r="O857" s="26"/>
      <c r="P857" s="27"/>
    </row>
    <row r="858" spans="9:16" ht="15" customHeight="1" x14ac:dyDescent="0.25">
      <c r="I858" s="12"/>
      <c r="J858" s="12"/>
      <c r="K858" s="12"/>
      <c r="L858" s="12"/>
      <c r="M858" s="26"/>
      <c r="N858" s="26"/>
      <c r="O858" s="26"/>
      <c r="P858" s="27"/>
    </row>
    <row r="859" spans="9:16" ht="15" customHeight="1" x14ac:dyDescent="0.25">
      <c r="I859" s="12"/>
      <c r="J859" s="12"/>
      <c r="K859" s="12"/>
      <c r="L859" s="12"/>
      <c r="M859" s="26"/>
      <c r="N859" s="26"/>
      <c r="O859" s="26"/>
      <c r="P859" s="27"/>
    </row>
    <row r="860" spans="9:16" ht="15" customHeight="1" x14ac:dyDescent="0.25">
      <c r="I860" s="12"/>
      <c r="J860" s="12"/>
      <c r="K860" s="12"/>
      <c r="L860" s="12"/>
      <c r="M860" s="26"/>
      <c r="N860" s="26"/>
      <c r="O860" s="26"/>
      <c r="P860" s="27"/>
    </row>
    <row r="861" spans="9:16" ht="15" customHeight="1" x14ac:dyDescent="0.25">
      <c r="I861" s="12"/>
      <c r="J861" s="12"/>
      <c r="K861" s="12"/>
      <c r="L861" s="12"/>
      <c r="M861" s="26"/>
      <c r="N861" s="26"/>
      <c r="O861" s="26"/>
      <c r="P861" s="27"/>
    </row>
    <row r="862" spans="9:16" ht="15" customHeight="1" x14ac:dyDescent="0.25">
      <c r="I862" s="12"/>
      <c r="J862" s="12"/>
      <c r="K862" s="12"/>
      <c r="L862" s="12"/>
      <c r="M862" s="26"/>
      <c r="N862" s="26"/>
      <c r="O862" s="26"/>
      <c r="P862" s="27"/>
    </row>
    <row r="863" spans="9:16" ht="15" customHeight="1" x14ac:dyDescent="0.25">
      <c r="I863" s="12"/>
      <c r="J863" s="12"/>
      <c r="K863" s="12"/>
      <c r="L863" s="12"/>
      <c r="M863" s="26"/>
      <c r="N863" s="26"/>
      <c r="O863" s="26"/>
      <c r="P863" s="27"/>
    </row>
    <row r="864" spans="9:16" ht="15" customHeight="1" x14ac:dyDescent="0.25">
      <c r="I864" s="12"/>
      <c r="J864" s="12"/>
      <c r="K864" s="12"/>
      <c r="L864" s="12"/>
      <c r="M864" s="26"/>
      <c r="N864" s="26"/>
      <c r="O864" s="26"/>
      <c r="P864" s="27"/>
    </row>
    <row r="865" spans="9:16" ht="15" customHeight="1" x14ac:dyDescent="0.25">
      <c r="I865" s="12"/>
      <c r="J865" s="12"/>
      <c r="K865" s="12"/>
      <c r="L865" s="12"/>
      <c r="M865" s="26"/>
      <c r="N865" s="26"/>
      <c r="O865" s="26"/>
      <c r="P865" s="27"/>
    </row>
    <row r="866" spans="9:16" ht="15" customHeight="1" x14ac:dyDescent="0.25">
      <c r="I866" s="12"/>
      <c r="J866" s="12"/>
      <c r="K866" s="12"/>
      <c r="L866" s="12"/>
      <c r="M866" s="26"/>
      <c r="N866" s="26"/>
      <c r="O866" s="26"/>
      <c r="P866" s="27"/>
    </row>
    <row r="867" spans="9:16" ht="15" customHeight="1" x14ac:dyDescent="0.25">
      <c r="I867" s="12"/>
      <c r="J867" s="12"/>
      <c r="K867" s="12"/>
      <c r="L867" s="12"/>
      <c r="M867" s="26"/>
      <c r="N867" s="26"/>
      <c r="O867" s="26"/>
      <c r="P867" s="27"/>
    </row>
    <row r="868" spans="9:16" ht="15" customHeight="1" x14ac:dyDescent="0.25">
      <c r="I868" s="12"/>
      <c r="J868" s="12"/>
      <c r="K868" s="12"/>
      <c r="L868" s="12"/>
      <c r="M868" s="26"/>
      <c r="N868" s="26"/>
      <c r="O868" s="26"/>
      <c r="P868" s="27"/>
    </row>
    <row r="869" spans="9:16" ht="15" customHeight="1" x14ac:dyDescent="0.25">
      <c r="I869" s="12"/>
      <c r="J869" s="12"/>
      <c r="K869" s="12"/>
      <c r="L869" s="12"/>
      <c r="M869" s="26"/>
      <c r="N869" s="26"/>
      <c r="O869" s="26"/>
      <c r="P869" s="27"/>
    </row>
    <row r="870" spans="9:16" ht="15" customHeight="1" x14ac:dyDescent="0.25">
      <c r="I870" s="12"/>
      <c r="J870" s="12"/>
      <c r="K870" s="12"/>
      <c r="L870" s="12"/>
      <c r="M870" s="26"/>
      <c r="N870" s="26"/>
      <c r="O870" s="26"/>
      <c r="P870" s="27"/>
    </row>
    <row r="871" spans="9:16" ht="15" customHeight="1" x14ac:dyDescent="0.25">
      <c r="I871" s="12"/>
      <c r="J871" s="12"/>
      <c r="K871" s="12"/>
      <c r="L871" s="12"/>
      <c r="M871" s="26"/>
      <c r="N871" s="26"/>
      <c r="O871" s="26"/>
      <c r="P871" s="27"/>
    </row>
    <row r="872" spans="9:16" ht="15" customHeight="1" x14ac:dyDescent="0.25">
      <c r="I872" s="12"/>
      <c r="J872" s="12"/>
      <c r="K872" s="12"/>
      <c r="L872" s="12"/>
      <c r="M872" s="26"/>
      <c r="N872" s="26"/>
      <c r="O872" s="26"/>
      <c r="P872" s="27"/>
    </row>
    <row r="873" spans="9:16" ht="15" customHeight="1" x14ac:dyDescent="0.25">
      <c r="I873" s="12"/>
      <c r="J873" s="12"/>
      <c r="K873" s="12"/>
      <c r="L873" s="12"/>
      <c r="M873" s="26"/>
      <c r="N873" s="26"/>
      <c r="O873" s="26"/>
      <c r="P873" s="27"/>
    </row>
    <row r="874" spans="9:16" ht="15" customHeight="1" x14ac:dyDescent="0.25">
      <c r="I874" s="12"/>
      <c r="J874" s="12"/>
      <c r="K874" s="12"/>
      <c r="L874" s="12"/>
      <c r="M874" s="26"/>
      <c r="N874" s="26"/>
      <c r="O874" s="26"/>
      <c r="P874" s="27"/>
    </row>
    <row r="875" spans="9:16" ht="15" customHeight="1" x14ac:dyDescent="0.25">
      <c r="I875" s="12"/>
      <c r="J875" s="12"/>
      <c r="K875" s="12"/>
      <c r="L875" s="12"/>
      <c r="M875" s="26"/>
      <c r="N875" s="26"/>
      <c r="O875" s="26"/>
      <c r="P875" s="27"/>
    </row>
    <row r="876" spans="9:16" ht="15" customHeight="1" x14ac:dyDescent="0.25">
      <c r="I876" s="12"/>
      <c r="J876" s="12"/>
      <c r="K876" s="12"/>
      <c r="L876" s="12"/>
      <c r="M876" s="26"/>
      <c r="N876" s="26"/>
      <c r="O876" s="26"/>
      <c r="P876" s="27"/>
    </row>
    <row r="877" spans="9:16" ht="15" customHeight="1" x14ac:dyDescent="0.25">
      <c r="I877" s="12"/>
      <c r="J877" s="12"/>
      <c r="K877" s="12"/>
      <c r="L877" s="12"/>
      <c r="M877" s="26"/>
      <c r="N877" s="26"/>
      <c r="O877" s="26"/>
      <c r="P877" s="27"/>
    </row>
    <row r="878" spans="9:16" ht="15" customHeight="1" x14ac:dyDescent="0.25">
      <c r="I878" s="12"/>
      <c r="J878" s="12"/>
      <c r="K878" s="12"/>
      <c r="L878" s="12"/>
      <c r="M878" s="26"/>
      <c r="N878" s="26"/>
      <c r="O878" s="26"/>
      <c r="P878" s="27"/>
    </row>
    <row r="879" spans="9:16" ht="15" customHeight="1" x14ac:dyDescent="0.25">
      <c r="I879" s="12"/>
      <c r="J879" s="12"/>
      <c r="K879" s="12"/>
      <c r="L879" s="12"/>
      <c r="M879" s="26"/>
      <c r="N879" s="26"/>
      <c r="O879" s="26"/>
      <c r="P879" s="27"/>
    </row>
    <row r="880" spans="9:16" ht="15" customHeight="1" x14ac:dyDescent="0.25">
      <c r="I880" s="12"/>
      <c r="J880" s="12"/>
      <c r="K880" s="12"/>
      <c r="L880" s="12"/>
      <c r="M880" s="26"/>
      <c r="N880" s="26"/>
      <c r="O880" s="26"/>
      <c r="P880" s="27"/>
    </row>
    <row r="881" spans="9:16" ht="15" customHeight="1" x14ac:dyDescent="0.25">
      <c r="I881" s="12"/>
      <c r="J881" s="12"/>
      <c r="K881" s="12"/>
      <c r="L881" s="12"/>
      <c r="M881" s="26"/>
      <c r="N881" s="26"/>
      <c r="O881" s="26"/>
      <c r="P881" s="27"/>
    </row>
    <row r="882" spans="9:16" ht="15" customHeight="1" x14ac:dyDescent="0.25">
      <c r="I882" s="12"/>
      <c r="J882" s="12"/>
      <c r="K882" s="12"/>
      <c r="L882" s="12"/>
      <c r="M882" s="26"/>
      <c r="N882" s="26"/>
      <c r="O882" s="26"/>
      <c r="P882" s="27"/>
    </row>
    <row r="883" spans="9:16" ht="15" customHeight="1" x14ac:dyDescent="0.25">
      <c r="I883" s="12"/>
      <c r="J883" s="12"/>
      <c r="K883" s="12"/>
      <c r="L883" s="12"/>
      <c r="M883" s="26"/>
      <c r="N883" s="26"/>
      <c r="O883" s="26"/>
      <c r="P883" s="27"/>
    </row>
    <row r="884" spans="9:16" ht="15" customHeight="1" x14ac:dyDescent="0.25">
      <c r="I884" s="12"/>
      <c r="J884" s="12"/>
      <c r="K884" s="12"/>
      <c r="L884" s="12"/>
      <c r="M884" s="26"/>
      <c r="N884" s="26"/>
      <c r="O884" s="26"/>
      <c r="P884" s="27"/>
    </row>
    <row r="885" spans="9:16" ht="15" customHeight="1" x14ac:dyDescent="0.25">
      <c r="I885" s="12"/>
      <c r="J885" s="12"/>
      <c r="K885" s="12"/>
      <c r="L885" s="12"/>
      <c r="M885" s="26"/>
      <c r="N885" s="26"/>
      <c r="O885" s="26"/>
      <c r="P885" s="27"/>
    </row>
    <row r="886" spans="9:16" ht="15" customHeight="1" x14ac:dyDescent="0.25">
      <c r="I886" s="12"/>
      <c r="J886" s="12"/>
      <c r="K886" s="12"/>
      <c r="L886" s="12"/>
      <c r="M886" s="26"/>
      <c r="N886" s="26"/>
      <c r="O886" s="26"/>
      <c r="P886" s="27"/>
    </row>
    <row r="887" spans="9:16" ht="15" customHeight="1" x14ac:dyDescent="0.25">
      <c r="I887" s="12"/>
      <c r="J887" s="12"/>
      <c r="K887" s="12"/>
      <c r="L887" s="12"/>
      <c r="M887" s="26"/>
      <c r="N887" s="26"/>
      <c r="O887" s="26"/>
      <c r="P887" s="27"/>
    </row>
    <row r="888" spans="9:16" ht="15" customHeight="1" x14ac:dyDescent="0.25">
      <c r="I888" s="12"/>
      <c r="J888" s="12"/>
      <c r="K888" s="12"/>
      <c r="L888" s="12"/>
      <c r="M888" s="26"/>
      <c r="N888" s="26"/>
      <c r="O888" s="26"/>
      <c r="P888" s="27"/>
    </row>
    <row r="889" spans="9:16" ht="15" customHeight="1" x14ac:dyDescent="0.25">
      <c r="I889" s="12"/>
      <c r="J889" s="12"/>
      <c r="K889" s="12"/>
      <c r="L889" s="12"/>
      <c r="M889" s="26"/>
      <c r="N889" s="26"/>
      <c r="O889" s="26"/>
      <c r="P889" s="27"/>
    </row>
    <row r="890" spans="9:16" ht="15" customHeight="1" x14ac:dyDescent="0.25">
      <c r="I890" s="12"/>
      <c r="J890" s="12"/>
      <c r="K890" s="12"/>
      <c r="L890" s="12"/>
      <c r="M890" s="26"/>
      <c r="N890" s="26"/>
      <c r="O890" s="26"/>
      <c r="P890" s="27"/>
    </row>
    <row r="891" spans="9:16" ht="15" customHeight="1" x14ac:dyDescent="0.25">
      <c r="I891" s="12"/>
      <c r="J891" s="12"/>
      <c r="K891" s="12"/>
      <c r="L891" s="12"/>
      <c r="M891" s="26"/>
      <c r="N891" s="26"/>
      <c r="O891" s="26"/>
      <c r="P891" s="27"/>
    </row>
    <row r="892" spans="9:16" ht="15" customHeight="1" x14ac:dyDescent="0.25">
      <c r="I892" s="12"/>
      <c r="J892" s="12"/>
      <c r="K892" s="12"/>
      <c r="L892" s="12"/>
      <c r="M892" s="26"/>
      <c r="N892" s="26"/>
      <c r="O892" s="26"/>
      <c r="P892" s="27"/>
    </row>
    <row r="893" spans="9:16" ht="15" customHeight="1" x14ac:dyDescent="0.25">
      <c r="I893" s="12"/>
      <c r="J893" s="12"/>
      <c r="K893" s="12"/>
      <c r="L893" s="12"/>
      <c r="M893" s="26"/>
      <c r="N893" s="26"/>
      <c r="O893" s="26"/>
      <c r="P893" s="27"/>
    </row>
    <row r="894" spans="9:16" ht="15" customHeight="1" x14ac:dyDescent="0.25">
      <c r="I894" s="12"/>
      <c r="J894" s="12"/>
      <c r="K894" s="12"/>
      <c r="L894" s="12"/>
      <c r="M894" s="26"/>
      <c r="N894" s="26"/>
      <c r="O894" s="26"/>
      <c r="P894" s="27"/>
    </row>
    <row r="895" spans="9:16" ht="15" customHeight="1" x14ac:dyDescent="0.25">
      <c r="I895" s="12"/>
      <c r="J895" s="12"/>
      <c r="K895" s="12"/>
      <c r="L895" s="12"/>
      <c r="M895" s="26"/>
      <c r="N895" s="26"/>
      <c r="O895" s="26"/>
      <c r="P895" s="27"/>
    </row>
    <row r="896" spans="9:16" ht="15" customHeight="1" x14ac:dyDescent="0.25">
      <c r="I896" s="12"/>
      <c r="J896" s="12"/>
      <c r="K896" s="12"/>
      <c r="L896" s="12"/>
      <c r="M896" s="26"/>
      <c r="N896" s="26"/>
      <c r="O896" s="26"/>
      <c r="P896" s="27"/>
    </row>
    <row r="897" spans="9:16" ht="15" customHeight="1" x14ac:dyDescent="0.25">
      <c r="I897" s="12"/>
      <c r="J897" s="12"/>
      <c r="K897" s="12"/>
      <c r="L897" s="12"/>
      <c r="M897" s="26"/>
      <c r="N897" s="26"/>
      <c r="O897" s="26"/>
      <c r="P897" s="27"/>
    </row>
    <row r="898" spans="9:16" ht="15" customHeight="1" x14ac:dyDescent="0.25">
      <c r="I898" s="12"/>
      <c r="J898" s="12"/>
      <c r="K898" s="12"/>
      <c r="L898" s="12"/>
      <c r="M898" s="26"/>
      <c r="N898" s="26"/>
      <c r="O898" s="26"/>
      <c r="P898" s="27"/>
    </row>
    <row r="899" spans="9:16" ht="15" customHeight="1" x14ac:dyDescent="0.25">
      <c r="I899" s="12"/>
      <c r="J899" s="12"/>
      <c r="K899" s="12"/>
      <c r="L899" s="12"/>
      <c r="M899" s="26"/>
      <c r="N899" s="26"/>
      <c r="O899" s="26"/>
      <c r="P899" s="27"/>
    </row>
    <row r="900" spans="9:16" ht="15" customHeight="1" x14ac:dyDescent="0.25">
      <c r="I900" s="12"/>
      <c r="J900" s="12"/>
      <c r="K900" s="12"/>
      <c r="L900" s="12"/>
      <c r="M900" s="26"/>
      <c r="N900" s="26"/>
      <c r="O900" s="26"/>
      <c r="P900" s="27"/>
    </row>
    <row r="901" spans="9:16" ht="15" customHeight="1" x14ac:dyDescent="0.25">
      <c r="I901" s="12"/>
      <c r="J901" s="12"/>
      <c r="K901" s="12"/>
      <c r="L901" s="12"/>
      <c r="M901" s="26"/>
      <c r="N901" s="26"/>
      <c r="O901" s="26"/>
      <c r="P901" s="27"/>
    </row>
    <row r="902" spans="9:16" ht="15" customHeight="1" x14ac:dyDescent="0.25">
      <c r="I902" s="12"/>
      <c r="J902" s="12"/>
      <c r="K902" s="12"/>
      <c r="L902" s="12"/>
      <c r="M902" s="26"/>
      <c r="N902" s="26"/>
      <c r="O902" s="26"/>
      <c r="P902" s="27"/>
    </row>
    <row r="903" spans="9:16" ht="15" customHeight="1" x14ac:dyDescent="0.25">
      <c r="I903" s="12"/>
      <c r="J903" s="12"/>
      <c r="K903" s="12"/>
      <c r="L903" s="12"/>
      <c r="M903" s="26"/>
      <c r="N903" s="26"/>
      <c r="O903" s="26"/>
      <c r="P903" s="27"/>
    </row>
    <row r="904" spans="9:16" ht="15" customHeight="1" x14ac:dyDescent="0.25">
      <c r="I904" s="12"/>
      <c r="J904" s="12"/>
      <c r="K904" s="12"/>
      <c r="L904" s="12"/>
      <c r="M904" s="26"/>
      <c r="N904" s="26"/>
      <c r="O904" s="26"/>
      <c r="P904" s="27"/>
    </row>
    <row r="905" spans="9:16" ht="15" customHeight="1" x14ac:dyDescent="0.25">
      <c r="I905" s="12"/>
      <c r="J905" s="12"/>
      <c r="K905" s="12"/>
      <c r="L905" s="12"/>
      <c r="M905" s="26"/>
      <c r="N905" s="26"/>
      <c r="O905" s="26"/>
      <c r="P905" s="27"/>
    </row>
    <row r="906" spans="9:16" ht="15" customHeight="1" x14ac:dyDescent="0.25">
      <c r="I906" s="12"/>
      <c r="J906" s="12"/>
      <c r="K906" s="12"/>
      <c r="L906" s="12"/>
      <c r="M906" s="26"/>
      <c r="N906" s="26"/>
      <c r="O906" s="26"/>
      <c r="P906" s="27"/>
    </row>
    <row r="907" spans="9:16" ht="15" customHeight="1" x14ac:dyDescent="0.25">
      <c r="I907" s="12"/>
      <c r="J907" s="12"/>
      <c r="K907" s="12"/>
      <c r="L907" s="12"/>
      <c r="M907" s="26"/>
      <c r="N907" s="26"/>
      <c r="O907" s="26"/>
      <c r="P907" s="27"/>
    </row>
    <row r="908" spans="9:16" ht="15" customHeight="1" x14ac:dyDescent="0.25">
      <c r="I908" s="12"/>
      <c r="J908" s="12"/>
      <c r="K908" s="12"/>
      <c r="L908" s="12"/>
      <c r="M908" s="26"/>
      <c r="N908" s="26"/>
      <c r="O908" s="26"/>
      <c r="P908" s="27"/>
    </row>
    <row r="909" spans="9:16" ht="15" customHeight="1" x14ac:dyDescent="0.25">
      <c r="I909" s="12"/>
      <c r="J909" s="12"/>
      <c r="K909" s="12"/>
      <c r="L909" s="12"/>
      <c r="M909" s="26"/>
      <c r="N909" s="26"/>
      <c r="O909" s="26"/>
      <c r="P909" s="27"/>
    </row>
    <row r="910" spans="9:16" ht="15" customHeight="1" x14ac:dyDescent="0.25">
      <c r="I910" s="12"/>
      <c r="J910" s="12"/>
      <c r="K910" s="12"/>
      <c r="L910" s="12"/>
      <c r="M910" s="26"/>
      <c r="N910" s="26"/>
      <c r="O910" s="26"/>
      <c r="P910" s="27"/>
    </row>
    <row r="911" spans="9:16" ht="15" customHeight="1" x14ac:dyDescent="0.25">
      <c r="I911" s="12"/>
      <c r="J911" s="12"/>
      <c r="K911" s="12"/>
      <c r="L911" s="12"/>
      <c r="M911" s="26"/>
      <c r="N911" s="26"/>
      <c r="O911" s="26"/>
      <c r="P911" s="27"/>
    </row>
    <row r="912" spans="9:16" ht="15" customHeight="1" x14ac:dyDescent="0.25">
      <c r="I912" s="12"/>
      <c r="J912" s="12"/>
      <c r="K912" s="12"/>
      <c r="L912" s="12"/>
      <c r="M912" s="26"/>
      <c r="N912" s="26"/>
      <c r="O912" s="26"/>
      <c r="P912" s="27"/>
    </row>
    <row r="913" spans="9:16" ht="15" customHeight="1" x14ac:dyDescent="0.25">
      <c r="I913" s="12"/>
      <c r="J913" s="12"/>
      <c r="K913" s="12"/>
      <c r="L913" s="12"/>
      <c r="M913" s="26"/>
      <c r="N913" s="26"/>
      <c r="O913" s="26"/>
      <c r="P913" s="27"/>
    </row>
    <row r="914" spans="9:16" ht="15" customHeight="1" x14ac:dyDescent="0.25">
      <c r="I914" s="12"/>
      <c r="J914" s="12"/>
      <c r="K914" s="12"/>
      <c r="L914" s="12"/>
      <c r="M914" s="26"/>
      <c r="N914" s="26"/>
      <c r="O914" s="26"/>
      <c r="P914" s="27"/>
    </row>
    <row r="915" spans="9:16" ht="15" customHeight="1" x14ac:dyDescent="0.25">
      <c r="I915" s="12"/>
      <c r="J915" s="12"/>
      <c r="K915" s="12"/>
      <c r="L915" s="12"/>
      <c r="M915" s="26"/>
      <c r="N915" s="26"/>
      <c r="O915" s="26"/>
      <c r="P915" s="27"/>
    </row>
    <row r="916" spans="9:16" ht="15" customHeight="1" x14ac:dyDescent="0.25">
      <c r="I916" s="12"/>
      <c r="J916" s="12"/>
      <c r="K916" s="12"/>
      <c r="L916" s="12"/>
      <c r="M916" s="26"/>
      <c r="N916" s="26"/>
      <c r="O916" s="26"/>
      <c r="P916" s="27"/>
    </row>
    <row r="917" spans="9:16" ht="15" customHeight="1" x14ac:dyDescent="0.25">
      <c r="I917" s="12"/>
      <c r="J917" s="12"/>
      <c r="K917" s="12"/>
      <c r="L917" s="12"/>
      <c r="M917" s="26"/>
      <c r="N917" s="26"/>
      <c r="O917" s="26"/>
      <c r="P917" s="27"/>
    </row>
    <row r="918" spans="9:16" ht="15" customHeight="1" x14ac:dyDescent="0.25">
      <c r="I918" s="12"/>
      <c r="J918" s="12"/>
      <c r="K918" s="12"/>
      <c r="L918" s="12"/>
      <c r="M918" s="26"/>
      <c r="N918" s="26"/>
      <c r="O918" s="26"/>
      <c r="P918" s="27"/>
    </row>
    <row r="919" spans="9:16" ht="15" customHeight="1" x14ac:dyDescent="0.25">
      <c r="I919" s="12"/>
      <c r="J919" s="12"/>
      <c r="K919" s="12"/>
      <c r="L919" s="12"/>
      <c r="M919" s="26"/>
      <c r="N919" s="26"/>
      <c r="O919" s="26"/>
      <c r="P919" s="27"/>
    </row>
    <row r="920" spans="9:16" ht="15" customHeight="1" x14ac:dyDescent="0.25">
      <c r="I920" s="12"/>
      <c r="J920" s="12"/>
      <c r="K920" s="12"/>
      <c r="L920" s="12"/>
      <c r="M920" s="26"/>
      <c r="N920" s="26"/>
      <c r="O920" s="26"/>
      <c r="P920" s="27"/>
    </row>
    <row r="921" spans="9:16" ht="15" customHeight="1" x14ac:dyDescent="0.25">
      <c r="I921" s="12"/>
      <c r="J921" s="12"/>
      <c r="K921" s="12"/>
      <c r="L921" s="12"/>
      <c r="M921" s="26"/>
      <c r="N921" s="26"/>
      <c r="O921" s="26"/>
      <c r="P921" s="27"/>
    </row>
    <row r="922" spans="9:16" ht="15" customHeight="1" x14ac:dyDescent="0.25">
      <c r="I922" s="12"/>
      <c r="J922" s="12"/>
      <c r="K922" s="12"/>
      <c r="L922" s="12"/>
      <c r="M922" s="26"/>
      <c r="N922" s="26"/>
      <c r="O922" s="26"/>
      <c r="P922" s="27"/>
    </row>
    <row r="923" spans="9:16" ht="15" customHeight="1" x14ac:dyDescent="0.25">
      <c r="I923" s="12"/>
      <c r="J923" s="12"/>
      <c r="K923" s="12"/>
      <c r="L923" s="12"/>
      <c r="M923" s="26"/>
      <c r="N923" s="26"/>
      <c r="O923" s="26"/>
      <c r="P923" s="27"/>
    </row>
    <row r="924" spans="9:16" ht="15" customHeight="1" x14ac:dyDescent="0.25">
      <c r="I924" s="12"/>
      <c r="J924" s="12"/>
      <c r="K924" s="12"/>
      <c r="L924" s="12"/>
      <c r="M924" s="26"/>
      <c r="N924" s="26"/>
      <c r="O924" s="26"/>
      <c r="P924" s="27"/>
    </row>
    <row r="925" spans="9:16" ht="15" customHeight="1" x14ac:dyDescent="0.25">
      <c r="I925" s="12"/>
      <c r="J925" s="12"/>
      <c r="K925" s="12"/>
      <c r="L925" s="12"/>
      <c r="M925" s="26"/>
      <c r="N925" s="26"/>
      <c r="O925" s="26"/>
      <c r="P925" s="27"/>
    </row>
    <row r="926" spans="9:16" ht="15" customHeight="1" x14ac:dyDescent="0.25">
      <c r="I926" s="12"/>
      <c r="J926" s="12"/>
      <c r="K926" s="12"/>
      <c r="L926" s="12"/>
      <c r="M926" s="26"/>
      <c r="N926" s="26"/>
      <c r="O926" s="26"/>
      <c r="P926" s="27"/>
    </row>
    <row r="927" spans="9:16" ht="15" customHeight="1" x14ac:dyDescent="0.25">
      <c r="I927" s="12"/>
      <c r="J927" s="12"/>
      <c r="K927" s="12"/>
      <c r="L927" s="12"/>
      <c r="M927" s="26"/>
      <c r="N927" s="26"/>
      <c r="O927" s="26"/>
      <c r="P927" s="27"/>
    </row>
    <row r="928" spans="9:16" ht="15" customHeight="1" x14ac:dyDescent="0.25">
      <c r="I928" s="12"/>
      <c r="J928" s="12"/>
      <c r="K928" s="12"/>
      <c r="L928" s="12"/>
      <c r="M928" s="26"/>
      <c r="N928" s="26"/>
      <c r="O928" s="26"/>
      <c r="P928" s="27"/>
    </row>
    <row r="929" spans="9:16" ht="15" customHeight="1" x14ac:dyDescent="0.25">
      <c r="I929" s="12"/>
      <c r="J929" s="12"/>
      <c r="K929" s="12"/>
      <c r="L929" s="12"/>
      <c r="M929" s="26"/>
      <c r="N929" s="26"/>
      <c r="O929" s="26"/>
      <c r="P929" s="27"/>
    </row>
    <row r="930" spans="9:16" ht="15" customHeight="1" x14ac:dyDescent="0.25">
      <c r="I930" s="12"/>
      <c r="J930" s="12"/>
      <c r="K930" s="12"/>
      <c r="L930" s="12"/>
      <c r="M930" s="26"/>
      <c r="N930" s="26"/>
      <c r="O930" s="26"/>
      <c r="P930" s="27"/>
    </row>
    <row r="931" spans="9:16" ht="15" customHeight="1" x14ac:dyDescent="0.25">
      <c r="I931" s="12"/>
      <c r="J931" s="12"/>
      <c r="K931" s="12"/>
      <c r="L931" s="12"/>
      <c r="M931" s="26"/>
      <c r="N931" s="26"/>
      <c r="O931" s="26"/>
      <c r="P931" s="27"/>
    </row>
    <row r="932" spans="9:16" ht="15" customHeight="1" x14ac:dyDescent="0.25">
      <c r="I932" s="12"/>
      <c r="J932" s="12"/>
      <c r="K932" s="12"/>
      <c r="L932" s="12"/>
      <c r="M932" s="26"/>
      <c r="N932" s="26"/>
      <c r="O932" s="26"/>
      <c r="P932" s="27"/>
    </row>
    <row r="933" spans="9:16" ht="15" customHeight="1" x14ac:dyDescent="0.25">
      <c r="I933" s="12"/>
      <c r="J933" s="12"/>
      <c r="K933" s="12"/>
      <c r="L933" s="12"/>
      <c r="M933" s="26"/>
      <c r="N933" s="26"/>
      <c r="O933" s="26"/>
      <c r="P933" s="27"/>
    </row>
    <row r="934" spans="9:16" ht="15" customHeight="1" x14ac:dyDescent="0.25">
      <c r="I934" s="12"/>
      <c r="J934" s="12"/>
      <c r="K934" s="12"/>
      <c r="L934" s="12"/>
      <c r="M934" s="26"/>
      <c r="N934" s="26"/>
      <c r="O934" s="26"/>
      <c r="P934" s="27"/>
    </row>
    <row r="935" spans="9:16" ht="15" customHeight="1" x14ac:dyDescent="0.25">
      <c r="I935" s="12"/>
      <c r="J935" s="12"/>
      <c r="K935" s="12"/>
      <c r="L935" s="12"/>
      <c r="M935" s="26"/>
      <c r="N935" s="26"/>
      <c r="O935" s="26"/>
      <c r="P935" s="27"/>
    </row>
    <row r="936" spans="9:16" ht="15" customHeight="1" x14ac:dyDescent="0.25">
      <c r="I936" s="12"/>
      <c r="J936" s="12"/>
      <c r="K936" s="12"/>
      <c r="L936" s="12"/>
      <c r="M936" s="26"/>
      <c r="N936" s="26"/>
      <c r="O936" s="26"/>
      <c r="P936" s="27"/>
    </row>
    <row r="937" spans="9:16" ht="15" customHeight="1" x14ac:dyDescent="0.25">
      <c r="I937" s="12"/>
      <c r="J937" s="12"/>
      <c r="K937" s="12"/>
      <c r="L937" s="12"/>
      <c r="M937" s="26"/>
      <c r="N937" s="26"/>
      <c r="O937" s="26"/>
      <c r="P937" s="27"/>
    </row>
    <row r="938" spans="9:16" ht="15" customHeight="1" x14ac:dyDescent="0.25">
      <c r="I938" s="12"/>
      <c r="J938" s="12"/>
      <c r="K938" s="12"/>
      <c r="L938" s="12"/>
      <c r="M938" s="26"/>
      <c r="N938" s="26"/>
      <c r="O938" s="26"/>
      <c r="P938" s="27"/>
    </row>
    <row r="939" spans="9:16" ht="15" customHeight="1" x14ac:dyDescent="0.25">
      <c r="I939" s="12"/>
      <c r="J939" s="12"/>
      <c r="K939" s="12"/>
      <c r="L939" s="12"/>
      <c r="M939" s="26"/>
      <c r="N939" s="26"/>
      <c r="O939" s="26"/>
      <c r="P939" s="27"/>
    </row>
    <row r="940" spans="9:16" ht="15" customHeight="1" x14ac:dyDescent="0.25">
      <c r="I940" s="12"/>
      <c r="J940" s="12"/>
      <c r="K940" s="12"/>
      <c r="L940" s="12"/>
      <c r="M940" s="26"/>
      <c r="N940" s="26"/>
      <c r="O940" s="26"/>
      <c r="P940" s="27"/>
    </row>
    <row r="941" spans="9:16" ht="15" customHeight="1" x14ac:dyDescent="0.25">
      <c r="I941" s="12"/>
      <c r="J941" s="12"/>
      <c r="K941" s="12"/>
      <c r="L941" s="12"/>
      <c r="M941" s="26"/>
      <c r="N941" s="26"/>
      <c r="O941" s="26"/>
      <c r="P941" s="27"/>
    </row>
    <row r="942" spans="9:16" ht="15" customHeight="1" x14ac:dyDescent="0.25">
      <c r="I942" s="12"/>
      <c r="J942" s="12"/>
      <c r="K942" s="12"/>
      <c r="L942" s="12"/>
      <c r="M942" s="26"/>
      <c r="N942" s="26"/>
      <c r="O942" s="26"/>
      <c r="P942" s="27"/>
    </row>
    <row r="943" spans="9:16" ht="15" customHeight="1" x14ac:dyDescent="0.25">
      <c r="I943" s="12"/>
      <c r="J943" s="12"/>
      <c r="K943" s="12"/>
      <c r="L943" s="12"/>
      <c r="M943" s="26"/>
      <c r="N943" s="26"/>
      <c r="O943" s="26"/>
      <c r="P943" s="27"/>
    </row>
    <row r="944" spans="9:16" ht="15" customHeight="1" x14ac:dyDescent="0.25">
      <c r="I944" s="12"/>
      <c r="J944" s="12"/>
      <c r="K944" s="12"/>
      <c r="L944" s="12"/>
      <c r="M944" s="26"/>
      <c r="N944" s="26"/>
      <c r="O944" s="26"/>
      <c r="P944" s="27"/>
    </row>
    <row r="945" spans="9:16" ht="15" customHeight="1" x14ac:dyDescent="0.25">
      <c r="I945" s="12"/>
      <c r="J945" s="12"/>
      <c r="K945" s="12"/>
      <c r="L945" s="12"/>
      <c r="M945" s="26"/>
      <c r="N945" s="26"/>
      <c r="O945" s="26"/>
      <c r="P945" s="27"/>
    </row>
    <row r="946" spans="9:16" ht="15" customHeight="1" x14ac:dyDescent="0.25">
      <c r="I946" s="12"/>
      <c r="J946" s="12"/>
      <c r="K946" s="12"/>
      <c r="L946" s="12"/>
      <c r="M946" s="26"/>
      <c r="N946" s="26"/>
      <c r="O946" s="26"/>
      <c r="P946" s="27"/>
    </row>
    <row r="947" spans="9:16" ht="15" customHeight="1" x14ac:dyDescent="0.25">
      <c r="I947" s="12"/>
      <c r="J947" s="12"/>
      <c r="K947" s="12"/>
      <c r="L947" s="12"/>
      <c r="M947" s="26"/>
      <c r="N947" s="26"/>
      <c r="O947" s="26"/>
      <c r="P947" s="27"/>
    </row>
    <row r="948" spans="9:16" ht="15" customHeight="1" x14ac:dyDescent="0.25">
      <c r="I948" s="12"/>
      <c r="J948" s="12"/>
      <c r="K948" s="12"/>
      <c r="L948" s="12"/>
      <c r="M948" s="26"/>
      <c r="N948" s="26"/>
      <c r="O948" s="26"/>
      <c r="P948" s="27"/>
    </row>
    <row r="949" spans="9:16" ht="15" customHeight="1" x14ac:dyDescent="0.25">
      <c r="I949" s="12"/>
      <c r="J949" s="12"/>
      <c r="K949" s="12"/>
      <c r="L949" s="12"/>
      <c r="M949" s="26"/>
      <c r="N949" s="26"/>
      <c r="O949" s="26"/>
      <c r="P949" s="27"/>
    </row>
    <row r="950" spans="9:16" ht="15" customHeight="1" x14ac:dyDescent="0.25">
      <c r="I950" s="12"/>
      <c r="J950" s="12"/>
      <c r="K950" s="12"/>
      <c r="L950" s="12"/>
      <c r="M950" s="26"/>
      <c r="N950" s="26"/>
      <c r="O950" s="26"/>
      <c r="P950" s="27"/>
    </row>
    <row r="951" spans="9:16" ht="15" customHeight="1" x14ac:dyDescent="0.25">
      <c r="I951" s="12"/>
      <c r="J951" s="12"/>
      <c r="K951" s="12"/>
      <c r="L951" s="12"/>
      <c r="M951" s="26"/>
      <c r="N951" s="26"/>
      <c r="O951" s="26"/>
      <c r="P951" s="27"/>
    </row>
    <row r="952" spans="9:16" ht="15" customHeight="1" x14ac:dyDescent="0.25">
      <c r="I952" s="12"/>
      <c r="J952" s="12"/>
      <c r="K952" s="12"/>
      <c r="L952" s="12"/>
      <c r="M952" s="26"/>
      <c r="N952" s="26"/>
      <c r="O952" s="26"/>
      <c r="P952" s="27"/>
    </row>
    <row r="953" spans="9:16" ht="15" customHeight="1" x14ac:dyDescent="0.25">
      <c r="I953" s="12"/>
      <c r="J953" s="12"/>
      <c r="K953" s="12"/>
      <c r="L953" s="12"/>
      <c r="M953" s="26"/>
      <c r="N953" s="26"/>
      <c r="O953" s="26"/>
      <c r="P953" s="27"/>
    </row>
    <row r="954" spans="9:16" ht="15" customHeight="1" x14ac:dyDescent="0.25">
      <c r="I954" s="12"/>
      <c r="J954" s="12"/>
      <c r="K954" s="12"/>
      <c r="L954" s="12"/>
      <c r="M954" s="26"/>
      <c r="N954" s="26"/>
      <c r="O954" s="26"/>
      <c r="P954" s="27"/>
    </row>
    <row r="955" spans="9:16" ht="15" customHeight="1" x14ac:dyDescent="0.25">
      <c r="I955" s="12"/>
      <c r="J955" s="12"/>
      <c r="K955" s="12"/>
      <c r="L955" s="12"/>
      <c r="M955" s="26"/>
      <c r="N955" s="26"/>
      <c r="O955" s="26"/>
      <c r="P955" s="27"/>
    </row>
    <row r="956" spans="9:16" ht="15" customHeight="1" x14ac:dyDescent="0.25">
      <c r="I956" s="12"/>
      <c r="J956" s="12"/>
      <c r="K956" s="12"/>
      <c r="L956" s="12"/>
      <c r="M956" s="26"/>
      <c r="N956" s="26"/>
      <c r="O956" s="26"/>
      <c r="P956" s="27"/>
    </row>
    <row r="957" spans="9:16" ht="15" customHeight="1" x14ac:dyDescent="0.25">
      <c r="I957" s="12"/>
      <c r="J957" s="12"/>
      <c r="K957" s="12"/>
      <c r="L957" s="12"/>
      <c r="M957" s="26"/>
      <c r="N957" s="26"/>
      <c r="O957" s="26"/>
      <c r="P957" s="27"/>
    </row>
    <row r="958" spans="9:16" ht="15" customHeight="1" x14ac:dyDescent="0.25">
      <c r="I958" s="12"/>
      <c r="J958" s="12"/>
      <c r="K958" s="12"/>
      <c r="L958" s="12"/>
      <c r="M958" s="26"/>
      <c r="N958" s="26"/>
      <c r="O958" s="26"/>
      <c r="P958" s="27"/>
    </row>
    <row r="959" spans="9:16" ht="15" customHeight="1" x14ac:dyDescent="0.25">
      <c r="I959" s="12"/>
      <c r="J959" s="12"/>
      <c r="K959" s="12"/>
      <c r="L959" s="12"/>
      <c r="M959" s="26"/>
      <c r="N959" s="26"/>
      <c r="O959" s="26"/>
      <c r="P959" s="27"/>
    </row>
    <row r="960" spans="9:16" ht="15" customHeight="1" x14ac:dyDescent="0.25">
      <c r="I960" s="12"/>
      <c r="J960" s="12"/>
      <c r="K960" s="12"/>
      <c r="L960" s="12"/>
      <c r="M960" s="26"/>
      <c r="N960" s="26"/>
      <c r="O960" s="26"/>
      <c r="P960" s="27"/>
    </row>
    <row r="961" spans="9:16" ht="15" customHeight="1" x14ac:dyDescent="0.25">
      <c r="I961" s="12"/>
      <c r="J961" s="12"/>
      <c r="K961" s="12"/>
      <c r="L961" s="12"/>
      <c r="M961" s="26"/>
      <c r="N961" s="26"/>
      <c r="O961" s="26"/>
      <c r="P961" s="27"/>
    </row>
    <row r="962" spans="9:16" ht="15" customHeight="1" x14ac:dyDescent="0.25">
      <c r="I962" s="12"/>
      <c r="J962" s="12"/>
      <c r="K962" s="12"/>
      <c r="L962" s="12"/>
      <c r="M962" s="26"/>
      <c r="N962" s="26"/>
      <c r="O962" s="26"/>
      <c r="P962" s="27"/>
    </row>
    <row r="963" spans="9:16" ht="15" customHeight="1" x14ac:dyDescent="0.25">
      <c r="I963" s="12"/>
      <c r="J963" s="12"/>
      <c r="K963" s="12"/>
      <c r="L963" s="12"/>
      <c r="M963" s="26"/>
      <c r="N963" s="26"/>
      <c r="O963" s="26"/>
      <c r="P963" s="27"/>
    </row>
    <row r="964" spans="9:16" ht="15" customHeight="1" x14ac:dyDescent="0.25">
      <c r="I964" s="12"/>
      <c r="J964" s="12"/>
      <c r="K964" s="12"/>
      <c r="L964" s="12"/>
      <c r="M964" s="26"/>
      <c r="N964" s="26"/>
      <c r="O964" s="26"/>
      <c r="P964" s="27"/>
    </row>
    <row r="965" spans="9:16" ht="15" customHeight="1" x14ac:dyDescent="0.25">
      <c r="I965" s="12"/>
      <c r="J965" s="12"/>
      <c r="K965" s="12"/>
      <c r="L965" s="12"/>
      <c r="M965" s="26"/>
      <c r="N965" s="26"/>
      <c r="O965" s="26"/>
      <c r="P965" s="27"/>
    </row>
    <row r="966" spans="9:16" ht="15" customHeight="1" x14ac:dyDescent="0.25">
      <c r="I966" s="12"/>
      <c r="J966" s="12"/>
      <c r="K966" s="12"/>
      <c r="L966" s="12"/>
      <c r="M966" s="26"/>
      <c r="N966" s="26"/>
      <c r="O966" s="26"/>
      <c r="P966" s="27"/>
    </row>
    <row r="967" spans="9:16" ht="15" customHeight="1" x14ac:dyDescent="0.25">
      <c r="I967" s="12"/>
      <c r="J967" s="12"/>
      <c r="K967" s="12"/>
      <c r="L967" s="12"/>
      <c r="M967" s="26"/>
      <c r="N967" s="26"/>
      <c r="O967" s="26"/>
      <c r="P967" s="27"/>
    </row>
    <row r="968" spans="9:16" ht="15" customHeight="1" x14ac:dyDescent="0.25">
      <c r="I968" s="12"/>
      <c r="J968" s="12"/>
      <c r="K968" s="12"/>
      <c r="L968" s="12"/>
      <c r="M968" s="26"/>
      <c r="N968" s="26"/>
      <c r="O968" s="26"/>
      <c r="P968" s="27"/>
    </row>
    <row r="969" spans="9:16" ht="15" customHeight="1" x14ac:dyDescent="0.25">
      <c r="I969" s="12"/>
      <c r="J969" s="12"/>
      <c r="K969" s="12"/>
      <c r="L969" s="12"/>
      <c r="M969" s="26"/>
      <c r="N969" s="26"/>
      <c r="O969" s="26"/>
      <c r="P969" s="27"/>
    </row>
    <row r="970" spans="9:16" ht="15" customHeight="1" x14ac:dyDescent="0.25">
      <c r="I970" s="12"/>
      <c r="J970" s="12"/>
      <c r="K970" s="12"/>
      <c r="L970" s="12"/>
      <c r="M970" s="26"/>
      <c r="N970" s="26"/>
      <c r="O970" s="26"/>
      <c r="P970" s="27"/>
    </row>
    <row r="971" spans="9:16" ht="15" customHeight="1" x14ac:dyDescent="0.25">
      <c r="I971" s="12"/>
      <c r="J971" s="12"/>
      <c r="K971" s="12"/>
      <c r="L971" s="12"/>
      <c r="M971" s="26"/>
      <c r="N971" s="26"/>
      <c r="O971" s="26"/>
      <c r="P971" s="27"/>
    </row>
    <row r="972" spans="9:16" ht="15" customHeight="1" x14ac:dyDescent="0.25">
      <c r="I972" s="12"/>
      <c r="J972" s="12"/>
      <c r="K972" s="12"/>
      <c r="L972" s="12"/>
      <c r="M972" s="26"/>
      <c r="N972" s="26"/>
      <c r="O972" s="26"/>
      <c r="P972" s="27"/>
    </row>
    <row r="973" spans="9:16" ht="15" customHeight="1" x14ac:dyDescent="0.25">
      <c r="I973" s="12"/>
      <c r="J973" s="12"/>
      <c r="K973" s="12"/>
      <c r="L973" s="12"/>
      <c r="M973" s="26"/>
      <c r="N973" s="26"/>
      <c r="O973" s="26"/>
      <c r="P973" s="27"/>
    </row>
    <row r="974" spans="9:16" ht="15" customHeight="1" x14ac:dyDescent="0.25">
      <c r="I974" s="12"/>
      <c r="J974" s="12"/>
      <c r="K974" s="12"/>
      <c r="L974" s="12"/>
      <c r="M974" s="26"/>
      <c r="N974" s="26"/>
      <c r="O974" s="26"/>
      <c r="P974" s="27"/>
    </row>
    <row r="975" spans="9:16" ht="15" customHeight="1" x14ac:dyDescent="0.25">
      <c r="I975" s="12"/>
      <c r="J975" s="12"/>
      <c r="K975" s="12"/>
      <c r="L975" s="12"/>
      <c r="M975" s="26"/>
      <c r="N975" s="26"/>
      <c r="O975" s="26"/>
      <c r="P975" s="27"/>
    </row>
    <row r="976" spans="9:16" ht="15" customHeight="1" x14ac:dyDescent="0.25">
      <c r="I976" s="12"/>
      <c r="J976" s="12"/>
      <c r="K976" s="12"/>
      <c r="L976" s="12"/>
      <c r="M976" s="26"/>
      <c r="N976" s="26"/>
      <c r="O976" s="26"/>
      <c r="P976" s="27"/>
    </row>
    <row r="977" spans="9:16" ht="15" customHeight="1" x14ac:dyDescent="0.25">
      <c r="I977" s="12"/>
      <c r="J977" s="12"/>
      <c r="K977" s="12"/>
      <c r="L977" s="12"/>
      <c r="M977" s="26"/>
      <c r="N977" s="26"/>
      <c r="O977" s="26"/>
      <c r="P977" s="27"/>
    </row>
    <row r="978" spans="9:16" ht="15" customHeight="1" x14ac:dyDescent="0.25">
      <c r="I978" s="12"/>
      <c r="J978" s="12"/>
      <c r="K978" s="12"/>
      <c r="L978" s="12"/>
      <c r="M978" s="26"/>
      <c r="N978" s="26"/>
      <c r="O978" s="26"/>
      <c r="P978" s="27"/>
    </row>
    <row r="979" spans="9:16" ht="15" customHeight="1" x14ac:dyDescent="0.25">
      <c r="I979" s="12"/>
      <c r="J979" s="12"/>
      <c r="K979" s="12"/>
      <c r="L979" s="12"/>
      <c r="M979" s="26"/>
      <c r="N979" s="26"/>
      <c r="O979" s="26"/>
      <c r="P979" s="27"/>
    </row>
    <row r="980" spans="9:16" ht="15" customHeight="1" x14ac:dyDescent="0.25">
      <c r="I980" s="12"/>
      <c r="J980" s="12"/>
      <c r="K980" s="12"/>
      <c r="L980" s="12"/>
      <c r="M980" s="26"/>
      <c r="N980" s="26"/>
      <c r="O980" s="26"/>
      <c r="P980" s="27"/>
    </row>
    <row r="981" spans="9:16" ht="15" customHeight="1" x14ac:dyDescent="0.25">
      <c r="I981" s="12"/>
      <c r="J981" s="12"/>
      <c r="K981" s="12"/>
      <c r="L981" s="12"/>
      <c r="M981" s="26"/>
      <c r="N981" s="26"/>
      <c r="O981" s="26"/>
      <c r="P981" s="27"/>
    </row>
    <row r="982" spans="9:16" ht="15" customHeight="1" x14ac:dyDescent="0.25">
      <c r="I982" s="12"/>
      <c r="J982" s="12"/>
      <c r="K982" s="12"/>
      <c r="L982" s="12"/>
      <c r="M982" s="26"/>
      <c r="N982" s="26"/>
      <c r="O982" s="26"/>
      <c r="P982" s="27"/>
    </row>
    <row r="983" spans="9:16" ht="15" customHeight="1" x14ac:dyDescent="0.25">
      <c r="I983" s="12"/>
      <c r="J983" s="12"/>
      <c r="K983" s="12"/>
      <c r="L983" s="12"/>
      <c r="M983" s="26"/>
      <c r="N983" s="26"/>
      <c r="O983" s="26"/>
      <c r="P983" s="27"/>
    </row>
    <row r="984" spans="9:16" ht="15" customHeight="1" x14ac:dyDescent="0.25">
      <c r="I984" s="12"/>
      <c r="J984" s="12"/>
      <c r="K984" s="12"/>
      <c r="L984" s="12"/>
      <c r="M984" s="26"/>
      <c r="N984" s="26"/>
      <c r="O984" s="26"/>
      <c r="P984" s="27"/>
    </row>
    <row r="985" spans="9:16" ht="15" customHeight="1" x14ac:dyDescent="0.25">
      <c r="I985" s="12"/>
      <c r="J985" s="12"/>
      <c r="K985" s="12"/>
      <c r="L985" s="12"/>
      <c r="M985" s="26"/>
      <c r="N985" s="26"/>
      <c r="O985" s="26"/>
      <c r="P985" s="27"/>
    </row>
    <row r="986" spans="9:16" ht="15" customHeight="1" x14ac:dyDescent="0.25">
      <c r="I986" s="12"/>
      <c r="J986" s="12"/>
      <c r="K986" s="12"/>
      <c r="L986" s="12"/>
      <c r="M986" s="26"/>
      <c r="N986" s="26"/>
      <c r="O986" s="26"/>
      <c r="P986" s="27"/>
    </row>
    <row r="987" spans="9:16" ht="15" customHeight="1" x14ac:dyDescent="0.25">
      <c r="I987" s="12"/>
      <c r="J987" s="12"/>
      <c r="K987" s="12"/>
      <c r="L987" s="12"/>
      <c r="M987" s="26"/>
      <c r="N987" s="26"/>
      <c r="O987" s="26"/>
      <c r="P987" s="27"/>
    </row>
    <row r="988" spans="9:16" ht="15" customHeight="1" x14ac:dyDescent="0.25">
      <c r="I988" s="12"/>
      <c r="J988" s="12"/>
      <c r="K988" s="12"/>
      <c r="L988" s="12"/>
      <c r="M988" s="26"/>
      <c r="N988" s="26"/>
      <c r="O988" s="26"/>
      <c r="P988" s="27"/>
    </row>
    <row r="989" spans="9:16" ht="15" customHeight="1" x14ac:dyDescent="0.25">
      <c r="I989" s="12"/>
      <c r="J989" s="12"/>
      <c r="K989" s="12"/>
      <c r="L989" s="12"/>
      <c r="M989" s="26"/>
      <c r="N989" s="26"/>
      <c r="O989" s="26"/>
      <c r="P989" s="27"/>
    </row>
    <row r="990" spans="9:16" ht="15" customHeight="1" x14ac:dyDescent="0.25">
      <c r="I990" s="12"/>
      <c r="J990" s="12"/>
      <c r="K990" s="12"/>
      <c r="L990" s="12"/>
      <c r="M990" s="26"/>
      <c r="N990" s="26"/>
      <c r="O990" s="26"/>
      <c r="P990" s="27"/>
    </row>
    <row r="991" spans="9:16" ht="15" customHeight="1" x14ac:dyDescent="0.25">
      <c r="I991" s="12"/>
      <c r="J991" s="12"/>
      <c r="K991" s="12"/>
      <c r="L991" s="12"/>
      <c r="M991" s="26"/>
      <c r="N991" s="26"/>
      <c r="O991" s="26"/>
      <c r="P991" s="27"/>
    </row>
    <row r="992" spans="9:16" ht="15" customHeight="1" x14ac:dyDescent="0.25">
      <c r="I992" s="12"/>
      <c r="J992" s="12"/>
      <c r="K992" s="12"/>
      <c r="L992" s="12"/>
      <c r="M992" s="26"/>
      <c r="N992" s="26"/>
      <c r="O992" s="26"/>
      <c r="P992" s="27"/>
    </row>
    <row r="993" spans="9:16" ht="15" customHeight="1" x14ac:dyDescent="0.25">
      <c r="I993" s="12"/>
      <c r="J993" s="12"/>
      <c r="K993" s="12"/>
      <c r="L993" s="12"/>
      <c r="M993" s="26"/>
      <c r="N993" s="26"/>
      <c r="O993" s="26"/>
      <c r="P993" s="27"/>
    </row>
    <row r="994" spans="9:16" ht="15" customHeight="1" x14ac:dyDescent="0.25">
      <c r="I994" s="12"/>
      <c r="J994" s="12"/>
      <c r="K994" s="12"/>
      <c r="L994" s="12"/>
      <c r="M994" s="26"/>
      <c r="N994" s="26"/>
      <c r="O994" s="26"/>
      <c r="P994" s="27"/>
    </row>
    <row r="995" spans="9:16" ht="15" customHeight="1" x14ac:dyDescent="0.25">
      <c r="I995" s="12"/>
      <c r="J995" s="12"/>
      <c r="K995" s="12"/>
      <c r="L995" s="12"/>
      <c r="M995" s="26"/>
      <c r="N995" s="26"/>
      <c r="O995" s="26"/>
      <c r="P995" s="27"/>
    </row>
    <row r="996" spans="9:16" ht="15" customHeight="1" x14ac:dyDescent="0.25">
      <c r="I996" s="12"/>
      <c r="J996" s="12"/>
      <c r="K996" s="12"/>
      <c r="L996" s="12"/>
      <c r="M996" s="26"/>
      <c r="N996" s="26"/>
      <c r="O996" s="26"/>
      <c r="P996" s="27"/>
    </row>
    <row r="997" spans="9:16" ht="15" customHeight="1" x14ac:dyDescent="0.25">
      <c r="I997" s="12"/>
      <c r="J997" s="12"/>
      <c r="K997" s="12"/>
      <c r="L997" s="12"/>
      <c r="M997" s="26"/>
      <c r="N997" s="26"/>
      <c r="O997" s="26"/>
      <c r="P997" s="27"/>
    </row>
    <row r="998" spans="9:16" ht="15" customHeight="1" x14ac:dyDescent="0.25">
      <c r="I998" s="12"/>
      <c r="J998" s="12"/>
      <c r="K998" s="12"/>
      <c r="L998" s="12"/>
      <c r="M998" s="26"/>
      <c r="N998" s="26"/>
      <c r="O998" s="26"/>
      <c r="P998" s="27"/>
    </row>
    <row r="999" spans="9:16" ht="15" customHeight="1" x14ac:dyDescent="0.25">
      <c r="I999" s="12"/>
      <c r="J999" s="12"/>
      <c r="K999" s="12"/>
      <c r="L999" s="12"/>
      <c r="M999" s="26"/>
      <c r="N999" s="26"/>
      <c r="O999" s="26"/>
      <c r="P999" s="27"/>
    </row>
    <row r="1000" spans="9:16" ht="15" customHeight="1" x14ac:dyDescent="0.25">
      <c r="I1000" s="12"/>
      <c r="J1000" s="12"/>
      <c r="K1000" s="12"/>
      <c r="L1000" s="12"/>
      <c r="M1000" s="26"/>
      <c r="N1000" s="26"/>
      <c r="O1000" s="26"/>
      <c r="P1000" s="27"/>
    </row>
    <row r="1001" spans="9:16" ht="15" customHeight="1" x14ac:dyDescent="0.25">
      <c r="I1001" s="12"/>
      <c r="J1001" s="12"/>
      <c r="K1001" s="12"/>
      <c r="L1001" s="12"/>
      <c r="M1001" s="26"/>
      <c r="N1001" s="26"/>
      <c r="O1001" s="26"/>
      <c r="P1001" s="27"/>
    </row>
    <row r="1002" spans="9:16" ht="15" customHeight="1" x14ac:dyDescent="0.25">
      <c r="I1002" s="12"/>
      <c r="J1002" s="12"/>
      <c r="K1002" s="12"/>
      <c r="L1002" s="12"/>
      <c r="M1002" s="26"/>
      <c r="N1002" s="26"/>
      <c r="O1002" s="26"/>
      <c r="P1002" s="27"/>
    </row>
    <row r="1003" spans="9:16" ht="15" customHeight="1" x14ac:dyDescent="0.25">
      <c r="I1003" s="12"/>
      <c r="J1003" s="12"/>
      <c r="K1003" s="12"/>
      <c r="L1003" s="12"/>
      <c r="M1003" s="26"/>
      <c r="N1003" s="26"/>
      <c r="O1003" s="26"/>
      <c r="P1003" s="27"/>
    </row>
    <row r="1004" spans="9:16" ht="15" customHeight="1" x14ac:dyDescent="0.25">
      <c r="I1004" s="12"/>
      <c r="J1004" s="12"/>
      <c r="K1004" s="12"/>
      <c r="L1004" s="12"/>
      <c r="M1004" s="26"/>
      <c r="N1004" s="26"/>
      <c r="O1004" s="26"/>
      <c r="P1004" s="27"/>
    </row>
    <row r="1005" spans="9:16" ht="15" customHeight="1" x14ac:dyDescent="0.25">
      <c r="I1005" s="12"/>
      <c r="J1005" s="12"/>
      <c r="K1005" s="12"/>
      <c r="L1005" s="12"/>
      <c r="M1005" s="26"/>
      <c r="N1005" s="26"/>
      <c r="O1005" s="26"/>
      <c r="P1005" s="27"/>
    </row>
    <row r="1006" spans="9:16" ht="15" customHeight="1" x14ac:dyDescent="0.25">
      <c r="I1006" s="12"/>
      <c r="J1006" s="12"/>
      <c r="K1006" s="12"/>
      <c r="L1006" s="12"/>
      <c r="M1006" s="26"/>
      <c r="N1006" s="26"/>
      <c r="O1006" s="26"/>
      <c r="P1006" s="27"/>
    </row>
    <row r="1007" spans="9:16" ht="15" customHeight="1" x14ac:dyDescent="0.25">
      <c r="I1007" s="12"/>
      <c r="J1007" s="12"/>
      <c r="K1007" s="12"/>
      <c r="L1007" s="12"/>
      <c r="M1007" s="26"/>
      <c r="N1007" s="26"/>
      <c r="O1007" s="26"/>
      <c r="P1007" s="27"/>
    </row>
    <row r="1008" spans="9:16" ht="15" customHeight="1" x14ac:dyDescent="0.25">
      <c r="I1008" s="12"/>
      <c r="J1008" s="12"/>
      <c r="K1008" s="12"/>
      <c r="L1008" s="12"/>
      <c r="M1008" s="26"/>
      <c r="N1008" s="26"/>
      <c r="O1008" s="26"/>
      <c r="P1008" s="27"/>
    </row>
    <row r="1009" spans="9:16" ht="15" customHeight="1" x14ac:dyDescent="0.25">
      <c r="I1009" s="12"/>
      <c r="J1009" s="12"/>
      <c r="K1009" s="12"/>
      <c r="L1009" s="12"/>
      <c r="M1009" s="26"/>
      <c r="N1009" s="26"/>
      <c r="O1009" s="26"/>
      <c r="P1009" s="27"/>
    </row>
    <row r="1010" spans="9:16" ht="15" customHeight="1" x14ac:dyDescent="0.25">
      <c r="I1010" s="12"/>
      <c r="J1010" s="12"/>
      <c r="K1010" s="12"/>
      <c r="L1010" s="12"/>
      <c r="M1010" s="26"/>
      <c r="N1010" s="26"/>
      <c r="O1010" s="26"/>
      <c r="P1010" s="27"/>
    </row>
    <row r="1011" spans="9:16" ht="15" customHeight="1" x14ac:dyDescent="0.25">
      <c r="I1011" s="12"/>
      <c r="J1011" s="12"/>
      <c r="K1011" s="12"/>
      <c r="L1011" s="12"/>
      <c r="M1011" s="26"/>
      <c r="N1011" s="26"/>
      <c r="O1011" s="26"/>
      <c r="P1011" s="27"/>
    </row>
    <row r="1012" spans="9:16" ht="15" customHeight="1" x14ac:dyDescent="0.25">
      <c r="I1012" s="12"/>
      <c r="J1012" s="12"/>
      <c r="K1012" s="12"/>
      <c r="L1012" s="12"/>
      <c r="M1012" s="26"/>
      <c r="N1012" s="26"/>
      <c r="O1012" s="26"/>
      <c r="P1012" s="27"/>
    </row>
    <row r="1013" spans="9:16" ht="15" customHeight="1" x14ac:dyDescent="0.25">
      <c r="I1013" s="12"/>
      <c r="J1013" s="12"/>
      <c r="K1013" s="12"/>
      <c r="L1013" s="12"/>
      <c r="M1013" s="26"/>
      <c r="N1013" s="26"/>
      <c r="O1013" s="26"/>
      <c r="P1013" s="27"/>
    </row>
    <row r="1014" spans="9:16" ht="15" customHeight="1" x14ac:dyDescent="0.25">
      <c r="I1014" s="12"/>
      <c r="J1014" s="12"/>
      <c r="K1014" s="12"/>
      <c r="L1014" s="12"/>
      <c r="M1014" s="26"/>
      <c r="N1014" s="26"/>
      <c r="O1014" s="26"/>
      <c r="P1014" s="27"/>
    </row>
    <row r="1015" spans="9:16" ht="15" customHeight="1" x14ac:dyDescent="0.25">
      <c r="I1015" s="12"/>
      <c r="J1015" s="12"/>
      <c r="K1015" s="12"/>
      <c r="L1015" s="12"/>
      <c r="M1015" s="26"/>
      <c r="N1015" s="26"/>
      <c r="O1015" s="26"/>
      <c r="P1015" s="27"/>
    </row>
    <row r="1016" spans="9:16" ht="15" customHeight="1" x14ac:dyDescent="0.25">
      <c r="I1016" s="12"/>
      <c r="J1016" s="12"/>
      <c r="K1016" s="12"/>
      <c r="L1016" s="12"/>
      <c r="M1016" s="26"/>
      <c r="N1016" s="26"/>
      <c r="O1016" s="26"/>
      <c r="P1016" s="27"/>
    </row>
    <row r="1017" spans="9:16" ht="15" customHeight="1" x14ac:dyDescent="0.25">
      <c r="I1017" s="12"/>
      <c r="J1017" s="12"/>
      <c r="K1017" s="12"/>
      <c r="L1017" s="12"/>
      <c r="M1017" s="26"/>
      <c r="N1017" s="26"/>
      <c r="O1017" s="26"/>
      <c r="P1017" s="27"/>
    </row>
    <row r="1018" spans="9:16" ht="15" customHeight="1" x14ac:dyDescent="0.25">
      <c r="I1018" s="12"/>
      <c r="J1018" s="12"/>
      <c r="K1018" s="12"/>
      <c r="L1018" s="12"/>
      <c r="M1018" s="26"/>
      <c r="N1018" s="26"/>
      <c r="O1018" s="26"/>
      <c r="P1018" s="27"/>
    </row>
    <row r="1019" spans="9:16" ht="15" customHeight="1" x14ac:dyDescent="0.25">
      <c r="I1019" s="12"/>
      <c r="J1019" s="12"/>
      <c r="K1019" s="12"/>
      <c r="L1019" s="12"/>
      <c r="M1019" s="26"/>
      <c r="N1019" s="26"/>
      <c r="O1019" s="26"/>
      <c r="P1019" s="27"/>
    </row>
    <row r="1020" spans="9:16" ht="15" customHeight="1" x14ac:dyDescent="0.25">
      <c r="I1020" s="12"/>
      <c r="J1020" s="12"/>
      <c r="K1020" s="12"/>
      <c r="L1020" s="12"/>
      <c r="M1020" s="26"/>
      <c r="N1020" s="26"/>
      <c r="O1020" s="26"/>
      <c r="P1020" s="27"/>
    </row>
    <row r="1021" spans="9:16" ht="15" customHeight="1" x14ac:dyDescent="0.25">
      <c r="I1021" s="12"/>
      <c r="J1021" s="12"/>
      <c r="K1021" s="12"/>
      <c r="L1021" s="12"/>
      <c r="M1021" s="26"/>
      <c r="N1021" s="26"/>
      <c r="O1021" s="26"/>
      <c r="P1021" s="27"/>
    </row>
    <row r="1022" spans="9:16" ht="15" customHeight="1" x14ac:dyDescent="0.25">
      <c r="I1022" s="12"/>
      <c r="J1022" s="12"/>
      <c r="K1022" s="12"/>
      <c r="L1022" s="12"/>
      <c r="M1022" s="26"/>
      <c r="N1022" s="26"/>
      <c r="O1022" s="26"/>
      <c r="P1022" s="27"/>
    </row>
    <row r="1023" spans="9:16" ht="15" customHeight="1" x14ac:dyDescent="0.25">
      <c r="I1023" s="12"/>
      <c r="J1023" s="12"/>
      <c r="K1023" s="12"/>
      <c r="L1023" s="12"/>
      <c r="M1023" s="26"/>
      <c r="N1023" s="26"/>
      <c r="O1023" s="26"/>
      <c r="P1023" s="27"/>
    </row>
    <row r="1024" spans="9:16" ht="15" customHeight="1" x14ac:dyDescent="0.25">
      <c r="I1024" s="12"/>
      <c r="J1024" s="12"/>
      <c r="K1024" s="12"/>
      <c r="L1024" s="12"/>
      <c r="M1024" s="26"/>
      <c r="N1024" s="26"/>
      <c r="O1024" s="26"/>
      <c r="P1024" s="27"/>
    </row>
    <row r="1025" spans="9:16" ht="15" customHeight="1" x14ac:dyDescent="0.25">
      <c r="I1025" s="12"/>
      <c r="J1025" s="12"/>
      <c r="K1025" s="12"/>
      <c r="L1025" s="12"/>
      <c r="M1025" s="26"/>
      <c r="N1025" s="26"/>
      <c r="O1025" s="26"/>
      <c r="P1025" s="27"/>
    </row>
    <row r="1026" spans="9:16" ht="15" customHeight="1" x14ac:dyDescent="0.25">
      <c r="I1026" s="12"/>
      <c r="J1026" s="12"/>
      <c r="K1026" s="12"/>
      <c r="L1026" s="12"/>
      <c r="M1026" s="26"/>
      <c r="N1026" s="26"/>
      <c r="O1026" s="26"/>
      <c r="P1026" s="27"/>
    </row>
    <row r="1027" spans="9:16" ht="15" customHeight="1" x14ac:dyDescent="0.25">
      <c r="I1027" s="12"/>
      <c r="J1027" s="12"/>
      <c r="K1027" s="12"/>
      <c r="L1027" s="12"/>
      <c r="M1027" s="26"/>
      <c r="N1027" s="26"/>
      <c r="O1027" s="26"/>
      <c r="P1027" s="27"/>
    </row>
    <row r="1028" spans="9:16" ht="15" customHeight="1" x14ac:dyDescent="0.25">
      <c r="I1028" s="12"/>
      <c r="J1028" s="12"/>
      <c r="K1028" s="12"/>
      <c r="L1028" s="12"/>
      <c r="M1028" s="26"/>
      <c r="N1028" s="26"/>
      <c r="O1028" s="26"/>
      <c r="P1028" s="27"/>
    </row>
    <row r="1029" spans="9:16" ht="15" customHeight="1" x14ac:dyDescent="0.25">
      <c r="I1029" s="12"/>
      <c r="J1029" s="12"/>
      <c r="K1029" s="12"/>
      <c r="L1029" s="12"/>
      <c r="M1029" s="26"/>
      <c r="N1029" s="26"/>
      <c r="O1029" s="26"/>
      <c r="P1029" s="27"/>
    </row>
    <row r="1030" spans="9:16" ht="15" customHeight="1" x14ac:dyDescent="0.25">
      <c r="I1030" s="12"/>
      <c r="J1030" s="12"/>
      <c r="K1030" s="12"/>
      <c r="L1030" s="12"/>
      <c r="M1030" s="26"/>
      <c r="N1030" s="26"/>
      <c r="O1030" s="26"/>
      <c r="P1030" s="27"/>
    </row>
    <row r="1031" spans="9:16" ht="15" customHeight="1" x14ac:dyDescent="0.25">
      <c r="I1031" s="12"/>
      <c r="J1031" s="12"/>
      <c r="K1031" s="12"/>
      <c r="L1031" s="12"/>
      <c r="M1031" s="26"/>
      <c r="N1031" s="26"/>
      <c r="O1031" s="26"/>
      <c r="P1031" s="27"/>
    </row>
    <row r="1032" spans="9:16" ht="15" customHeight="1" x14ac:dyDescent="0.25">
      <c r="I1032" s="12"/>
      <c r="J1032" s="12"/>
      <c r="K1032" s="12"/>
      <c r="L1032" s="12"/>
      <c r="M1032" s="26"/>
      <c r="N1032" s="26"/>
      <c r="O1032" s="26"/>
      <c r="P1032" s="27"/>
    </row>
    <row r="1033" spans="9:16" ht="15" customHeight="1" x14ac:dyDescent="0.25">
      <c r="I1033" s="12"/>
      <c r="J1033" s="12"/>
      <c r="K1033" s="12"/>
      <c r="L1033" s="12"/>
      <c r="M1033" s="26"/>
      <c r="N1033" s="26"/>
      <c r="O1033" s="26"/>
      <c r="P1033" s="27"/>
    </row>
    <row r="1034" spans="9:16" ht="15" customHeight="1" x14ac:dyDescent="0.25">
      <c r="I1034" s="12"/>
      <c r="J1034" s="12"/>
      <c r="K1034" s="12"/>
      <c r="L1034" s="12"/>
      <c r="M1034" s="26"/>
      <c r="N1034" s="26"/>
      <c r="O1034" s="26"/>
      <c r="P1034" s="27"/>
    </row>
    <row r="1035" spans="9:16" ht="15" customHeight="1" x14ac:dyDescent="0.25">
      <c r="I1035" s="12"/>
      <c r="J1035" s="12"/>
      <c r="K1035" s="12"/>
      <c r="L1035" s="12"/>
      <c r="M1035" s="26"/>
      <c r="N1035" s="26"/>
      <c r="O1035" s="26"/>
      <c r="P1035" s="27"/>
    </row>
    <row r="1036" spans="9:16" ht="15" customHeight="1" x14ac:dyDescent="0.25">
      <c r="I1036" s="12"/>
      <c r="J1036" s="12"/>
      <c r="K1036" s="12"/>
      <c r="L1036" s="12"/>
      <c r="M1036" s="26"/>
      <c r="N1036" s="26"/>
      <c r="O1036" s="26"/>
      <c r="P1036" s="27"/>
    </row>
    <row r="1037" spans="9:16" ht="15" customHeight="1" x14ac:dyDescent="0.25">
      <c r="I1037" s="12"/>
      <c r="J1037" s="12"/>
      <c r="K1037" s="12"/>
      <c r="L1037" s="12"/>
      <c r="M1037" s="26"/>
      <c r="N1037" s="26"/>
      <c r="O1037" s="26"/>
      <c r="P1037" s="27"/>
    </row>
    <row r="1038" spans="9:16" ht="15" customHeight="1" x14ac:dyDescent="0.25">
      <c r="I1038" s="12"/>
      <c r="J1038" s="12"/>
      <c r="K1038" s="12"/>
      <c r="L1038" s="12"/>
      <c r="M1038" s="26"/>
      <c r="N1038" s="26"/>
      <c r="O1038" s="26"/>
      <c r="P1038" s="27"/>
    </row>
    <row r="1039" spans="9:16" ht="15" customHeight="1" x14ac:dyDescent="0.25">
      <c r="I1039" s="12"/>
      <c r="J1039" s="12"/>
      <c r="K1039" s="12"/>
      <c r="L1039" s="12"/>
      <c r="M1039" s="26"/>
      <c r="N1039" s="26"/>
      <c r="O1039" s="26"/>
      <c r="P1039" s="27"/>
    </row>
    <row r="1040" spans="9:16" ht="15" customHeight="1" x14ac:dyDescent="0.25">
      <c r="I1040" s="12"/>
      <c r="J1040" s="12"/>
      <c r="K1040" s="12"/>
      <c r="L1040" s="12"/>
      <c r="M1040" s="26"/>
      <c r="N1040" s="26"/>
      <c r="O1040" s="26"/>
      <c r="P1040" s="27"/>
    </row>
    <row r="1041" spans="9:16" ht="15" customHeight="1" x14ac:dyDescent="0.25">
      <c r="I1041" s="12"/>
      <c r="J1041" s="12"/>
      <c r="K1041" s="12"/>
      <c r="L1041" s="12"/>
      <c r="M1041" s="26"/>
      <c r="N1041" s="26"/>
      <c r="O1041" s="26"/>
      <c r="P1041" s="27"/>
    </row>
    <row r="1042" spans="9:16" ht="15" customHeight="1" x14ac:dyDescent="0.25">
      <c r="I1042" s="12"/>
      <c r="J1042" s="12"/>
      <c r="K1042" s="12"/>
      <c r="L1042" s="12"/>
      <c r="M1042" s="26"/>
      <c r="N1042" s="26"/>
      <c r="O1042" s="26"/>
      <c r="P1042" s="27"/>
    </row>
    <row r="1043" spans="9:16" ht="15" customHeight="1" x14ac:dyDescent="0.25">
      <c r="I1043" s="12"/>
      <c r="J1043" s="12"/>
      <c r="K1043" s="12"/>
      <c r="L1043" s="12"/>
      <c r="M1043" s="26"/>
      <c r="N1043" s="26"/>
      <c r="O1043" s="26"/>
      <c r="P1043" s="27"/>
    </row>
    <row r="1044" spans="9:16" ht="15" customHeight="1" x14ac:dyDescent="0.25">
      <c r="I1044" s="12"/>
      <c r="J1044" s="12"/>
      <c r="K1044" s="12"/>
      <c r="L1044" s="12"/>
      <c r="M1044" s="26"/>
      <c r="N1044" s="26"/>
      <c r="O1044" s="26"/>
      <c r="P1044" s="27"/>
    </row>
    <row r="1045" spans="9:16" ht="15" customHeight="1" x14ac:dyDescent="0.25">
      <c r="I1045" s="12"/>
      <c r="J1045" s="12"/>
      <c r="K1045" s="12"/>
      <c r="L1045" s="12"/>
      <c r="M1045" s="26"/>
      <c r="N1045" s="26"/>
      <c r="O1045" s="26"/>
      <c r="P1045" s="27"/>
    </row>
    <row r="1046" spans="9:16" ht="15" customHeight="1" x14ac:dyDescent="0.25">
      <c r="I1046" s="12"/>
      <c r="J1046" s="12"/>
      <c r="K1046" s="12"/>
      <c r="L1046" s="12"/>
      <c r="M1046" s="26"/>
      <c r="N1046" s="26"/>
      <c r="O1046" s="26"/>
      <c r="P1046" s="27"/>
    </row>
    <row r="1047" spans="9:16" ht="15" customHeight="1" x14ac:dyDescent="0.25">
      <c r="I1047" s="12"/>
      <c r="J1047" s="12"/>
      <c r="K1047" s="12"/>
      <c r="L1047" s="12"/>
      <c r="M1047" s="26"/>
      <c r="N1047" s="26"/>
      <c r="O1047" s="26"/>
      <c r="P1047" s="27"/>
    </row>
    <row r="1048" spans="9:16" ht="15" customHeight="1" x14ac:dyDescent="0.25">
      <c r="I1048" s="12"/>
      <c r="J1048" s="12"/>
      <c r="K1048" s="12"/>
      <c r="L1048" s="12"/>
      <c r="M1048" s="26"/>
      <c r="N1048" s="26"/>
      <c r="O1048" s="26"/>
      <c r="P1048" s="27"/>
    </row>
    <row r="1049" spans="9:16" ht="15" customHeight="1" x14ac:dyDescent="0.25">
      <c r="I1049" s="12"/>
      <c r="J1049" s="12"/>
      <c r="K1049" s="12"/>
      <c r="L1049" s="12"/>
      <c r="M1049" s="26"/>
      <c r="N1049" s="26"/>
      <c r="O1049" s="26"/>
      <c r="P1049" s="27"/>
    </row>
    <row r="1050" spans="9:16" ht="15" customHeight="1" x14ac:dyDescent="0.25">
      <c r="I1050" s="12"/>
      <c r="J1050" s="12"/>
      <c r="K1050" s="12"/>
      <c r="L1050" s="12"/>
      <c r="M1050" s="26"/>
      <c r="N1050" s="26"/>
      <c r="O1050" s="26"/>
      <c r="P1050" s="27"/>
    </row>
    <row r="1051" spans="9:16" ht="15" customHeight="1" x14ac:dyDescent="0.25">
      <c r="I1051" s="12"/>
      <c r="J1051" s="12"/>
      <c r="K1051" s="12"/>
      <c r="L1051" s="12"/>
      <c r="M1051" s="26"/>
      <c r="N1051" s="26"/>
      <c r="O1051" s="26"/>
      <c r="P1051" s="27"/>
    </row>
    <row r="1052" spans="9:16" ht="15" customHeight="1" x14ac:dyDescent="0.25">
      <c r="I1052" s="12"/>
      <c r="J1052" s="12"/>
      <c r="K1052" s="12"/>
      <c r="L1052" s="12"/>
      <c r="M1052" s="26"/>
      <c r="N1052" s="26"/>
      <c r="O1052" s="26"/>
      <c r="P1052" s="27"/>
    </row>
    <row r="1053" spans="9:16" ht="15" customHeight="1" x14ac:dyDescent="0.25">
      <c r="I1053" s="12"/>
      <c r="J1053" s="12"/>
      <c r="K1053" s="12"/>
      <c r="L1053" s="12"/>
      <c r="M1053" s="26"/>
      <c r="N1053" s="26"/>
      <c r="O1053" s="26"/>
      <c r="P1053" s="27"/>
    </row>
    <row r="1054" spans="9:16" ht="15" customHeight="1" x14ac:dyDescent="0.25">
      <c r="I1054" s="12"/>
      <c r="J1054" s="12"/>
      <c r="K1054" s="12"/>
      <c r="L1054" s="12"/>
      <c r="M1054" s="26"/>
      <c r="N1054" s="26"/>
      <c r="O1054" s="26"/>
      <c r="P1054" s="27"/>
    </row>
    <row r="1055" spans="9:16" ht="15" customHeight="1" x14ac:dyDescent="0.25">
      <c r="I1055" s="12"/>
      <c r="J1055" s="12"/>
      <c r="K1055" s="12"/>
      <c r="L1055" s="12"/>
      <c r="M1055" s="26"/>
      <c r="N1055" s="26"/>
      <c r="O1055" s="26"/>
      <c r="P1055" s="27"/>
    </row>
    <row r="1056" spans="9:16" ht="15" customHeight="1" x14ac:dyDescent="0.25">
      <c r="I1056" s="12"/>
      <c r="J1056" s="12"/>
      <c r="K1056" s="12"/>
      <c r="L1056" s="12"/>
      <c r="M1056" s="26"/>
      <c r="N1056" s="26"/>
      <c r="O1056" s="26"/>
      <c r="P1056" s="27"/>
    </row>
    <row r="1057" spans="9:16" ht="15" customHeight="1" x14ac:dyDescent="0.25">
      <c r="I1057" s="12"/>
      <c r="J1057" s="12"/>
      <c r="K1057" s="12"/>
      <c r="L1057" s="12"/>
      <c r="M1057" s="26"/>
      <c r="N1057" s="26"/>
      <c r="O1057" s="26"/>
      <c r="P1057" s="27"/>
    </row>
    <row r="1058" spans="9:16" ht="15" customHeight="1" x14ac:dyDescent="0.25">
      <c r="I1058" s="12"/>
      <c r="J1058" s="12"/>
      <c r="K1058" s="12"/>
      <c r="L1058" s="12"/>
      <c r="M1058" s="26"/>
      <c r="N1058" s="26"/>
      <c r="O1058" s="26"/>
      <c r="P1058" s="27"/>
    </row>
    <row r="1059" spans="9:16" ht="15" customHeight="1" x14ac:dyDescent="0.25">
      <c r="I1059" s="12"/>
      <c r="J1059" s="12"/>
      <c r="K1059" s="12"/>
      <c r="L1059" s="12"/>
      <c r="M1059" s="26"/>
      <c r="N1059" s="26"/>
      <c r="O1059" s="26"/>
      <c r="P1059" s="27"/>
    </row>
    <row r="1060" spans="9:16" ht="15" customHeight="1" x14ac:dyDescent="0.25">
      <c r="I1060" s="12"/>
      <c r="J1060" s="12"/>
      <c r="K1060" s="12"/>
      <c r="L1060" s="12"/>
      <c r="M1060" s="26"/>
      <c r="N1060" s="26"/>
      <c r="O1060" s="26"/>
      <c r="P1060" s="27"/>
    </row>
    <row r="1061" spans="9:16" ht="15" customHeight="1" x14ac:dyDescent="0.25">
      <c r="I1061" s="12"/>
      <c r="J1061" s="12"/>
      <c r="K1061" s="12"/>
      <c r="L1061" s="12"/>
      <c r="M1061" s="26"/>
      <c r="N1061" s="26"/>
      <c r="O1061" s="26"/>
      <c r="P1061" s="27"/>
    </row>
    <row r="1062" spans="9:16" ht="15" customHeight="1" x14ac:dyDescent="0.25">
      <c r="I1062" s="12"/>
      <c r="J1062" s="12"/>
      <c r="K1062" s="12"/>
      <c r="L1062" s="12"/>
      <c r="M1062" s="26"/>
      <c r="N1062" s="26"/>
      <c r="O1062" s="26"/>
      <c r="P1062" s="27"/>
    </row>
    <row r="1063" spans="9:16" ht="15" customHeight="1" x14ac:dyDescent="0.25">
      <c r="I1063" s="12"/>
      <c r="J1063" s="12"/>
      <c r="K1063" s="12"/>
      <c r="L1063" s="12"/>
      <c r="M1063" s="26"/>
      <c r="N1063" s="26"/>
      <c r="O1063" s="26"/>
      <c r="P1063" s="27"/>
    </row>
    <row r="1064" spans="9:16" ht="15" customHeight="1" x14ac:dyDescent="0.25">
      <c r="I1064" s="12"/>
      <c r="J1064" s="12"/>
      <c r="K1064" s="12"/>
      <c r="L1064" s="12"/>
      <c r="M1064" s="26"/>
      <c r="N1064" s="26"/>
      <c r="O1064" s="26"/>
      <c r="P1064" s="27"/>
    </row>
    <row r="1065" spans="9:16" ht="15" customHeight="1" x14ac:dyDescent="0.25">
      <c r="I1065" s="12"/>
      <c r="J1065" s="12"/>
      <c r="K1065" s="12"/>
      <c r="L1065" s="12"/>
      <c r="M1065" s="26"/>
      <c r="N1065" s="26"/>
      <c r="O1065" s="26"/>
      <c r="P1065" s="27"/>
    </row>
    <row r="1066" spans="9:16" ht="15" customHeight="1" x14ac:dyDescent="0.25">
      <c r="I1066" s="12"/>
      <c r="J1066" s="12"/>
      <c r="K1066" s="12"/>
      <c r="L1066" s="12"/>
      <c r="M1066" s="26"/>
      <c r="N1066" s="26"/>
      <c r="O1066" s="26"/>
      <c r="P1066" s="27"/>
    </row>
    <row r="1067" spans="9:16" ht="15" customHeight="1" x14ac:dyDescent="0.25">
      <c r="I1067" s="12"/>
      <c r="J1067" s="12"/>
      <c r="K1067" s="12"/>
      <c r="L1067" s="12"/>
      <c r="M1067" s="26"/>
      <c r="N1067" s="26"/>
      <c r="O1067" s="26"/>
      <c r="P1067" s="27"/>
    </row>
    <row r="1068" spans="9:16" ht="15" customHeight="1" x14ac:dyDescent="0.25">
      <c r="I1068" s="12"/>
      <c r="J1068" s="12"/>
      <c r="K1068" s="12"/>
      <c r="L1068" s="12"/>
      <c r="M1068" s="26"/>
      <c r="N1068" s="26"/>
      <c r="O1068" s="26"/>
      <c r="P1068" s="27"/>
    </row>
    <row r="1069" spans="9:16" ht="15" customHeight="1" x14ac:dyDescent="0.25">
      <c r="I1069" s="12"/>
      <c r="J1069" s="12"/>
      <c r="K1069" s="12"/>
      <c r="L1069" s="12"/>
      <c r="M1069" s="26"/>
      <c r="N1069" s="26"/>
      <c r="O1069" s="26"/>
      <c r="P1069" s="27"/>
    </row>
    <row r="1070" spans="9:16" ht="15" customHeight="1" x14ac:dyDescent="0.25">
      <c r="I1070" s="12"/>
      <c r="J1070" s="12"/>
      <c r="K1070" s="12"/>
      <c r="L1070" s="12"/>
      <c r="M1070" s="26"/>
      <c r="N1070" s="26"/>
      <c r="O1070" s="26"/>
      <c r="P1070" s="27"/>
    </row>
    <row r="1071" spans="9:16" ht="15" customHeight="1" x14ac:dyDescent="0.25">
      <c r="I1071" s="12"/>
      <c r="J1071" s="12"/>
      <c r="K1071" s="12"/>
      <c r="L1071" s="12"/>
      <c r="M1071" s="26"/>
      <c r="N1071" s="26"/>
      <c r="O1071" s="26"/>
      <c r="P1071" s="27"/>
    </row>
    <row r="1072" spans="9:16" ht="15" customHeight="1" x14ac:dyDescent="0.25">
      <c r="I1072" s="12"/>
      <c r="J1072" s="12"/>
      <c r="K1072" s="12"/>
      <c r="L1072" s="12"/>
      <c r="M1072" s="26"/>
      <c r="N1072" s="26"/>
      <c r="O1072" s="26"/>
      <c r="P1072" s="27"/>
    </row>
    <row r="1073" spans="9:16" ht="15" customHeight="1" x14ac:dyDescent="0.25">
      <c r="I1073" s="12"/>
      <c r="J1073" s="12"/>
      <c r="K1073" s="12"/>
      <c r="L1073" s="12"/>
      <c r="M1073" s="26"/>
      <c r="N1073" s="26"/>
      <c r="O1073" s="26"/>
      <c r="P1073" s="27"/>
    </row>
    <row r="1074" spans="9:16" ht="15" customHeight="1" x14ac:dyDescent="0.25">
      <c r="I1074" s="12"/>
      <c r="J1074" s="12"/>
      <c r="K1074" s="12"/>
      <c r="L1074" s="12"/>
      <c r="M1074" s="26"/>
      <c r="N1074" s="26"/>
      <c r="O1074" s="26"/>
      <c r="P1074" s="27"/>
    </row>
    <row r="1075" spans="9:16" ht="15" customHeight="1" x14ac:dyDescent="0.25">
      <c r="I1075" s="12"/>
      <c r="J1075" s="12"/>
      <c r="K1075" s="12"/>
      <c r="L1075" s="12"/>
      <c r="M1075" s="26"/>
      <c r="N1075" s="26"/>
      <c r="O1075" s="26"/>
      <c r="P1075" s="27"/>
    </row>
    <row r="1076" spans="9:16" ht="15" customHeight="1" x14ac:dyDescent="0.25">
      <c r="I1076" s="12"/>
      <c r="J1076" s="12"/>
      <c r="K1076" s="12"/>
      <c r="L1076" s="12"/>
      <c r="M1076" s="26"/>
      <c r="N1076" s="26"/>
      <c r="O1076" s="26"/>
      <c r="P1076" s="27"/>
    </row>
    <row r="1077" spans="9:16" ht="15" customHeight="1" x14ac:dyDescent="0.25">
      <c r="I1077" s="12"/>
      <c r="J1077" s="12"/>
      <c r="K1077" s="12"/>
      <c r="L1077" s="12"/>
      <c r="M1077" s="26"/>
      <c r="N1077" s="26"/>
      <c r="O1077" s="26"/>
      <c r="P1077" s="27"/>
    </row>
    <row r="1078" spans="9:16" ht="15" customHeight="1" x14ac:dyDescent="0.25">
      <c r="I1078" s="12"/>
      <c r="J1078" s="12"/>
      <c r="K1078" s="12"/>
      <c r="L1078" s="12"/>
      <c r="M1078" s="26"/>
      <c r="N1078" s="26"/>
      <c r="O1078" s="26"/>
      <c r="P1078" s="27"/>
    </row>
    <row r="1079" spans="9:16" ht="15" customHeight="1" x14ac:dyDescent="0.25">
      <c r="I1079" s="12"/>
      <c r="J1079" s="12"/>
      <c r="K1079" s="12"/>
      <c r="L1079" s="12"/>
      <c r="M1079" s="26"/>
      <c r="N1079" s="26"/>
      <c r="O1079" s="26"/>
      <c r="P1079" s="27"/>
    </row>
    <row r="1080" spans="9:16" ht="15" customHeight="1" x14ac:dyDescent="0.25">
      <c r="I1080" s="12"/>
      <c r="J1080" s="12"/>
      <c r="K1080" s="12"/>
      <c r="L1080" s="12"/>
      <c r="M1080" s="26"/>
      <c r="N1080" s="26"/>
      <c r="O1080" s="26"/>
      <c r="P1080" s="27"/>
    </row>
    <row r="1081" spans="9:16" ht="15" customHeight="1" x14ac:dyDescent="0.25">
      <c r="I1081" s="12"/>
      <c r="J1081" s="12"/>
      <c r="K1081" s="12"/>
      <c r="L1081" s="12"/>
      <c r="M1081" s="26"/>
      <c r="N1081" s="26"/>
      <c r="O1081" s="26"/>
      <c r="P1081" s="27"/>
    </row>
    <row r="1082" spans="9:16" ht="15" customHeight="1" x14ac:dyDescent="0.25">
      <c r="I1082" s="12"/>
      <c r="J1082" s="12"/>
      <c r="K1082" s="12"/>
      <c r="L1082" s="12"/>
      <c r="M1082" s="26"/>
      <c r="N1082" s="26"/>
      <c r="O1082" s="26"/>
      <c r="P1082" s="27"/>
    </row>
    <row r="1083" spans="9:16" ht="15" customHeight="1" x14ac:dyDescent="0.25">
      <c r="I1083" s="12"/>
      <c r="J1083" s="12"/>
      <c r="K1083" s="12"/>
      <c r="L1083" s="12"/>
      <c r="M1083" s="26"/>
      <c r="N1083" s="26"/>
      <c r="O1083" s="26"/>
      <c r="P1083" s="27"/>
    </row>
    <row r="1084" spans="9:16" ht="15" customHeight="1" x14ac:dyDescent="0.25">
      <c r="I1084" s="12"/>
      <c r="J1084" s="12"/>
      <c r="K1084" s="12"/>
      <c r="L1084" s="12"/>
      <c r="M1084" s="26"/>
      <c r="N1084" s="26"/>
      <c r="O1084" s="26"/>
      <c r="P1084" s="27"/>
    </row>
    <row r="1085" spans="9:16" ht="15" customHeight="1" x14ac:dyDescent="0.25">
      <c r="I1085" s="12"/>
      <c r="J1085" s="12"/>
      <c r="K1085" s="12"/>
      <c r="L1085" s="12"/>
      <c r="M1085" s="26"/>
      <c r="N1085" s="26"/>
      <c r="O1085" s="26"/>
      <c r="P1085" s="27"/>
    </row>
    <row r="1086" spans="9:16" ht="15" customHeight="1" x14ac:dyDescent="0.25">
      <c r="I1086" s="12"/>
      <c r="J1086" s="12"/>
      <c r="K1086" s="12"/>
      <c r="L1086" s="12"/>
      <c r="M1086" s="26"/>
      <c r="N1086" s="26"/>
      <c r="O1086" s="26"/>
      <c r="P1086" s="27"/>
    </row>
    <row r="1087" spans="9:16" ht="15" customHeight="1" x14ac:dyDescent="0.25">
      <c r="I1087" s="12"/>
      <c r="J1087" s="12"/>
      <c r="K1087" s="12"/>
      <c r="L1087" s="12"/>
      <c r="M1087" s="26"/>
      <c r="N1087" s="26"/>
      <c r="O1087" s="26"/>
      <c r="P1087" s="27"/>
    </row>
    <row r="1088" spans="9:16" ht="15" customHeight="1" x14ac:dyDescent="0.25">
      <c r="I1088" s="12"/>
      <c r="J1088" s="12"/>
      <c r="K1088" s="12"/>
      <c r="L1088" s="12"/>
      <c r="M1088" s="26"/>
      <c r="N1088" s="26"/>
      <c r="O1088" s="26"/>
      <c r="P1088" s="27"/>
    </row>
    <row r="1089" spans="9:16" ht="15" customHeight="1" x14ac:dyDescent="0.25">
      <c r="I1089" s="12"/>
      <c r="J1089" s="12"/>
      <c r="K1089" s="12"/>
      <c r="L1089" s="12"/>
      <c r="M1089" s="26"/>
      <c r="N1089" s="26"/>
      <c r="O1089" s="26"/>
      <c r="P1089" s="27"/>
    </row>
  </sheetData>
  <conditionalFormatting sqref="B3:B818">
    <cfRule type="duplicateValues" dxfId="3" priority="83"/>
  </conditionalFormatting>
  <conditionalFormatting sqref="C3:C818">
    <cfRule type="duplicateValues" dxfId="2" priority="84"/>
  </conditionalFormatting>
  <conditionalFormatting sqref="E3:E818">
    <cfRule type="cellIs" dxfId="1" priority="1" operator="equal">
      <formula>0</formula>
    </cfRule>
  </conditionalFormatting>
  <hyperlinks>
    <hyperlink ref="Q20" r:id="rId1" display="virgilio.gibbon@afya.com" xr:uid="{BAE3178B-7A73-4471-81B2-A3BFA2A51C7D}"/>
    <hyperlink ref="Q107" r:id="rId2" xr:uid="{9D3DF983-D859-4449-A3D7-9E88634888F6}"/>
  </hyperlinks>
  <pageMargins left="0.7" right="0.7" top="0.75" bottom="0.75" header="0.3" footer="0.3"/>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6A4C-FA70-46F3-AA51-805F086F8690}">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defaultColWidth="8.85546875" defaultRowHeight="15" x14ac:dyDescent="0.25"/>
  <sheetData>
    <row r="2" spans="2:12" x14ac:dyDescent="0.25">
      <c r="B2" t="s">
        <v>431</v>
      </c>
      <c r="C2" t="s">
        <v>1</v>
      </c>
      <c r="D2" t="s">
        <v>438</v>
      </c>
      <c r="E2" t="s">
        <v>432</v>
      </c>
      <c r="F2" t="s">
        <v>433</v>
      </c>
      <c r="G2" t="s">
        <v>210</v>
      </c>
      <c r="H2" t="s">
        <v>204</v>
      </c>
      <c r="I2" t="s">
        <v>434</v>
      </c>
      <c r="J2" t="s">
        <v>435</v>
      </c>
      <c r="K2" t="s">
        <v>142</v>
      </c>
      <c r="L2" t="s">
        <v>1915</v>
      </c>
    </row>
    <row r="3" spans="2:12" x14ac:dyDescent="0.25">
      <c r="K3" t="s">
        <v>445</v>
      </c>
      <c r="L3" t="s">
        <v>1916</v>
      </c>
    </row>
    <row r="4" spans="2:12" x14ac:dyDescent="0.25">
      <c r="K4" t="s">
        <v>446</v>
      </c>
      <c r="L4" t="s">
        <v>1917</v>
      </c>
    </row>
    <row r="5" spans="2:12" x14ac:dyDescent="0.25">
      <c r="K5" t="s">
        <v>452</v>
      </c>
      <c r="L5" t="s">
        <v>1918</v>
      </c>
    </row>
    <row r="6" spans="2:12" x14ac:dyDescent="0.25">
      <c r="K6" t="s">
        <v>448</v>
      </c>
      <c r="L6" t="s">
        <v>1919</v>
      </c>
    </row>
    <row r="7" spans="2:12" x14ac:dyDescent="0.25">
      <c r="K7" t="s">
        <v>449</v>
      </c>
      <c r="L7" t="s">
        <v>1920</v>
      </c>
    </row>
    <row r="8" spans="2:12" x14ac:dyDescent="0.25">
      <c r="K8" t="s">
        <v>451</v>
      </c>
      <c r="L8" t="s">
        <v>1921</v>
      </c>
    </row>
    <row r="9" spans="2:12" x14ac:dyDescent="0.25">
      <c r="K9" t="s">
        <v>453</v>
      </c>
      <c r="L9" t="s">
        <v>1922</v>
      </c>
    </row>
    <row r="10" spans="2:12" x14ac:dyDescent="0.25">
      <c r="K10" t="s">
        <v>454</v>
      </c>
      <c r="L10" t="s">
        <v>1923</v>
      </c>
    </row>
    <row r="11" spans="2:12" x14ac:dyDescent="0.25">
      <c r="K11" t="s">
        <v>455</v>
      </c>
      <c r="L11" t="s">
        <v>1924</v>
      </c>
    </row>
    <row r="12" spans="2:12" x14ac:dyDescent="0.25">
      <c r="K12" t="s">
        <v>456</v>
      </c>
      <c r="L12" t="s">
        <v>1925</v>
      </c>
    </row>
    <row r="13" spans="2:12" x14ac:dyDescent="0.25">
      <c r="K13" t="s">
        <v>457</v>
      </c>
      <c r="L13" t="s">
        <v>1926</v>
      </c>
    </row>
    <row r="14" spans="2:12" x14ac:dyDescent="0.25">
      <c r="K14" t="s">
        <v>447</v>
      </c>
      <c r="L14" t="s">
        <v>1927</v>
      </c>
    </row>
    <row r="15" spans="2:12" x14ac:dyDescent="0.25">
      <c r="K15" t="s">
        <v>458</v>
      </c>
      <c r="L15" t="s">
        <v>1928</v>
      </c>
    </row>
    <row r="16" spans="2:12" x14ac:dyDescent="0.25">
      <c r="K16" t="s">
        <v>459</v>
      </c>
      <c r="L16" t="s">
        <v>1929</v>
      </c>
    </row>
    <row r="17" spans="11:12" x14ac:dyDescent="0.25">
      <c r="K17" t="s">
        <v>460</v>
      </c>
      <c r="L17" t="s">
        <v>1930</v>
      </c>
    </row>
    <row r="18" spans="11:12" x14ac:dyDescent="0.25">
      <c r="K18" t="s">
        <v>461</v>
      </c>
      <c r="L18" t="s">
        <v>1931</v>
      </c>
    </row>
    <row r="19" spans="11:12" x14ac:dyDescent="0.25">
      <c r="K19" t="s">
        <v>462</v>
      </c>
      <c r="L19" t="s">
        <v>1932</v>
      </c>
    </row>
    <row r="20" spans="11:12" x14ac:dyDescent="0.25">
      <c r="K20" t="s">
        <v>463</v>
      </c>
      <c r="L20" t="s">
        <v>1933</v>
      </c>
    </row>
    <row r="21" spans="11:12" x14ac:dyDescent="0.25">
      <c r="K21" t="s">
        <v>464</v>
      </c>
      <c r="L21" t="s">
        <v>1934</v>
      </c>
    </row>
    <row r="22" spans="11:12" x14ac:dyDescent="0.25">
      <c r="K22" t="s">
        <v>465</v>
      </c>
      <c r="L22" t="s">
        <v>1935</v>
      </c>
    </row>
    <row r="23" spans="11:12" x14ac:dyDescent="0.25">
      <c r="K23" t="s">
        <v>466</v>
      </c>
      <c r="L23" t="s">
        <v>1936</v>
      </c>
    </row>
    <row r="24" spans="11:12" x14ac:dyDescent="0.25">
      <c r="K24" t="s">
        <v>467</v>
      </c>
      <c r="L24" t="s">
        <v>1937</v>
      </c>
    </row>
    <row r="25" spans="11:12" x14ac:dyDescent="0.25">
      <c r="K25" t="s">
        <v>468</v>
      </c>
      <c r="L25" t="s">
        <v>1938</v>
      </c>
    </row>
    <row r="26" spans="11:12" x14ac:dyDescent="0.25">
      <c r="K26" t="s">
        <v>469</v>
      </c>
      <c r="L26" t="s">
        <v>1939</v>
      </c>
    </row>
    <row r="27" spans="11:12" x14ac:dyDescent="0.25">
      <c r="K27" t="s">
        <v>470</v>
      </c>
      <c r="L27" t="s">
        <v>1940</v>
      </c>
    </row>
    <row r="28" spans="11:12" x14ac:dyDescent="0.25">
      <c r="K28" t="s">
        <v>471</v>
      </c>
      <c r="L28" t="s">
        <v>1941</v>
      </c>
    </row>
    <row r="29" spans="11:12" x14ac:dyDescent="0.25">
      <c r="K29" t="s">
        <v>472</v>
      </c>
      <c r="L29" t="s">
        <v>1942</v>
      </c>
    </row>
    <row r="30" spans="11:12" x14ac:dyDescent="0.25">
      <c r="K30" t="s">
        <v>473</v>
      </c>
      <c r="L30" t="s">
        <v>1943</v>
      </c>
    </row>
    <row r="31" spans="11:12" x14ac:dyDescent="0.25">
      <c r="K31" t="s">
        <v>474</v>
      </c>
      <c r="L31" t="s">
        <v>1944</v>
      </c>
    </row>
    <row r="32" spans="11:12" x14ac:dyDescent="0.25">
      <c r="K32" t="s">
        <v>475</v>
      </c>
      <c r="L32" t="s">
        <v>1945</v>
      </c>
    </row>
    <row r="33" spans="11:12" x14ac:dyDescent="0.25">
      <c r="K33" t="s">
        <v>476</v>
      </c>
      <c r="L33" t="s">
        <v>1946</v>
      </c>
    </row>
    <row r="34" spans="11:12" x14ac:dyDescent="0.25">
      <c r="K34" t="s">
        <v>477</v>
      </c>
      <c r="L34" t="s">
        <v>1947</v>
      </c>
    </row>
    <row r="35" spans="11:12" x14ac:dyDescent="0.25">
      <c r="K35" t="s">
        <v>450</v>
      </c>
      <c r="L35" t="s">
        <v>1807</v>
      </c>
    </row>
    <row r="36" spans="11:12" x14ac:dyDescent="0.25">
      <c r="K36" t="s">
        <v>478</v>
      </c>
      <c r="L36" t="s">
        <v>1948</v>
      </c>
    </row>
    <row r="37" spans="11:12" x14ac:dyDescent="0.25">
      <c r="K37" t="s">
        <v>479</v>
      </c>
      <c r="L37" t="s">
        <v>1949</v>
      </c>
    </row>
    <row r="38" spans="11:12" x14ac:dyDescent="0.25">
      <c r="K38" t="s">
        <v>480</v>
      </c>
      <c r="L38" t="s">
        <v>1950</v>
      </c>
    </row>
    <row r="39" spans="11:12" x14ac:dyDescent="0.25">
      <c r="K39" t="s">
        <v>481</v>
      </c>
      <c r="L39" t="s">
        <v>1951</v>
      </c>
    </row>
    <row r="40" spans="11:12" x14ac:dyDescent="0.25">
      <c r="K40" t="s">
        <v>482</v>
      </c>
      <c r="L40" t="s">
        <v>1808</v>
      </c>
    </row>
    <row r="41" spans="11:12" x14ac:dyDescent="0.25">
      <c r="K41" t="s">
        <v>483</v>
      </c>
      <c r="L41" t="s">
        <v>1952</v>
      </c>
    </row>
    <row r="42" spans="11:12" x14ac:dyDescent="0.25">
      <c r="K42" t="s">
        <v>484</v>
      </c>
      <c r="L42" t="s">
        <v>1953</v>
      </c>
    </row>
    <row r="43" spans="11:12" x14ac:dyDescent="0.25">
      <c r="K43" t="s">
        <v>485</v>
      </c>
      <c r="L43" t="s">
        <v>1954</v>
      </c>
    </row>
    <row r="44" spans="11:12" x14ac:dyDescent="0.25">
      <c r="K44" t="s">
        <v>486</v>
      </c>
      <c r="L44" t="s">
        <v>1809</v>
      </c>
    </row>
    <row r="45" spans="11:12" x14ac:dyDescent="0.25">
      <c r="K45" t="s">
        <v>487</v>
      </c>
      <c r="L45" t="s">
        <v>1955</v>
      </c>
    </row>
    <row r="46" spans="11:12" x14ac:dyDescent="0.25">
      <c r="K46" t="s">
        <v>488</v>
      </c>
      <c r="L46" t="s">
        <v>1956</v>
      </c>
    </row>
    <row r="47" spans="11:12" x14ac:dyDescent="0.25">
      <c r="K47" t="s">
        <v>489</v>
      </c>
      <c r="L47" t="s">
        <v>1957</v>
      </c>
    </row>
    <row r="48" spans="11:12" x14ac:dyDescent="0.25">
      <c r="K48" t="s">
        <v>490</v>
      </c>
      <c r="L48" t="s">
        <v>1958</v>
      </c>
    </row>
    <row r="49" spans="11:12" x14ac:dyDescent="0.25">
      <c r="K49" t="s">
        <v>491</v>
      </c>
      <c r="L49" t="s">
        <v>1810</v>
      </c>
    </row>
    <row r="50" spans="11:12" x14ac:dyDescent="0.25">
      <c r="K50" t="s">
        <v>492</v>
      </c>
      <c r="L50" t="s">
        <v>1811</v>
      </c>
    </row>
    <row r="51" spans="11:12" x14ac:dyDescent="0.25">
      <c r="K51" t="s">
        <v>493</v>
      </c>
      <c r="L51" t="s">
        <v>1959</v>
      </c>
    </row>
    <row r="52" spans="11:12" x14ac:dyDescent="0.25">
      <c r="K52" t="s">
        <v>494</v>
      </c>
      <c r="L52" t="s">
        <v>1960</v>
      </c>
    </row>
    <row r="53" spans="11:12" x14ac:dyDescent="0.25">
      <c r="K53" t="s">
        <v>495</v>
      </c>
      <c r="L53" t="s">
        <v>1961</v>
      </c>
    </row>
    <row r="54" spans="11:12" x14ac:dyDescent="0.25">
      <c r="K54" t="s">
        <v>496</v>
      </c>
      <c r="L54" t="s">
        <v>1962</v>
      </c>
    </row>
    <row r="55" spans="11:12" x14ac:dyDescent="0.25">
      <c r="K55" t="s">
        <v>497</v>
      </c>
      <c r="L55" t="s">
        <v>1963</v>
      </c>
    </row>
    <row r="56" spans="11:12" x14ac:dyDescent="0.25">
      <c r="K56" t="s">
        <v>498</v>
      </c>
      <c r="L56" t="s">
        <v>1964</v>
      </c>
    </row>
    <row r="57" spans="11:12" x14ac:dyDescent="0.25">
      <c r="K57" t="s">
        <v>499</v>
      </c>
      <c r="L57" t="s">
        <v>1965</v>
      </c>
    </row>
    <row r="58" spans="11:12" x14ac:dyDescent="0.25">
      <c r="K58" t="s">
        <v>500</v>
      </c>
      <c r="L58" t="s">
        <v>1966</v>
      </c>
    </row>
    <row r="59" spans="11:12" x14ac:dyDescent="0.25">
      <c r="K59" t="s">
        <v>501</v>
      </c>
      <c r="L59" t="s">
        <v>1967</v>
      </c>
    </row>
    <row r="60" spans="11:12" x14ac:dyDescent="0.25">
      <c r="K60" t="s">
        <v>502</v>
      </c>
      <c r="L60" t="s">
        <v>1812</v>
      </c>
    </row>
    <row r="61" spans="11:12" x14ac:dyDescent="0.25">
      <c r="K61" t="s">
        <v>503</v>
      </c>
      <c r="L61" t="s">
        <v>1968</v>
      </c>
    </row>
    <row r="62" spans="11:12" x14ac:dyDescent="0.25">
      <c r="K62" t="s">
        <v>504</v>
      </c>
      <c r="L62" t="s">
        <v>1969</v>
      </c>
    </row>
    <row r="63" spans="11:12" x14ac:dyDescent="0.25">
      <c r="K63" t="s">
        <v>505</v>
      </c>
      <c r="L63" t="s">
        <v>1970</v>
      </c>
    </row>
    <row r="64" spans="11:12" x14ac:dyDescent="0.25">
      <c r="K64" t="s">
        <v>506</v>
      </c>
      <c r="L64" t="s">
        <v>1971</v>
      </c>
    </row>
    <row r="65" spans="11:12" x14ac:dyDescent="0.25">
      <c r="K65" t="s">
        <v>507</v>
      </c>
      <c r="L65" t="s">
        <v>1972</v>
      </c>
    </row>
    <row r="66" spans="11:12" x14ac:dyDescent="0.25">
      <c r="K66" t="s">
        <v>508</v>
      </c>
      <c r="L66" t="s">
        <v>1973</v>
      </c>
    </row>
    <row r="67" spans="11:12" x14ac:dyDescent="0.25">
      <c r="K67" t="s">
        <v>509</v>
      </c>
      <c r="L67" t="s">
        <v>1974</v>
      </c>
    </row>
    <row r="68" spans="11:12" x14ac:dyDescent="0.25">
      <c r="K68" t="s">
        <v>510</v>
      </c>
      <c r="L68" t="s">
        <v>1975</v>
      </c>
    </row>
    <row r="69" spans="11:12" x14ac:dyDescent="0.25">
      <c r="K69" t="s">
        <v>511</v>
      </c>
      <c r="L69" t="s">
        <v>1976</v>
      </c>
    </row>
    <row r="70" spans="11:12" x14ac:dyDescent="0.25">
      <c r="K70" t="s">
        <v>512</v>
      </c>
      <c r="L70" t="s">
        <v>1977</v>
      </c>
    </row>
    <row r="71" spans="11:12" x14ac:dyDescent="0.25">
      <c r="K71" t="s">
        <v>513</v>
      </c>
      <c r="L71" t="s">
        <v>1978</v>
      </c>
    </row>
    <row r="72" spans="11:12" x14ac:dyDescent="0.25">
      <c r="K72" t="s">
        <v>514</v>
      </c>
      <c r="L72" t="s">
        <v>1979</v>
      </c>
    </row>
    <row r="73" spans="11:12" x14ac:dyDescent="0.25">
      <c r="K73" t="s">
        <v>515</v>
      </c>
      <c r="L73" t="s">
        <v>1980</v>
      </c>
    </row>
    <row r="74" spans="11:12" x14ac:dyDescent="0.25">
      <c r="K74" t="s">
        <v>516</v>
      </c>
      <c r="L74" t="s">
        <v>1981</v>
      </c>
    </row>
    <row r="75" spans="11:12" x14ac:dyDescent="0.25">
      <c r="K75" t="s">
        <v>517</v>
      </c>
      <c r="L75" t="s">
        <v>1982</v>
      </c>
    </row>
    <row r="76" spans="11:12" x14ac:dyDescent="0.25">
      <c r="K76" t="s">
        <v>518</v>
      </c>
      <c r="L76" t="s">
        <v>1983</v>
      </c>
    </row>
    <row r="77" spans="11:12" x14ac:dyDescent="0.25">
      <c r="K77" t="s">
        <v>519</v>
      </c>
      <c r="L77" t="s">
        <v>1984</v>
      </c>
    </row>
    <row r="78" spans="11:12" x14ac:dyDescent="0.25">
      <c r="K78" t="s">
        <v>520</v>
      </c>
      <c r="L78" t="s">
        <v>1985</v>
      </c>
    </row>
    <row r="79" spans="11:12" x14ac:dyDescent="0.25">
      <c r="K79" t="s">
        <v>521</v>
      </c>
      <c r="L79" t="s">
        <v>1986</v>
      </c>
    </row>
    <row r="80" spans="11:12" x14ac:dyDescent="0.25">
      <c r="K80" t="s">
        <v>522</v>
      </c>
      <c r="L80" t="s">
        <v>1987</v>
      </c>
    </row>
    <row r="81" spans="11:12" x14ac:dyDescent="0.25">
      <c r="K81" t="s">
        <v>523</v>
      </c>
      <c r="L81" t="s">
        <v>1988</v>
      </c>
    </row>
    <row r="82" spans="11:12" x14ac:dyDescent="0.25">
      <c r="K82" t="s">
        <v>524</v>
      </c>
      <c r="L82" t="s">
        <v>1989</v>
      </c>
    </row>
    <row r="83" spans="11:12" x14ac:dyDescent="0.25">
      <c r="K83" t="s">
        <v>525</v>
      </c>
      <c r="L83" t="s">
        <v>1990</v>
      </c>
    </row>
    <row r="84" spans="11:12" x14ac:dyDescent="0.25">
      <c r="K84" t="s">
        <v>526</v>
      </c>
      <c r="L84" t="s">
        <v>1991</v>
      </c>
    </row>
    <row r="85" spans="11:12" x14ac:dyDescent="0.25">
      <c r="K85" t="s">
        <v>527</v>
      </c>
      <c r="L85" t="s">
        <v>1992</v>
      </c>
    </row>
    <row r="86" spans="11:12" x14ac:dyDescent="0.25">
      <c r="K86" t="s">
        <v>528</v>
      </c>
      <c r="L86" t="s">
        <v>1993</v>
      </c>
    </row>
    <row r="87" spans="11:12" x14ac:dyDescent="0.25">
      <c r="K87" t="s">
        <v>529</v>
      </c>
      <c r="L87" t="s">
        <v>1813</v>
      </c>
    </row>
    <row r="88" spans="11:12" x14ac:dyDescent="0.25">
      <c r="K88" t="s">
        <v>530</v>
      </c>
      <c r="L88" t="s">
        <v>1994</v>
      </c>
    </row>
    <row r="89" spans="11:12" x14ac:dyDescent="0.25">
      <c r="K89" t="s">
        <v>531</v>
      </c>
      <c r="L89" t="s">
        <v>1995</v>
      </c>
    </row>
    <row r="90" spans="11:12" x14ac:dyDescent="0.25">
      <c r="K90" t="s">
        <v>532</v>
      </c>
      <c r="L90" t="s">
        <v>1996</v>
      </c>
    </row>
    <row r="91" spans="11:12" x14ac:dyDescent="0.25">
      <c r="K91" t="s">
        <v>533</v>
      </c>
      <c r="L91" t="s">
        <v>1997</v>
      </c>
    </row>
    <row r="92" spans="11:12" x14ac:dyDescent="0.25">
      <c r="K92" t="s">
        <v>534</v>
      </c>
      <c r="L92" t="s">
        <v>1998</v>
      </c>
    </row>
    <row r="93" spans="11:12" x14ac:dyDescent="0.25">
      <c r="K93" t="s">
        <v>535</v>
      </c>
      <c r="L93" t="s">
        <v>1999</v>
      </c>
    </row>
    <row r="94" spans="11:12" x14ac:dyDescent="0.25">
      <c r="K94" t="s">
        <v>536</v>
      </c>
      <c r="L94" t="s">
        <v>2000</v>
      </c>
    </row>
    <row r="95" spans="11:12" x14ac:dyDescent="0.25">
      <c r="K95" t="s">
        <v>537</v>
      </c>
      <c r="L95" t="s">
        <v>2001</v>
      </c>
    </row>
    <row r="96" spans="11:12" x14ac:dyDescent="0.25">
      <c r="K96" t="s">
        <v>538</v>
      </c>
      <c r="L96" t="s">
        <v>2002</v>
      </c>
    </row>
    <row r="97" spans="11:12" x14ac:dyDescent="0.25">
      <c r="K97" t="s">
        <v>539</v>
      </c>
      <c r="L97" t="s">
        <v>2003</v>
      </c>
    </row>
    <row r="98" spans="11:12" x14ac:dyDescent="0.25">
      <c r="K98" t="s">
        <v>540</v>
      </c>
      <c r="L98" t="s">
        <v>2004</v>
      </c>
    </row>
    <row r="99" spans="11:12" x14ac:dyDescent="0.25">
      <c r="K99" t="s">
        <v>1183</v>
      </c>
      <c r="L99" t="s">
        <v>2005</v>
      </c>
    </row>
    <row r="100" spans="11:12" x14ac:dyDescent="0.25">
      <c r="K100" t="s">
        <v>1184</v>
      </c>
      <c r="L100" t="s">
        <v>1852</v>
      </c>
    </row>
    <row r="101" spans="11:12" x14ac:dyDescent="0.25">
      <c r="K101" t="s">
        <v>1185</v>
      </c>
      <c r="L101" t="s">
        <v>2006</v>
      </c>
    </row>
    <row r="102" spans="11:12" x14ac:dyDescent="0.25">
      <c r="K102" t="s">
        <v>1186</v>
      </c>
      <c r="L102" t="s">
        <v>2007</v>
      </c>
    </row>
    <row r="103" spans="11:12" x14ac:dyDescent="0.25">
      <c r="K103" t="s">
        <v>1187</v>
      </c>
      <c r="L103" t="s">
        <v>2008</v>
      </c>
    </row>
    <row r="104" spans="11:12" x14ac:dyDescent="0.25">
      <c r="K104" t="s">
        <v>1188</v>
      </c>
      <c r="L104" t="s">
        <v>2009</v>
      </c>
    </row>
    <row r="105" spans="11:12" x14ac:dyDescent="0.25">
      <c r="K105" t="s">
        <v>1189</v>
      </c>
      <c r="L105" t="s">
        <v>2010</v>
      </c>
    </row>
    <row r="106" spans="11:12" x14ac:dyDescent="0.25">
      <c r="K106" t="s">
        <v>1190</v>
      </c>
      <c r="L106" t="s">
        <v>2011</v>
      </c>
    </row>
    <row r="107" spans="11:12" x14ac:dyDescent="0.25">
      <c r="K107" t="s">
        <v>1191</v>
      </c>
      <c r="L107" t="s">
        <v>2012</v>
      </c>
    </row>
    <row r="108" spans="11:12" x14ac:dyDescent="0.25">
      <c r="K108" t="s">
        <v>1192</v>
      </c>
      <c r="L108" t="s">
        <v>2013</v>
      </c>
    </row>
    <row r="109" spans="11:12" x14ac:dyDescent="0.25">
      <c r="K109" t="s">
        <v>1193</v>
      </c>
      <c r="L109" t="s">
        <v>2014</v>
      </c>
    </row>
    <row r="110" spans="11:12" x14ac:dyDescent="0.25">
      <c r="K110" t="s">
        <v>1194</v>
      </c>
      <c r="L110" t="s">
        <v>2015</v>
      </c>
    </row>
    <row r="111" spans="11:12" x14ac:dyDescent="0.25">
      <c r="K111" t="s">
        <v>1195</v>
      </c>
      <c r="L111" t="s">
        <v>2016</v>
      </c>
    </row>
    <row r="112" spans="11:12" x14ac:dyDescent="0.25">
      <c r="K112" t="e">
        <v>#N/A</v>
      </c>
      <c r="L112" t="e">
        <v>#N/A</v>
      </c>
    </row>
    <row r="113" spans="11:12" x14ac:dyDescent="0.25">
      <c r="K113" t="s">
        <v>1196</v>
      </c>
      <c r="L113" t="s">
        <v>2017</v>
      </c>
    </row>
    <row r="114" spans="11:12" x14ac:dyDescent="0.25">
      <c r="K114" t="s">
        <v>1197</v>
      </c>
      <c r="L114" t="s">
        <v>2018</v>
      </c>
    </row>
    <row r="115" spans="11:12" x14ac:dyDescent="0.25">
      <c r="K115" t="s">
        <v>1198</v>
      </c>
      <c r="L115" t="s">
        <v>2019</v>
      </c>
    </row>
    <row r="116" spans="11:12" x14ac:dyDescent="0.25">
      <c r="K116" t="s">
        <v>1199</v>
      </c>
      <c r="L116" t="s">
        <v>1853</v>
      </c>
    </row>
    <row r="117" spans="11:12" x14ac:dyDescent="0.25">
      <c r="K117" t="s">
        <v>1200</v>
      </c>
      <c r="L117" t="s">
        <v>2020</v>
      </c>
    </row>
    <row r="118" spans="11:12" x14ac:dyDescent="0.25">
      <c r="K118" t="e">
        <v>#N/A</v>
      </c>
      <c r="L118" t="e">
        <v>#N/A</v>
      </c>
    </row>
    <row r="119" spans="11:12" x14ac:dyDescent="0.25">
      <c r="K119" t="s">
        <v>1201</v>
      </c>
      <c r="L119" t="s">
        <v>2021</v>
      </c>
    </row>
    <row r="120" spans="11:12" x14ac:dyDescent="0.25">
      <c r="K120" t="s">
        <v>1202</v>
      </c>
      <c r="L120" t="s">
        <v>1814</v>
      </c>
    </row>
    <row r="121" spans="11:12" x14ac:dyDescent="0.25">
      <c r="K121" t="s">
        <v>1203</v>
      </c>
      <c r="L121" t="s">
        <v>2022</v>
      </c>
    </row>
    <row r="122" spans="11:12" x14ac:dyDescent="0.25">
      <c r="K122" t="s">
        <v>1204</v>
      </c>
      <c r="L122" t="s">
        <v>2023</v>
      </c>
    </row>
    <row r="123" spans="11:12" x14ac:dyDescent="0.25">
      <c r="K123" t="s">
        <v>1205</v>
      </c>
      <c r="L123" t="s">
        <v>2024</v>
      </c>
    </row>
    <row r="124" spans="11:12" x14ac:dyDescent="0.25">
      <c r="K124" t="s">
        <v>1206</v>
      </c>
      <c r="L124" t="s">
        <v>2025</v>
      </c>
    </row>
    <row r="125" spans="11:12" x14ac:dyDescent="0.25">
      <c r="K125" t="s">
        <v>1207</v>
      </c>
      <c r="L125" t="s">
        <v>2026</v>
      </c>
    </row>
    <row r="126" spans="11:12" x14ac:dyDescent="0.25">
      <c r="K126" t="s">
        <v>1208</v>
      </c>
      <c r="L126" t="s">
        <v>2027</v>
      </c>
    </row>
    <row r="127" spans="11:12" x14ac:dyDescent="0.25">
      <c r="K127" t="s">
        <v>1209</v>
      </c>
      <c r="L127" t="s">
        <v>2028</v>
      </c>
    </row>
    <row r="128" spans="11:12" x14ac:dyDescent="0.25">
      <c r="K128" t="s">
        <v>1210</v>
      </c>
      <c r="L128" t="s">
        <v>1854</v>
      </c>
    </row>
    <row r="129" spans="11:12" x14ac:dyDescent="0.25">
      <c r="K129" t="s">
        <v>1211</v>
      </c>
      <c r="L129" t="s">
        <v>2029</v>
      </c>
    </row>
    <row r="130" spans="11:12" x14ac:dyDescent="0.25">
      <c r="K130" t="s">
        <v>1212</v>
      </c>
      <c r="L130" t="s">
        <v>1855</v>
      </c>
    </row>
    <row r="131" spans="11:12" x14ac:dyDescent="0.25">
      <c r="K131" t="s">
        <v>1213</v>
      </c>
      <c r="L131" t="s">
        <v>2030</v>
      </c>
    </row>
    <row r="132" spans="11:12" x14ac:dyDescent="0.25">
      <c r="K132" t="s">
        <v>1214</v>
      </c>
      <c r="L132" t="s">
        <v>1815</v>
      </c>
    </row>
    <row r="133" spans="11:12" x14ac:dyDescent="0.25">
      <c r="K133" t="s">
        <v>1215</v>
      </c>
      <c r="L133" t="s">
        <v>2031</v>
      </c>
    </row>
    <row r="134" spans="11:12" x14ac:dyDescent="0.25">
      <c r="K134" t="s">
        <v>1216</v>
      </c>
      <c r="L134" t="s">
        <v>2032</v>
      </c>
    </row>
    <row r="135" spans="11:12" x14ac:dyDescent="0.25">
      <c r="K135" t="s">
        <v>1217</v>
      </c>
      <c r="L135" t="s">
        <v>2033</v>
      </c>
    </row>
    <row r="136" spans="11:12" x14ac:dyDescent="0.25">
      <c r="K136" t="s">
        <v>1218</v>
      </c>
      <c r="L136" t="s">
        <v>2034</v>
      </c>
    </row>
    <row r="137" spans="11:12" x14ac:dyDescent="0.25">
      <c r="K137" t="s">
        <v>1219</v>
      </c>
      <c r="L137" t="s">
        <v>2035</v>
      </c>
    </row>
    <row r="138" spans="11:12" x14ac:dyDescent="0.25">
      <c r="K138" t="s">
        <v>1220</v>
      </c>
      <c r="L138" t="s">
        <v>2036</v>
      </c>
    </row>
    <row r="139" spans="11:12" x14ac:dyDescent="0.25">
      <c r="K139" t="s">
        <v>1221</v>
      </c>
      <c r="L139" t="s">
        <v>2037</v>
      </c>
    </row>
    <row r="140" spans="11:12" x14ac:dyDescent="0.25">
      <c r="K140" t="s">
        <v>1222</v>
      </c>
      <c r="L140" t="s">
        <v>2038</v>
      </c>
    </row>
    <row r="141" spans="11:12" x14ac:dyDescent="0.25">
      <c r="K141" t="s">
        <v>1223</v>
      </c>
      <c r="L141" t="s">
        <v>1856</v>
      </c>
    </row>
    <row r="142" spans="11:12" x14ac:dyDescent="0.25">
      <c r="K142" t="s">
        <v>1224</v>
      </c>
      <c r="L142" t="s">
        <v>2039</v>
      </c>
    </row>
    <row r="143" spans="11:12" x14ac:dyDescent="0.25">
      <c r="K143" t="s">
        <v>1225</v>
      </c>
      <c r="L143" t="s">
        <v>2040</v>
      </c>
    </row>
    <row r="144" spans="11:12" x14ac:dyDescent="0.25">
      <c r="K144" t="s">
        <v>1226</v>
      </c>
      <c r="L144" t="s">
        <v>1857</v>
      </c>
    </row>
    <row r="145" spans="11:12" x14ac:dyDescent="0.25">
      <c r="K145" t="s">
        <v>1227</v>
      </c>
      <c r="L145" t="s">
        <v>2041</v>
      </c>
    </row>
    <row r="146" spans="11:12" x14ac:dyDescent="0.25">
      <c r="K146" t="s">
        <v>1228</v>
      </c>
      <c r="L146" t="s">
        <v>2042</v>
      </c>
    </row>
    <row r="147" spans="11:12" x14ac:dyDescent="0.25">
      <c r="K147" t="s">
        <v>1229</v>
      </c>
      <c r="L147" t="s">
        <v>2043</v>
      </c>
    </row>
    <row r="148" spans="11:12" x14ac:dyDescent="0.25">
      <c r="K148" t="e">
        <v>#N/A</v>
      </c>
      <c r="L148" t="e">
        <v>#N/A</v>
      </c>
    </row>
    <row r="149" spans="11:12" x14ac:dyDescent="0.25">
      <c r="K149" t="s">
        <v>1230</v>
      </c>
      <c r="L149" t="s">
        <v>2044</v>
      </c>
    </row>
    <row r="150" spans="11:12" x14ac:dyDescent="0.25">
      <c r="K150" t="s">
        <v>1231</v>
      </c>
      <c r="L150" t="s">
        <v>2045</v>
      </c>
    </row>
    <row r="151" spans="11:12" x14ac:dyDescent="0.25">
      <c r="K151" t="e">
        <v>#N/A</v>
      </c>
      <c r="L151" t="e">
        <v>#N/A</v>
      </c>
    </row>
    <row r="152" spans="11:12" x14ac:dyDescent="0.25">
      <c r="K152" t="s">
        <v>1232</v>
      </c>
      <c r="L152" t="s">
        <v>2046</v>
      </c>
    </row>
    <row r="153" spans="11:12" x14ac:dyDescent="0.25">
      <c r="K153" t="s">
        <v>1233</v>
      </c>
      <c r="L153" t="s">
        <v>2047</v>
      </c>
    </row>
    <row r="154" spans="11:12" x14ac:dyDescent="0.25">
      <c r="K154" t="s">
        <v>1234</v>
      </c>
      <c r="L154" t="s">
        <v>2048</v>
      </c>
    </row>
    <row r="155" spans="11:12" x14ac:dyDescent="0.25">
      <c r="K155" t="s">
        <v>1235</v>
      </c>
      <c r="L155" t="s">
        <v>2049</v>
      </c>
    </row>
    <row r="156" spans="11:12" x14ac:dyDescent="0.25">
      <c r="K156" t="s">
        <v>1236</v>
      </c>
      <c r="L156" t="s">
        <v>2050</v>
      </c>
    </row>
    <row r="157" spans="11:12" x14ac:dyDescent="0.25">
      <c r="K157" t="s">
        <v>1237</v>
      </c>
      <c r="L157" t="s">
        <v>2051</v>
      </c>
    </row>
    <row r="158" spans="11:12" x14ac:dyDescent="0.25">
      <c r="K158" t="s">
        <v>1238</v>
      </c>
      <c r="L158" t="s">
        <v>2052</v>
      </c>
    </row>
    <row r="159" spans="11:12" x14ac:dyDescent="0.25">
      <c r="K159" t="s">
        <v>1239</v>
      </c>
      <c r="L159" t="s">
        <v>2053</v>
      </c>
    </row>
    <row r="160" spans="11:12" x14ac:dyDescent="0.25">
      <c r="K160" t="s">
        <v>1240</v>
      </c>
      <c r="L160" t="s">
        <v>2054</v>
      </c>
    </row>
    <row r="161" spans="11:12" x14ac:dyDescent="0.25">
      <c r="K161" t="s">
        <v>1241</v>
      </c>
      <c r="L161" t="s">
        <v>2055</v>
      </c>
    </row>
    <row r="162" spans="11:12" x14ac:dyDescent="0.25">
      <c r="K162" t="s">
        <v>1242</v>
      </c>
      <c r="L162" t="s">
        <v>2056</v>
      </c>
    </row>
    <row r="163" spans="11:12" x14ac:dyDescent="0.25">
      <c r="K163" t="e">
        <v>#N/A</v>
      </c>
      <c r="L163" t="e">
        <v>#N/A</v>
      </c>
    </row>
    <row r="164" spans="11:12" x14ac:dyDescent="0.25">
      <c r="K164" t="e">
        <v>#N/A</v>
      </c>
      <c r="L164" t="e">
        <v>#N/A</v>
      </c>
    </row>
    <row r="165" spans="11:12" x14ac:dyDescent="0.25">
      <c r="K165" t="s">
        <v>1243</v>
      </c>
      <c r="L165" t="s">
        <v>2057</v>
      </c>
    </row>
    <row r="166" spans="11:12" x14ac:dyDescent="0.25">
      <c r="K166" t="s">
        <v>1244</v>
      </c>
      <c r="L166" t="s">
        <v>1816</v>
      </c>
    </row>
    <row r="167" spans="11:12" x14ac:dyDescent="0.25">
      <c r="K167" t="s">
        <v>1245</v>
      </c>
      <c r="L167" t="s">
        <v>2058</v>
      </c>
    </row>
    <row r="168" spans="11:12" x14ac:dyDescent="0.25">
      <c r="K168" t="s">
        <v>1246</v>
      </c>
      <c r="L168" t="s">
        <v>1857</v>
      </c>
    </row>
    <row r="169" spans="11:12" x14ac:dyDescent="0.25">
      <c r="K169" t="s">
        <v>1247</v>
      </c>
      <c r="L169" t="s">
        <v>2059</v>
      </c>
    </row>
    <row r="170" spans="11:12" x14ac:dyDescent="0.25">
      <c r="K170" t="s">
        <v>1248</v>
      </c>
      <c r="L170" t="s">
        <v>2060</v>
      </c>
    </row>
    <row r="171" spans="11:12" x14ac:dyDescent="0.25">
      <c r="K171" t="s">
        <v>1249</v>
      </c>
      <c r="L171" t="s">
        <v>2061</v>
      </c>
    </row>
    <row r="172" spans="11:12" x14ac:dyDescent="0.25">
      <c r="K172" t="s">
        <v>1250</v>
      </c>
      <c r="L172" t="s">
        <v>2062</v>
      </c>
    </row>
    <row r="173" spans="11:12" x14ac:dyDescent="0.25">
      <c r="K173" t="s">
        <v>1251</v>
      </c>
      <c r="L173" t="s">
        <v>2063</v>
      </c>
    </row>
    <row r="174" spans="11:12" x14ac:dyDescent="0.25">
      <c r="K174" t="s">
        <v>1252</v>
      </c>
      <c r="L174" t="s">
        <v>2064</v>
      </c>
    </row>
    <row r="175" spans="11:12" x14ac:dyDescent="0.25">
      <c r="K175" t="s">
        <v>1253</v>
      </c>
      <c r="L175" t="s">
        <v>2065</v>
      </c>
    </row>
    <row r="176" spans="11:12" x14ac:dyDescent="0.25">
      <c r="K176" t="s">
        <v>1254</v>
      </c>
      <c r="L176" t="s">
        <v>2066</v>
      </c>
    </row>
    <row r="177" spans="11:12" x14ac:dyDescent="0.25">
      <c r="K177" t="s">
        <v>1255</v>
      </c>
      <c r="L177" t="s">
        <v>2067</v>
      </c>
    </row>
    <row r="178" spans="11:12" x14ac:dyDescent="0.25">
      <c r="K178" t="s">
        <v>1256</v>
      </c>
      <c r="L178" t="s">
        <v>1817</v>
      </c>
    </row>
    <row r="179" spans="11:12" x14ac:dyDescent="0.25">
      <c r="K179" t="s">
        <v>1257</v>
      </c>
      <c r="L179" t="s">
        <v>1818</v>
      </c>
    </row>
    <row r="180" spans="11:12" x14ac:dyDescent="0.25">
      <c r="K180" t="s">
        <v>1258</v>
      </c>
      <c r="L180" t="s">
        <v>2068</v>
      </c>
    </row>
    <row r="181" spans="11:12" x14ac:dyDescent="0.25">
      <c r="K181" t="s">
        <v>1259</v>
      </c>
      <c r="L181" t="s">
        <v>2069</v>
      </c>
    </row>
    <row r="182" spans="11:12" x14ac:dyDescent="0.25">
      <c r="K182" t="s">
        <v>1260</v>
      </c>
      <c r="L182" t="s">
        <v>1819</v>
      </c>
    </row>
    <row r="183" spans="11:12" x14ac:dyDescent="0.25">
      <c r="K183" t="s">
        <v>1261</v>
      </c>
      <c r="L183" t="s">
        <v>1820</v>
      </c>
    </row>
    <row r="184" spans="11:12" x14ac:dyDescent="0.25">
      <c r="K184" t="e">
        <v>#N/A</v>
      </c>
      <c r="L184" t="e">
        <v>#N/A</v>
      </c>
    </row>
    <row r="185" spans="11:12" x14ac:dyDescent="0.25">
      <c r="K185" t="s">
        <v>1262</v>
      </c>
      <c r="L185" t="s">
        <v>2070</v>
      </c>
    </row>
    <row r="186" spans="11:12" x14ac:dyDescent="0.25">
      <c r="K186" t="e">
        <v>#N/A</v>
      </c>
      <c r="L186" t="e">
        <v>#N/A</v>
      </c>
    </row>
    <row r="187" spans="11:12" x14ac:dyDescent="0.25">
      <c r="K187" t="s">
        <v>1263</v>
      </c>
      <c r="L187" t="s">
        <v>1858</v>
      </c>
    </row>
    <row r="188" spans="11:12" x14ac:dyDescent="0.25">
      <c r="K188" t="e">
        <v>#N/A</v>
      </c>
      <c r="L188" t="e">
        <v>#N/A</v>
      </c>
    </row>
    <row r="189" spans="11:12" x14ac:dyDescent="0.25">
      <c r="K189" t="s">
        <v>1264</v>
      </c>
      <c r="L189" t="s">
        <v>2071</v>
      </c>
    </row>
    <row r="190" spans="11:12" x14ac:dyDescent="0.25">
      <c r="K190" t="s">
        <v>1265</v>
      </c>
      <c r="L190" t="s">
        <v>2072</v>
      </c>
    </row>
    <row r="191" spans="11:12" x14ac:dyDescent="0.25">
      <c r="K191" t="s">
        <v>1266</v>
      </c>
      <c r="L191" t="s">
        <v>2073</v>
      </c>
    </row>
    <row r="192" spans="11:12" x14ac:dyDescent="0.25">
      <c r="K192" t="s">
        <v>1267</v>
      </c>
      <c r="L192" t="s">
        <v>2074</v>
      </c>
    </row>
    <row r="193" spans="11:12" x14ac:dyDescent="0.25">
      <c r="K193" t="s">
        <v>1268</v>
      </c>
      <c r="L193" t="s">
        <v>2075</v>
      </c>
    </row>
    <row r="194" spans="11:12" x14ac:dyDescent="0.25">
      <c r="K194" t="s">
        <v>1269</v>
      </c>
      <c r="L194" t="s">
        <v>1859</v>
      </c>
    </row>
    <row r="195" spans="11:12" x14ac:dyDescent="0.25">
      <c r="K195" t="s">
        <v>1270</v>
      </c>
      <c r="L195" t="s">
        <v>2076</v>
      </c>
    </row>
    <row r="196" spans="11:12" x14ac:dyDescent="0.25">
      <c r="K196" t="s">
        <v>1271</v>
      </c>
      <c r="L196" t="s">
        <v>2077</v>
      </c>
    </row>
    <row r="197" spans="11:12" x14ac:dyDescent="0.25">
      <c r="K197" t="s">
        <v>1272</v>
      </c>
      <c r="L197" t="s">
        <v>2078</v>
      </c>
    </row>
    <row r="198" spans="11:12" x14ac:dyDescent="0.25">
      <c r="K198" t="s">
        <v>1273</v>
      </c>
      <c r="L198" t="s">
        <v>2079</v>
      </c>
    </row>
    <row r="199" spans="11:12" x14ac:dyDescent="0.25">
      <c r="K199" t="s">
        <v>1274</v>
      </c>
      <c r="L199" t="s">
        <v>2080</v>
      </c>
    </row>
    <row r="200" spans="11:12" x14ac:dyDescent="0.25">
      <c r="K200" t="s">
        <v>1275</v>
      </c>
      <c r="L200" t="s">
        <v>2081</v>
      </c>
    </row>
    <row r="201" spans="11:12" x14ac:dyDescent="0.25">
      <c r="K201" t="s">
        <v>1276</v>
      </c>
      <c r="L201" t="s">
        <v>2082</v>
      </c>
    </row>
    <row r="202" spans="11:12" x14ac:dyDescent="0.25">
      <c r="K202" t="s">
        <v>1277</v>
      </c>
      <c r="L202" t="s">
        <v>2083</v>
      </c>
    </row>
    <row r="203" spans="11:12" x14ac:dyDescent="0.25">
      <c r="K203" t="s">
        <v>1278</v>
      </c>
      <c r="L203" t="s">
        <v>2084</v>
      </c>
    </row>
    <row r="204" spans="11:12" x14ac:dyDescent="0.25">
      <c r="K204" t="s">
        <v>1279</v>
      </c>
      <c r="L204" t="s">
        <v>2085</v>
      </c>
    </row>
    <row r="205" spans="11:12" x14ac:dyDescent="0.25">
      <c r="K205" t="s">
        <v>1280</v>
      </c>
      <c r="L205" t="s">
        <v>2086</v>
      </c>
    </row>
    <row r="206" spans="11:12" x14ac:dyDescent="0.25">
      <c r="K206" t="s">
        <v>1281</v>
      </c>
      <c r="L206" t="s">
        <v>1821</v>
      </c>
    </row>
    <row r="207" spans="11:12" x14ac:dyDescent="0.25">
      <c r="K207" t="s">
        <v>1282</v>
      </c>
      <c r="L207" t="s">
        <v>2087</v>
      </c>
    </row>
    <row r="208" spans="11:12" x14ac:dyDescent="0.25">
      <c r="K208" t="s">
        <v>1283</v>
      </c>
      <c r="L208" t="s">
        <v>2088</v>
      </c>
    </row>
    <row r="209" spans="11:12" x14ac:dyDescent="0.25">
      <c r="K209" t="s">
        <v>1284</v>
      </c>
      <c r="L209" t="s">
        <v>1822</v>
      </c>
    </row>
    <row r="210" spans="11:12" x14ac:dyDescent="0.25">
      <c r="K210" t="s">
        <v>1285</v>
      </c>
      <c r="L210" t="s">
        <v>2089</v>
      </c>
    </row>
    <row r="211" spans="11:12" x14ac:dyDescent="0.25">
      <c r="K211" t="s">
        <v>1286</v>
      </c>
      <c r="L211" t="s">
        <v>2090</v>
      </c>
    </row>
    <row r="212" spans="11:12" x14ac:dyDescent="0.25">
      <c r="K212" t="s">
        <v>1287</v>
      </c>
      <c r="L212" t="s">
        <v>2091</v>
      </c>
    </row>
    <row r="213" spans="11:12" x14ac:dyDescent="0.25">
      <c r="K213" t="s">
        <v>1288</v>
      </c>
      <c r="L213" t="s">
        <v>2092</v>
      </c>
    </row>
    <row r="214" spans="11:12" x14ac:dyDescent="0.25">
      <c r="K214" t="s">
        <v>1289</v>
      </c>
      <c r="L214" t="s">
        <v>1823</v>
      </c>
    </row>
    <row r="215" spans="11:12" x14ac:dyDescent="0.25">
      <c r="K215" t="s">
        <v>1290</v>
      </c>
      <c r="L215" t="s">
        <v>2093</v>
      </c>
    </row>
    <row r="216" spans="11:12" x14ac:dyDescent="0.25">
      <c r="K216" t="e">
        <v>#N/A</v>
      </c>
      <c r="L216" t="e">
        <v>#N/A</v>
      </c>
    </row>
    <row r="217" spans="11:12" x14ac:dyDescent="0.25">
      <c r="K217" t="s">
        <v>1291</v>
      </c>
      <c r="L217" t="s">
        <v>1824</v>
      </c>
    </row>
    <row r="218" spans="11:12" x14ac:dyDescent="0.25">
      <c r="K218" t="s">
        <v>1292</v>
      </c>
      <c r="L218" t="s">
        <v>1825</v>
      </c>
    </row>
    <row r="219" spans="11:12" x14ac:dyDescent="0.25">
      <c r="K219" t="s">
        <v>1293</v>
      </c>
      <c r="L219" t="s">
        <v>2094</v>
      </c>
    </row>
    <row r="220" spans="11:12" x14ac:dyDescent="0.25">
      <c r="K220" t="s">
        <v>1294</v>
      </c>
      <c r="L220" t="s">
        <v>2095</v>
      </c>
    </row>
    <row r="221" spans="11:12" x14ac:dyDescent="0.25">
      <c r="K221" t="s">
        <v>1295</v>
      </c>
      <c r="L221" t="s">
        <v>2096</v>
      </c>
    </row>
    <row r="222" spans="11:12" x14ac:dyDescent="0.25">
      <c r="K222" t="s">
        <v>1296</v>
      </c>
      <c r="L222" t="s">
        <v>2097</v>
      </c>
    </row>
    <row r="223" spans="11:12" x14ac:dyDescent="0.25">
      <c r="K223" t="e">
        <v>#N/A</v>
      </c>
      <c r="L223" t="e">
        <v>#N/A</v>
      </c>
    </row>
    <row r="224" spans="11:12" x14ac:dyDescent="0.25">
      <c r="K224" t="s">
        <v>1297</v>
      </c>
      <c r="L224" t="s">
        <v>2098</v>
      </c>
    </row>
    <row r="225" spans="11:12" x14ac:dyDescent="0.25">
      <c r="K225" t="s">
        <v>1298</v>
      </c>
      <c r="L225" t="s">
        <v>2099</v>
      </c>
    </row>
    <row r="226" spans="11:12" x14ac:dyDescent="0.25">
      <c r="K226" t="e">
        <v>#N/A</v>
      </c>
      <c r="L226" t="e">
        <v>#N/A</v>
      </c>
    </row>
    <row r="227" spans="11:12" x14ac:dyDescent="0.25">
      <c r="K227" t="s">
        <v>1299</v>
      </c>
      <c r="L227" t="s">
        <v>2100</v>
      </c>
    </row>
    <row r="228" spans="11:12" x14ac:dyDescent="0.25">
      <c r="K228" t="s">
        <v>1300</v>
      </c>
      <c r="L228" t="s">
        <v>2101</v>
      </c>
    </row>
    <row r="229" spans="11:12" x14ac:dyDescent="0.25">
      <c r="K229" t="s">
        <v>1301</v>
      </c>
      <c r="L229" t="s">
        <v>2102</v>
      </c>
    </row>
    <row r="230" spans="11:12" x14ac:dyDescent="0.25">
      <c r="K230" t="s">
        <v>1302</v>
      </c>
      <c r="L230" t="s">
        <v>2103</v>
      </c>
    </row>
    <row r="231" spans="11:12" x14ac:dyDescent="0.25">
      <c r="K231" t="s">
        <v>1303</v>
      </c>
      <c r="L231" t="s">
        <v>1860</v>
      </c>
    </row>
    <row r="232" spans="11:12" x14ac:dyDescent="0.25">
      <c r="K232" t="s">
        <v>1304</v>
      </c>
      <c r="L232" t="s">
        <v>2104</v>
      </c>
    </row>
    <row r="233" spans="11:12" x14ac:dyDescent="0.25">
      <c r="K233" t="s">
        <v>1305</v>
      </c>
      <c r="L233" t="s">
        <v>2105</v>
      </c>
    </row>
    <row r="234" spans="11:12" x14ac:dyDescent="0.25">
      <c r="K234" t="s">
        <v>1306</v>
      </c>
      <c r="L234" t="s">
        <v>1861</v>
      </c>
    </row>
    <row r="235" spans="11:12" x14ac:dyDescent="0.25">
      <c r="K235" t="e">
        <v>#N/A</v>
      </c>
      <c r="L235" t="e">
        <v>#N/A</v>
      </c>
    </row>
    <row r="236" spans="11:12" x14ac:dyDescent="0.25">
      <c r="K236" t="s">
        <v>1307</v>
      </c>
      <c r="L236" t="s">
        <v>2106</v>
      </c>
    </row>
    <row r="237" spans="11:12" x14ac:dyDescent="0.25">
      <c r="K237" t="s">
        <v>1308</v>
      </c>
      <c r="L237" t="s">
        <v>2107</v>
      </c>
    </row>
    <row r="238" spans="11:12" x14ac:dyDescent="0.25">
      <c r="K238" t="s">
        <v>1309</v>
      </c>
      <c r="L238" t="s">
        <v>2108</v>
      </c>
    </row>
    <row r="239" spans="11:12" x14ac:dyDescent="0.25">
      <c r="K239" t="s">
        <v>1310</v>
      </c>
      <c r="L239" t="s">
        <v>2109</v>
      </c>
    </row>
    <row r="240" spans="11:12" x14ac:dyDescent="0.25">
      <c r="K240" t="s">
        <v>1311</v>
      </c>
      <c r="L240" t="s">
        <v>1862</v>
      </c>
    </row>
    <row r="241" spans="11:12" x14ac:dyDescent="0.25">
      <c r="K241" t="s">
        <v>1312</v>
      </c>
      <c r="L241" t="s">
        <v>2110</v>
      </c>
    </row>
    <row r="242" spans="11:12" x14ac:dyDescent="0.25">
      <c r="K242" t="s">
        <v>1313</v>
      </c>
      <c r="L242" t="s">
        <v>2111</v>
      </c>
    </row>
    <row r="243" spans="11:12" x14ac:dyDescent="0.25">
      <c r="K243" t="s">
        <v>1314</v>
      </c>
      <c r="L243" t="s">
        <v>2112</v>
      </c>
    </row>
    <row r="244" spans="11:12" x14ac:dyDescent="0.25">
      <c r="K244" t="e">
        <v>#N/A</v>
      </c>
      <c r="L244" t="e">
        <v>#N/A</v>
      </c>
    </row>
    <row r="245" spans="11:12" x14ac:dyDescent="0.25">
      <c r="K245" t="s">
        <v>1315</v>
      </c>
      <c r="L245" t="s">
        <v>2113</v>
      </c>
    </row>
    <row r="246" spans="11:12" x14ac:dyDescent="0.25">
      <c r="K246" t="e">
        <v>#N/A</v>
      </c>
      <c r="L246" t="e">
        <v>#N/A</v>
      </c>
    </row>
    <row r="247" spans="11:12" x14ac:dyDescent="0.25">
      <c r="K247" t="s">
        <v>1316</v>
      </c>
      <c r="L247" t="s">
        <v>2114</v>
      </c>
    </row>
    <row r="248" spans="11:12" x14ac:dyDescent="0.25">
      <c r="K248" t="s">
        <v>1317</v>
      </c>
      <c r="L248" t="s">
        <v>2115</v>
      </c>
    </row>
    <row r="249" spans="11:12" x14ac:dyDescent="0.25">
      <c r="K249" t="s">
        <v>1318</v>
      </c>
      <c r="L249" t="s">
        <v>2116</v>
      </c>
    </row>
    <row r="250" spans="11:12" x14ac:dyDescent="0.25">
      <c r="K250" t="s">
        <v>1319</v>
      </c>
      <c r="L250" t="s">
        <v>2117</v>
      </c>
    </row>
    <row r="251" spans="11:12" x14ac:dyDescent="0.25">
      <c r="K251" t="s">
        <v>1320</v>
      </c>
      <c r="L251" t="s">
        <v>2118</v>
      </c>
    </row>
    <row r="252" spans="11:12" x14ac:dyDescent="0.25">
      <c r="K252" t="s">
        <v>1321</v>
      </c>
      <c r="L252" t="s">
        <v>2119</v>
      </c>
    </row>
    <row r="253" spans="11:12" x14ac:dyDescent="0.25">
      <c r="K253" t="s">
        <v>1322</v>
      </c>
      <c r="L253" t="s">
        <v>2120</v>
      </c>
    </row>
    <row r="254" spans="11:12" x14ac:dyDescent="0.25">
      <c r="K254" t="s">
        <v>1323</v>
      </c>
      <c r="L254" t="s">
        <v>2121</v>
      </c>
    </row>
    <row r="255" spans="11:12" x14ac:dyDescent="0.25">
      <c r="K255" t="s">
        <v>1324</v>
      </c>
      <c r="L255" t="s">
        <v>2122</v>
      </c>
    </row>
    <row r="256" spans="11:12" x14ac:dyDescent="0.25">
      <c r="K256" t="s">
        <v>1325</v>
      </c>
      <c r="L256" t="s">
        <v>2123</v>
      </c>
    </row>
    <row r="257" spans="11:12" x14ac:dyDescent="0.25">
      <c r="K257" t="e">
        <v>#N/A</v>
      </c>
      <c r="L257" t="e">
        <v>#N/A</v>
      </c>
    </row>
    <row r="258" spans="11:12" x14ac:dyDescent="0.25">
      <c r="K258" t="s">
        <v>1326</v>
      </c>
      <c r="L258" t="s">
        <v>2124</v>
      </c>
    </row>
    <row r="259" spans="11:12" x14ac:dyDescent="0.25">
      <c r="K259" t="s">
        <v>1327</v>
      </c>
      <c r="L259" t="s">
        <v>2125</v>
      </c>
    </row>
    <row r="260" spans="11:12" x14ac:dyDescent="0.25">
      <c r="K260" t="e">
        <v>#N/A</v>
      </c>
      <c r="L260" t="e">
        <v>#N/A</v>
      </c>
    </row>
    <row r="261" spans="11:12" x14ac:dyDescent="0.25">
      <c r="K261" t="s">
        <v>1328</v>
      </c>
      <c r="L261" t="s">
        <v>2126</v>
      </c>
    </row>
    <row r="262" spans="11:12" x14ac:dyDescent="0.25">
      <c r="K262" t="s">
        <v>1329</v>
      </c>
      <c r="L262" t="s">
        <v>2127</v>
      </c>
    </row>
    <row r="263" spans="11:12" x14ac:dyDescent="0.25">
      <c r="K263" t="s">
        <v>1330</v>
      </c>
      <c r="L263" t="s">
        <v>2128</v>
      </c>
    </row>
    <row r="264" spans="11:12" x14ac:dyDescent="0.25">
      <c r="K264" t="s">
        <v>1331</v>
      </c>
      <c r="L264" t="s">
        <v>2129</v>
      </c>
    </row>
    <row r="265" spans="11:12" x14ac:dyDescent="0.25">
      <c r="K265" t="s">
        <v>1332</v>
      </c>
      <c r="L265" t="s">
        <v>2130</v>
      </c>
    </row>
    <row r="266" spans="11:12" x14ac:dyDescent="0.25">
      <c r="K266" t="s">
        <v>1333</v>
      </c>
      <c r="L266" t="s">
        <v>2131</v>
      </c>
    </row>
    <row r="267" spans="11:12" x14ac:dyDescent="0.25">
      <c r="K267" t="s">
        <v>1334</v>
      </c>
      <c r="L267" t="s">
        <v>2132</v>
      </c>
    </row>
    <row r="268" spans="11:12" x14ac:dyDescent="0.25">
      <c r="K268" t="s">
        <v>1335</v>
      </c>
      <c r="L268" t="s">
        <v>2133</v>
      </c>
    </row>
    <row r="269" spans="11:12" x14ac:dyDescent="0.25">
      <c r="K269" t="s">
        <v>1336</v>
      </c>
      <c r="L269" t="s">
        <v>2134</v>
      </c>
    </row>
    <row r="270" spans="11:12" x14ac:dyDescent="0.25">
      <c r="K270" t="s">
        <v>1337</v>
      </c>
      <c r="L270" t="s">
        <v>2135</v>
      </c>
    </row>
    <row r="271" spans="11:12" x14ac:dyDescent="0.25">
      <c r="K271" t="s">
        <v>1338</v>
      </c>
      <c r="L271" t="s">
        <v>2136</v>
      </c>
    </row>
    <row r="272" spans="11:12" x14ac:dyDescent="0.25">
      <c r="K272" t="s">
        <v>1339</v>
      </c>
      <c r="L272" t="s">
        <v>2137</v>
      </c>
    </row>
    <row r="273" spans="11:12" x14ac:dyDescent="0.25">
      <c r="K273" t="s">
        <v>1340</v>
      </c>
      <c r="L273" t="s">
        <v>2138</v>
      </c>
    </row>
    <row r="274" spans="11:12" x14ac:dyDescent="0.25">
      <c r="K274" t="s">
        <v>1341</v>
      </c>
      <c r="L274" t="s">
        <v>2139</v>
      </c>
    </row>
    <row r="275" spans="11:12" x14ac:dyDescent="0.25">
      <c r="K275" t="s">
        <v>1342</v>
      </c>
      <c r="L275" t="s">
        <v>1863</v>
      </c>
    </row>
    <row r="276" spans="11:12" x14ac:dyDescent="0.25">
      <c r="K276" t="s">
        <v>1343</v>
      </c>
      <c r="L276" t="s">
        <v>1826</v>
      </c>
    </row>
    <row r="277" spans="11:12" x14ac:dyDescent="0.25">
      <c r="K277" t="s">
        <v>1344</v>
      </c>
      <c r="L277" t="s">
        <v>2140</v>
      </c>
    </row>
    <row r="278" spans="11:12" x14ac:dyDescent="0.25">
      <c r="K278" t="s">
        <v>1345</v>
      </c>
      <c r="L278" t="s">
        <v>2141</v>
      </c>
    </row>
    <row r="279" spans="11:12" x14ac:dyDescent="0.25">
      <c r="K279" t="s">
        <v>1346</v>
      </c>
      <c r="L279" t="s">
        <v>2142</v>
      </c>
    </row>
    <row r="280" spans="11:12" x14ac:dyDescent="0.25">
      <c r="K280" t="e">
        <v>#N/A</v>
      </c>
      <c r="L280" t="e">
        <v>#N/A</v>
      </c>
    </row>
    <row r="281" spans="11:12" x14ac:dyDescent="0.25">
      <c r="K281" t="s">
        <v>1347</v>
      </c>
      <c r="L281" t="s">
        <v>1864</v>
      </c>
    </row>
    <row r="282" spans="11:12" x14ac:dyDescent="0.25">
      <c r="K282" t="s">
        <v>1348</v>
      </c>
      <c r="L282" t="s">
        <v>2143</v>
      </c>
    </row>
    <row r="283" spans="11:12" x14ac:dyDescent="0.25">
      <c r="K283" t="s">
        <v>1349</v>
      </c>
      <c r="L283" t="s">
        <v>2144</v>
      </c>
    </row>
    <row r="284" spans="11:12" x14ac:dyDescent="0.25">
      <c r="K284" t="s">
        <v>1350</v>
      </c>
      <c r="L284" t="s">
        <v>2145</v>
      </c>
    </row>
    <row r="285" spans="11:12" x14ac:dyDescent="0.25">
      <c r="K285" t="s">
        <v>1351</v>
      </c>
      <c r="L285" t="s">
        <v>2146</v>
      </c>
    </row>
    <row r="286" spans="11:12" x14ac:dyDescent="0.25">
      <c r="K286" t="s">
        <v>1352</v>
      </c>
      <c r="L286" t="s">
        <v>1865</v>
      </c>
    </row>
    <row r="287" spans="11:12" x14ac:dyDescent="0.25">
      <c r="K287" t="e">
        <v>#N/A</v>
      </c>
      <c r="L287" t="e">
        <v>#N/A</v>
      </c>
    </row>
    <row r="288" spans="11:12" x14ac:dyDescent="0.25">
      <c r="K288" t="s">
        <v>1353</v>
      </c>
      <c r="L288" t="s">
        <v>2147</v>
      </c>
    </row>
    <row r="289" spans="11:12" x14ac:dyDescent="0.25">
      <c r="K289" t="s">
        <v>1354</v>
      </c>
      <c r="L289" t="s">
        <v>2148</v>
      </c>
    </row>
    <row r="290" spans="11:12" x14ac:dyDescent="0.25">
      <c r="K290" t="s">
        <v>1355</v>
      </c>
      <c r="L290" t="s">
        <v>2149</v>
      </c>
    </row>
    <row r="291" spans="11:12" x14ac:dyDescent="0.25">
      <c r="K291" t="s">
        <v>1356</v>
      </c>
      <c r="L291" t="s">
        <v>2150</v>
      </c>
    </row>
    <row r="292" spans="11:12" x14ac:dyDescent="0.25">
      <c r="K292" t="s">
        <v>1357</v>
      </c>
      <c r="L292" t="s">
        <v>2151</v>
      </c>
    </row>
    <row r="293" spans="11:12" x14ac:dyDescent="0.25">
      <c r="K293" t="s">
        <v>1358</v>
      </c>
      <c r="L293" t="s">
        <v>2152</v>
      </c>
    </row>
    <row r="294" spans="11:12" x14ac:dyDescent="0.25">
      <c r="K294" t="e">
        <v>#N/A</v>
      </c>
      <c r="L294" t="e">
        <v>#N/A</v>
      </c>
    </row>
    <row r="295" spans="11:12" x14ac:dyDescent="0.25">
      <c r="K295" t="s">
        <v>1359</v>
      </c>
      <c r="L295" t="s">
        <v>2153</v>
      </c>
    </row>
    <row r="296" spans="11:12" x14ac:dyDescent="0.25">
      <c r="K296" t="s">
        <v>1360</v>
      </c>
      <c r="L296" t="s">
        <v>2154</v>
      </c>
    </row>
    <row r="297" spans="11:12" x14ac:dyDescent="0.25">
      <c r="K297" t="s">
        <v>1361</v>
      </c>
      <c r="L297" t="s">
        <v>2155</v>
      </c>
    </row>
    <row r="298" spans="11:12" x14ac:dyDescent="0.25">
      <c r="K298" t="s">
        <v>1362</v>
      </c>
      <c r="L298" t="s">
        <v>2156</v>
      </c>
    </row>
    <row r="299" spans="11:12" x14ac:dyDescent="0.25">
      <c r="K299" t="s">
        <v>1363</v>
      </c>
      <c r="L299" t="s">
        <v>2157</v>
      </c>
    </row>
    <row r="300" spans="11:12" x14ac:dyDescent="0.25">
      <c r="K300" t="s">
        <v>1364</v>
      </c>
      <c r="L300" t="s">
        <v>2158</v>
      </c>
    </row>
    <row r="301" spans="11:12" x14ac:dyDescent="0.25">
      <c r="K301" t="s">
        <v>1365</v>
      </c>
      <c r="L301" t="s">
        <v>1866</v>
      </c>
    </row>
    <row r="302" spans="11:12" x14ac:dyDescent="0.25">
      <c r="K302" t="e">
        <v>#N/A</v>
      </c>
      <c r="L302" t="e">
        <v>#N/A</v>
      </c>
    </row>
    <row r="303" spans="11:12" x14ac:dyDescent="0.25">
      <c r="K303" t="s">
        <v>1366</v>
      </c>
      <c r="L303" t="s">
        <v>2159</v>
      </c>
    </row>
    <row r="304" spans="11:12" x14ac:dyDescent="0.25">
      <c r="K304" t="s">
        <v>1367</v>
      </c>
      <c r="L304" t="s">
        <v>2160</v>
      </c>
    </row>
    <row r="305" spans="11:12" x14ac:dyDescent="0.25">
      <c r="K305" t="s">
        <v>1368</v>
      </c>
      <c r="L305" t="s">
        <v>2161</v>
      </c>
    </row>
    <row r="306" spans="11:12" x14ac:dyDescent="0.25">
      <c r="K306" t="s">
        <v>1369</v>
      </c>
      <c r="L306" t="s">
        <v>2162</v>
      </c>
    </row>
    <row r="307" spans="11:12" x14ac:dyDescent="0.25">
      <c r="K307" t="s">
        <v>1370</v>
      </c>
      <c r="L307" t="s">
        <v>2163</v>
      </c>
    </row>
    <row r="308" spans="11:12" x14ac:dyDescent="0.25">
      <c r="K308" t="s">
        <v>1371</v>
      </c>
      <c r="L308" t="s">
        <v>2164</v>
      </c>
    </row>
    <row r="309" spans="11:12" x14ac:dyDescent="0.25">
      <c r="K309" t="s">
        <v>1372</v>
      </c>
      <c r="L309" t="s">
        <v>2165</v>
      </c>
    </row>
    <row r="310" spans="11:12" x14ac:dyDescent="0.25">
      <c r="K310" t="s">
        <v>1373</v>
      </c>
      <c r="L310" t="s">
        <v>1827</v>
      </c>
    </row>
    <row r="311" spans="11:12" x14ac:dyDescent="0.25">
      <c r="K311" t="s">
        <v>1374</v>
      </c>
      <c r="L311" t="s">
        <v>1828</v>
      </c>
    </row>
    <row r="312" spans="11:12" x14ac:dyDescent="0.25">
      <c r="K312" t="e">
        <v>#N/A</v>
      </c>
      <c r="L312" t="e">
        <v>#N/A</v>
      </c>
    </row>
    <row r="313" spans="11:12" x14ac:dyDescent="0.25">
      <c r="K313" t="s">
        <v>1375</v>
      </c>
      <c r="L313" t="s">
        <v>1829</v>
      </c>
    </row>
    <row r="314" spans="11:12" x14ac:dyDescent="0.25">
      <c r="K314" t="s">
        <v>1376</v>
      </c>
      <c r="L314" t="s">
        <v>2166</v>
      </c>
    </row>
    <row r="315" spans="11:12" x14ac:dyDescent="0.25">
      <c r="K315" t="s">
        <v>1377</v>
      </c>
      <c r="L315" t="s">
        <v>2167</v>
      </c>
    </row>
    <row r="316" spans="11:12" x14ac:dyDescent="0.25">
      <c r="K316" t="s">
        <v>1378</v>
      </c>
      <c r="L316" t="s">
        <v>2168</v>
      </c>
    </row>
    <row r="317" spans="11:12" x14ac:dyDescent="0.25">
      <c r="K317" t="s">
        <v>1379</v>
      </c>
      <c r="L317" t="s">
        <v>2169</v>
      </c>
    </row>
    <row r="318" spans="11:12" x14ac:dyDescent="0.25">
      <c r="K318" t="s">
        <v>1380</v>
      </c>
      <c r="L318" t="s">
        <v>2170</v>
      </c>
    </row>
    <row r="319" spans="11:12" x14ac:dyDescent="0.25">
      <c r="K319" t="s">
        <v>1381</v>
      </c>
      <c r="L319" t="s">
        <v>2171</v>
      </c>
    </row>
    <row r="320" spans="11:12" x14ac:dyDescent="0.25">
      <c r="K320" t="s">
        <v>1382</v>
      </c>
      <c r="L320" t="s">
        <v>2172</v>
      </c>
    </row>
    <row r="321" spans="11:12" x14ac:dyDescent="0.25">
      <c r="K321" t="s">
        <v>1383</v>
      </c>
      <c r="L321" t="s">
        <v>2173</v>
      </c>
    </row>
    <row r="322" spans="11:12" x14ac:dyDescent="0.25">
      <c r="K322" t="s">
        <v>1384</v>
      </c>
      <c r="L322" t="s">
        <v>2174</v>
      </c>
    </row>
    <row r="323" spans="11:12" x14ac:dyDescent="0.25">
      <c r="K323" t="s">
        <v>1385</v>
      </c>
      <c r="L323" t="s">
        <v>2175</v>
      </c>
    </row>
    <row r="324" spans="11:12" x14ac:dyDescent="0.25">
      <c r="K324" t="s">
        <v>1386</v>
      </c>
      <c r="L324" t="s">
        <v>1830</v>
      </c>
    </row>
    <row r="325" spans="11:12" x14ac:dyDescent="0.25">
      <c r="K325" t="s">
        <v>1387</v>
      </c>
      <c r="L325" t="s">
        <v>2176</v>
      </c>
    </row>
    <row r="326" spans="11:12" x14ac:dyDescent="0.25">
      <c r="K326" t="s">
        <v>1388</v>
      </c>
      <c r="L326" t="s">
        <v>2177</v>
      </c>
    </row>
    <row r="327" spans="11:12" x14ac:dyDescent="0.25">
      <c r="K327" t="s">
        <v>1389</v>
      </c>
      <c r="L327" t="s">
        <v>2178</v>
      </c>
    </row>
    <row r="328" spans="11:12" x14ac:dyDescent="0.25">
      <c r="K328" t="e">
        <v>#N/A</v>
      </c>
      <c r="L328" t="e">
        <v>#N/A</v>
      </c>
    </row>
    <row r="329" spans="11:12" x14ac:dyDescent="0.25">
      <c r="K329" t="s">
        <v>1390</v>
      </c>
      <c r="L329" t="s">
        <v>2179</v>
      </c>
    </row>
    <row r="330" spans="11:12" x14ac:dyDescent="0.25">
      <c r="K330" t="s">
        <v>1391</v>
      </c>
      <c r="L330" t="s">
        <v>2180</v>
      </c>
    </row>
    <row r="331" spans="11:12" x14ac:dyDescent="0.25">
      <c r="K331" t="s">
        <v>1392</v>
      </c>
      <c r="L331" t="s">
        <v>2181</v>
      </c>
    </row>
    <row r="332" spans="11:12" x14ac:dyDescent="0.25">
      <c r="K332" t="s">
        <v>1393</v>
      </c>
      <c r="L332" t="s">
        <v>2182</v>
      </c>
    </row>
    <row r="333" spans="11:12" x14ac:dyDescent="0.25">
      <c r="K333" t="s">
        <v>1394</v>
      </c>
      <c r="L333" t="s">
        <v>2183</v>
      </c>
    </row>
    <row r="334" spans="11:12" x14ac:dyDescent="0.25">
      <c r="K334" t="e">
        <v>#N/A</v>
      </c>
      <c r="L334" t="e">
        <v>#N/A</v>
      </c>
    </row>
    <row r="335" spans="11:12" x14ac:dyDescent="0.25">
      <c r="K335" t="s">
        <v>1395</v>
      </c>
      <c r="L335" t="s">
        <v>2184</v>
      </c>
    </row>
    <row r="336" spans="11:12" x14ac:dyDescent="0.25">
      <c r="K336" t="s">
        <v>1396</v>
      </c>
      <c r="L336" t="s">
        <v>2185</v>
      </c>
    </row>
    <row r="337" spans="11:12" x14ac:dyDescent="0.25">
      <c r="K337" t="s">
        <v>1397</v>
      </c>
      <c r="L337" t="s">
        <v>2186</v>
      </c>
    </row>
    <row r="338" spans="11:12" x14ac:dyDescent="0.25">
      <c r="K338" t="s">
        <v>1398</v>
      </c>
      <c r="L338" t="s">
        <v>2187</v>
      </c>
    </row>
    <row r="339" spans="11:12" x14ac:dyDescent="0.25">
      <c r="K339" t="s">
        <v>1399</v>
      </c>
      <c r="L339" t="s">
        <v>2188</v>
      </c>
    </row>
    <row r="340" spans="11:12" x14ac:dyDescent="0.25">
      <c r="K340" t="s">
        <v>1400</v>
      </c>
      <c r="L340" t="s">
        <v>2189</v>
      </c>
    </row>
    <row r="341" spans="11:12" x14ac:dyDescent="0.25">
      <c r="K341" t="s">
        <v>1401</v>
      </c>
      <c r="L341" t="s">
        <v>2190</v>
      </c>
    </row>
    <row r="342" spans="11:12" x14ac:dyDescent="0.25">
      <c r="K342" t="s">
        <v>1402</v>
      </c>
      <c r="L342" t="s">
        <v>2191</v>
      </c>
    </row>
    <row r="343" spans="11:12" x14ac:dyDescent="0.25">
      <c r="K343" t="s">
        <v>1403</v>
      </c>
      <c r="L343" t="s">
        <v>2192</v>
      </c>
    </row>
    <row r="344" spans="11:12" x14ac:dyDescent="0.25">
      <c r="K344" t="s">
        <v>1404</v>
      </c>
      <c r="L344" t="s">
        <v>2193</v>
      </c>
    </row>
    <row r="345" spans="11:12" x14ac:dyDescent="0.25">
      <c r="K345" t="s">
        <v>1405</v>
      </c>
      <c r="L345" t="s">
        <v>2194</v>
      </c>
    </row>
    <row r="346" spans="11:12" x14ac:dyDescent="0.25">
      <c r="K346" t="s">
        <v>1406</v>
      </c>
      <c r="L346" t="s">
        <v>2195</v>
      </c>
    </row>
    <row r="347" spans="11:12" x14ac:dyDescent="0.25">
      <c r="K347" t="s">
        <v>1407</v>
      </c>
      <c r="L347" t="s">
        <v>2196</v>
      </c>
    </row>
    <row r="348" spans="11:12" x14ac:dyDescent="0.25">
      <c r="K348" t="s">
        <v>1408</v>
      </c>
      <c r="L348" t="s">
        <v>2197</v>
      </c>
    </row>
    <row r="349" spans="11:12" x14ac:dyDescent="0.25">
      <c r="K349" t="s">
        <v>1409</v>
      </c>
      <c r="L349" t="s">
        <v>2198</v>
      </c>
    </row>
    <row r="350" spans="11:12" x14ac:dyDescent="0.25">
      <c r="K350" t="s">
        <v>1410</v>
      </c>
      <c r="L350" t="s">
        <v>2199</v>
      </c>
    </row>
    <row r="351" spans="11:12" x14ac:dyDescent="0.25">
      <c r="K351" t="s">
        <v>1411</v>
      </c>
      <c r="L351" t="s">
        <v>2200</v>
      </c>
    </row>
    <row r="352" spans="11:12" x14ac:dyDescent="0.25">
      <c r="K352" t="s">
        <v>1412</v>
      </c>
      <c r="L352" t="s">
        <v>2201</v>
      </c>
    </row>
    <row r="353" spans="11:12" x14ac:dyDescent="0.25">
      <c r="K353" t="s">
        <v>1413</v>
      </c>
      <c r="L353" t="s">
        <v>2202</v>
      </c>
    </row>
    <row r="354" spans="11:12" x14ac:dyDescent="0.25">
      <c r="K354" t="s">
        <v>1414</v>
      </c>
      <c r="L354" t="s">
        <v>2203</v>
      </c>
    </row>
    <row r="355" spans="11:12" x14ac:dyDescent="0.25">
      <c r="K355" t="s">
        <v>1415</v>
      </c>
      <c r="L355" t="s">
        <v>2204</v>
      </c>
    </row>
    <row r="356" spans="11:12" x14ac:dyDescent="0.25">
      <c r="K356" t="s">
        <v>1416</v>
      </c>
      <c r="L356" t="s">
        <v>2205</v>
      </c>
    </row>
    <row r="357" spans="11:12" x14ac:dyDescent="0.25">
      <c r="K357" t="s">
        <v>1417</v>
      </c>
      <c r="L357" t="s">
        <v>2206</v>
      </c>
    </row>
    <row r="358" spans="11:12" x14ac:dyDescent="0.25">
      <c r="K358" t="s">
        <v>1418</v>
      </c>
      <c r="L358" t="s">
        <v>2207</v>
      </c>
    </row>
    <row r="359" spans="11:12" x14ac:dyDescent="0.25">
      <c r="K359" t="s">
        <v>1419</v>
      </c>
      <c r="L359" t="s">
        <v>2208</v>
      </c>
    </row>
    <row r="360" spans="11:12" x14ac:dyDescent="0.25">
      <c r="K360" t="s">
        <v>1420</v>
      </c>
      <c r="L360" t="s">
        <v>2209</v>
      </c>
    </row>
    <row r="361" spans="11:12" x14ac:dyDescent="0.25">
      <c r="K361" t="s">
        <v>1421</v>
      </c>
      <c r="L361" t="s">
        <v>2210</v>
      </c>
    </row>
    <row r="362" spans="11:12" x14ac:dyDescent="0.25">
      <c r="K362" t="s">
        <v>1422</v>
      </c>
      <c r="L362" t="s">
        <v>2211</v>
      </c>
    </row>
    <row r="363" spans="11:12" x14ac:dyDescent="0.25">
      <c r="K363" t="s">
        <v>1423</v>
      </c>
      <c r="L363" t="s">
        <v>2212</v>
      </c>
    </row>
    <row r="364" spans="11:12" x14ac:dyDescent="0.25">
      <c r="K364" t="s">
        <v>1424</v>
      </c>
      <c r="L364" t="s">
        <v>2213</v>
      </c>
    </row>
    <row r="365" spans="11:12" x14ac:dyDescent="0.25">
      <c r="K365" t="s">
        <v>1425</v>
      </c>
      <c r="L365" t="s">
        <v>2214</v>
      </c>
    </row>
    <row r="366" spans="11:12" x14ac:dyDescent="0.25">
      <c r="K366" t="s">
        <v>1426</v>
      </c>
      <c r="L366" t="s">
        <v>2215</v>
      </c>
    </row>
    <row r="367" spans="11:12" x14ac:dyDescent="0.25">
      <c r="K367" t="s">
        <v>1427</v>
      </c>
      <c r="L367" t="s">
        <v>2216</v>
      </c>
    </row>
    <row r="368" spans="11:12" x14ac:dyDescent="0.25">
      <c r="K368" t="s">
        <v>1428</v>
      </c>
      <c r="L368" t="s">
        <v>2217</v>
      </c>
    </row>
    <row r="369" spans="11:12" x14ac:dyDescent="0.25">
      <c r="K369" t="s">
        <v>1429</v>
      </c>
      <c r="L369" t="s">
        <v>2218</v>
      </c>
    </row>
    <row r="370" spans="11:12" x14ac:dyDescent="0.25">
      <c r="K370" t="s">
        <v>1430</v>
      </c>
      <c r="L370" t="s">
        <v>2219</v>
      </c>
    </row>
    <row r="371" spans="11:12" x14ac:dyDescent="0.25">
      <c r="K371" t="s">
        <v>1431</v>
      </c>
      <c r="L371" t="s">
        <v>2220</v>
      </c>
    </row>
    <row r="372" spans="11:12" x14ac:dyDescent="0.25">
      <c r="K372" t="s">
        <v>1432</v>
      </c>
      <c r="L372" t="s">
        <v>2221</v>
      </c>
    </row>
    <row r="373" spans="11:12" x14ac:dyDescent="0.25">
      <c r="K373" t="s">
        <v>1433</v>
      </c>
      <c r="L373" t="s">
        <v>2222</v>
      </c>
    </row>
    <row r="374" spans="11:12" x14ac:dyDescent="0.25">
      <c r="K374" t="s">
        <v>1434</v>
      </c>
      <c r="L374" t="s">
        <v>2223</v>
      </c>
    </row>
    <row r="375" spans="11:12" x14ac:dyDescent="0.25">
      <c r="K375" t="s">
        <v>1435</v>
      </c>
      <c r="L375" t="s">
        <v>2224</v>
      </c>
    </row>
    <row r="376" spans="11:12" x14ac:dyDescent="0.25">
      <c r="K376" t="s">
        <v>1436</v>
      </c>
      <c r="L376" t="s">
        <v>2225</v>
      </c>
    </row>
    <row r="377" spans="11:12" x14ac:dyDescent="0.25">
      <c r="K377" t="s">
        <v>1437</v>
      </c>
      <c r="L377" t="s">
        <v>2226</v>
      </c>
    </row>
    <row r="378" spans="11:12" x14ac:dyDescent="0.25">
      <c r="K378" t="s">
        <v>1438</v>
      </c>
      <c r="L378" t="s">
        <v>2227</v>
      </c>
    </row>
    <row r="379" spans="11:12" x14ac:dyDescent="0.25">
      <c r="K379" t="s">
        <v>1439</v>
      </c>
      <c r="L379" t="s">
        <v>2228</v>
      </c>
    </row>
    <row r="380" spans="11:12" x14ac:dyDescent="0.25">
      <c r="K380" t="s">
        <v>1440</v>
      </c>
      <c r="L380" t="s">
        <v>2229</v>
      </c>
    </row>
    <row r="381" spans="11:12" x14ac:dyDescent="0.25">
      <c r="K381" t="e">
        <v>#N/A</v>
      </c>
      <c r="L381" t="e">
        <v>#N/A</v>
      </c>
    </row>
    <row r="382" spans="11:12" x14ac:dyDescent="0.25">
      <c r="K382" t="s">
        <v>1441</v>
      </c>
      <c r="L382" t="s">
        <v>2230</v>
      </c>
    </row>
    <row r="383" spans="11:12" x14ac:dyDescent="0.25">
      <c r="K383" t="s">
        <v>1442</v>
      </c>
      <c r="L383" t="s">
        <v>1867</v>
      </c>
    </row>
    <row r="384" spans="11:12" x14ac:dyDescent="0.25">
      <c r="K384" t="s">
        <v>1443</v>
      </c>
      <c r="L384" t="s">
        <v>2231</v>
      </c>
    </row>
    <row r="385" spans="11:12" x14ac:dyDescent="0.25">
      <c r="K385" t="e">
        <v>#N/A</v>
      </c>
      <c r="L385" t="e">
        <v>#N/A</v>
      </c>
    </row>
    <row r="386" spans="11:12" x14ac:dyDescent="0.25">
      <c r="K386" t="s">
        <v>1444</v>
      </c>
      <c r="L386" t="s">
        <v>2232</v>
      </c>
    </row>
    <row r="387" spans="11:12" x14ac:dyDescent="0.25">
      <c r="K387" t="e">
        <v>#N/A</v>
      </c>
      <c r="L387" t="e">
        <v>#N/A</v>
      </c>
    </row>
    <row r="388" spans="11:12" x14ac:dyDescent="0.25">
      <c r="K388" t="s">
        <v>1445</v>
      </c>
      <c r="L388" t="s">
        <v>2233</v>
      </c>
    </row>
    <row r="389" spans="11:12" x14ac:dyDescent="0.25">
      <c r="K389" t="s">
        <v>1446</v>
      </c>
      <c r="L389" t="s">
        <v>2234</v>
      </c>
    </row>
    <row r="390" spans="11:12" x14ac:dyDescent="0.25">
      <c r="K390" t="s">
        <v>1447</v>
      </c>
      <c r="L390" t="s">
        <v>1831</v>
      </c>
    </row>
    <row r="391" spans="11:12" x14ac:dyDescent="0.25">
      <c r="K391" t="s">
        <v>1448</v>
      </c>
      <c r="L391" t="s">
        <v>2235</v>
      </c>
    </row>
    <row r="392" spans="11:12" x14ac:dyDescent="0.25">
      <c r="K392" t="s">
        <v>1449</v>
      </c>
      <c r="L392" t="s">
        <v>2236</v>
      </c>
    </row>
    <row r="393" spans="11:12" x14ac:dyDescent="0.25">
      <c r="K393" t="s">
        <v>1450</v>
      </c>
      <c r="L393" t="s">
        <v>2237</v>
      </c>
    </row>
    <row r="394" spans="11:12" x14ac:dyDescent="0.25">
      <c r="K394" t="s">
        <v>1451</v>
      </c>
      <c r="L394" t="s">
        <v>2238</v>
      </c>
    </row>
    <row r="395" spans="11:12" x14ac:dyDescent="0.25">
      <c r="K395" t="s">
        <v>1452</v>
      </c>
      <c r="L395" t="s">
        <v>1868</v>
      </c>
    </row>
    <row r="396" spans="11:12" x14ac:dyDescent="0.25">
      <c r="K396" t="s">
        <v>1453</v>
      </c>
      <c r="L396" t="s">
        <v>2239</v>
      </c>
    </row>
    <row r="397" spans="11:12" x14ac:dyDescent="0.25">
      <c r="K397" t="s">
        <v>1454</v>
      </c>
      <c r="L397" t="s">
        <v>1869</v>
      </c>
    </row>
    <row r="398" spans="11:12" x14ac:dyDescent="0.25">
      <c r="K398" t="s">
        <v>1455</v>
      </c>
      <c r="L398" t="s">
        <v>2240</v>
      </c>
    </row>
    <row r="399" spans="11:12" x14ac:dyDescent="0.25">
      <c r="K399" t="s">
        <v>1456</v>
      </c>
      <c r="L399" t="s">
        <v>2241</v>
      </c>
    </row>
    <row r="400" spans="11:12" x14ac:dyDescent="0.25">
      <c r="K400" t="s">
        <v>1457</v>
      </c>
      <c r="L400" t="s">
        <v>2242</v>
      </c>
    </row>
    <row r="401" spans="11:12" x14ac:dyDescent="0.25">
      <c r="K401" t="s">
        <v>1458</v>
      </c>
      <c r="L401" t="s">
        <v>2243</v>
      </c>
    </row>
    <row r="402" spans="11:12" x14ac:dyDescent="0.25">
      <c r="K402" t="s">
        <v>1459</v>
      </c>
      <c r="L402" t="s">
        <v>2244</v>
      </c>
    </row>
    <row r="403" spans="11:12" x14ac:dyDescent="0.25">
      <c r="K403" t="s">
        <v>1460</v>
      </c>
      <c r="L403" t="s">
        <v>1832</v>
      </c>
    </row>
    <row r="404" spans="11:12" x14ac:dyDescent="0.25">
      <c r="K404" t="s">
        <v>1461</v>
      </c>
      <c r="L404" t="s">
        <v>1870</v>
      </c>
    </row>
    <row r="405" spans="11:12" x14ac:dyDescent="0.25">
      <c r="K405" t="s">
        <v>1462</v>
      </c>
      <c r="L405" t="s">
        <v>2245</v>
      </c>
    </row>
    <row r="406" spans="11:12" x14ac:dyDescent="0.25">
      <c r="K406" t="s">
        <v>1463</v>
      </c>
      <c r="L406" t="s">
        <v>2246</v>
      </c>
    </row>
    <row r="407" spans="11:12" x14ac:dyDescent="0.25">
      <c r="K407" t="s">
        <v>1464</v>
      </c>
      <c r="L407" t="s">
        <v>2247</v>
      </c>
    </row>
    <row r="408" spans="11:12" x14ac:dyDescent="0.25">
      <c r="K408" t="s">
        <v>1465</v>
      </c>
      <c r="L408" t="s">
        <v>2248</v>
      </c>
    </row>
    <row r="409" spans="11:12" x14ac:dyDescent="0.25">
      <c r="K409" t="s">
        <v>1466</v>
      </c>
      <c r="L409" t="s">
        <v>1871</v>
      </c>
    </row>
    <row r="410" spans="11:12" x14ac:dyDescent="0.25">
      <c r="K410" t="s">
        <v>1467</v>
      </c>
      <c r="L410" t="s">
        <v>2249</v>
      </c>
    </row>
    <row r="411" spans="11:12" x14ac:dyDescent="0.25">
      <c r="K411" t="s">
        <v>1468</v>
      </c>
      <c r="L411" t="s">
        <v>2250</v>
      </c>
    </row>
    <row r="412" spans="11:12" x14ac:dyDescent="0.25">
      <c r="K412" t="s">
        <v>1469</v>
      </c>
      <c r="L412" t="s">
        <v>2251</v>
      </c>
    </row>
    <row r="413" spans="11:12" x14ac:dyDescent="0.25">
      <c r="K413" t="s">
        <v>1470</v>
      </c>
      <c r="L413" t="s">
        <v>2252</v>
      </c>
    </row>
    <row r="414" spans="11:12" x14ac:dyDescent="0.25">
      <c r="K414" t="s">
        <v>1471</v>
      </c>
      <c r="L414" t="s">
        <v>2253</v>
      </c>
    </row>
    <row r="415" spans="11:12" x14ac:dyDescent="0.25">
      <c r="K415" t="s">
        <v>1472</v>
      </c>
      <c r="L415" t="s">
        <v>2254</v>
      </c>
    </row>
    <row r="416" spans="11:12" x14ac:dyDescent="0.25">
      <c r="K416" t="s">
        <v>1473</v>
      </c>
      <c r="L416" t="s">
        <v>2255</v>
      </c>
    </row>
    <row r="417" spans="11:12" x14ac:dyDescent="0.25">
      <c r="K417" t="s">
        <v>1474</v>
      </c>
      <c r="L417" t="s">
        <v>2256</v>
      </c>
    </row>
    <row r="418" spans="11:12" x14ac:dyDescent="0.25">
      <c r="K418" t="s">
        <v>1475</v>
      </c>
      <c r="L418" t="s">
        <v>2257</v>
      </c>
    </row>
    <row r="419" spans="11:12" x14ac:dyDescent="0.25">
      <c r="K419" t="s">
        <v>1476</v>
      </c>
      <c r="L419" t="s">
        <v>2258</v>
      </c>
    </row>
    <row r="420" spans="11:12" x14ac:dyDescent="0.25">
      <c r="K420" t="s">
        <v>1477</v>
      </c>
      <c r="L420" t="s">
        <v>2259</v>
      </c>
    </row>
    <row r="421" spans="11:12" x14ac:dyDescent="0.25">
      <c r="K421" t="s">
        <v>1478</v>
      </c>
      <c r="L421" t="s">
        <v>2260</v>
      </c>
    </row>
    <row r="422" spans="11:12" x14ac:dyDescent="0.25">
      <c r="K422" t="s">
        <v>1479</v>
      </c>
      <c r="L422" t="s">
        <v>2261</v>
      </c>
    </row>
    <row r="423" spans="11:12" x14ac:dyDescent="0.25">
      <c r="K423" t="s">
        <v>1480</v>
      </c>
      <c r="L423" t="s">
        <v>2262</v>
      </c>
    </row>
    <row r="424" spans="11:12" x14ac:dyDescent="0.25">
      <c r="K424" t="s">
        <v>1481</v>
      </c>
      <c r="L424" t="s">
        <v>2263</v>
      </c>
    </row>
    <row r="425" spans="11:12" x14ac:dyDescent="0.25">
      <c r="K425" t="e">
        <v>#N/A</v>
      </c>
      <c r="L425" t="e">
        <v>#N/A</v>
      </c>
    </row>
    <row r="426" spans="11:12" x14ac:dyDescent="0.25">
      <c r="K426" t="s">
        <v>1482</v>
      </c>
      <c r="L426" t="s">
        <v>1833</v>
      </c>
    </row>
    <row r="427" spans="11:12" x14ac:dyDescent="0.25">
      <c r="K427" t="s">
        <v>1483</v>
      </c>
      <c r="L427" t="s">
        <v>2264</v>
      </c>
    </row>
    <row r="428" spans="11:12" x14ac:dyDescent="0.25">
      <c r="K428" t="s">
        <v>1484</v>
      </c>
      <c r="L428" t="s">
        <v>2265</v>
      </c>
    </row>
    <row r="429" spans="11:12" x14ac:dyDescent="0.25">
      <c r="K429" t="s">
        <v>1485</v>
      </c>
      <c r="L429" t="s">
        <v>1872</v>
      </c>
    </row>
    <row r="430" spans="11:12" x14ac:dyDescent="0.25">
      <c r="K430" t="s">
        <v>1486</v>
      </c>
      <c r="L430" t="s">
        <v>2266</v>
      </c>
    </row>
    <row r="431" spans="11:12" x14ac:dyDescent="0.25">
      <c r="K431" t="s">
        <v>1487</v>
      </c>
      <c r="L431" t="s">
        <v>1873</v>
      </c>
    </row>
    <row r="432" spans="11:12" x14ac:dyDescent="0.25">
      <c r="K432" t="s">
        <v>1488</v>
      </c>
      <c r="L432" t="s">
        <v>2267</v>
      </c>
    </row>
    <row r="433" spans="11:12" x14ac:dyDescent="0.25">
      <c r="K433" t="s">
        <v>1489</v>
      </c>
      <c r="L433" t="s">
        <v>2268</v>
      </c>
    </row>
    <row r="434" spans="11:12" x14ac:dyDescent="0.25">
      <c r="K434" t="s">
        <v>1490</v>
      </c>
      <c r="L434" t="s">
        <v>2269</v>
      </c>
    </row>
    <row r="435" spans="11:12" x14ac:dyDescent="0.25">
      <c r="K435" t="s">
        <v>1491</v>
      </c>
      <c r="L435" t="s">
        <v>2270</v>
      </c>
    </row>
    <row r="436" spans="11:12" x14ac:dyDescent="0.25">
      <c r="K436" t="s">
        <v>1492</v>
      </c>
      <c r="L436" t="s">
        <v>1874</v>
      </c>
    </row>
    <row r="437" spans="11:12" x14ac:dyDescent="0.25">
      <c r="K437" t="s">
        <v>1493</v>
      </c>
      <c r="L437" t="s">
        <v>2271</v>
      </c>
    </row>
    <row r="438" spans="11:12" x14ac:dyDescent="0.25">
      <c r="K438" t="s">
        <v>1494</v>
      </c>
      <c r="L438" t="s">
        <v>2272</v>
      </c>
    </row>
    <row r="439" spans="11:12" x14ac:dyDescent="0.25">
      <c r="K439" t="s">
        <v>1495</v>
      </c>
      <c r="L439" t="s">
        <v>2273</v>
      </c>
    </row>
    <row r="440" spans="11:12" x14ac:dyDescent="0.25">
      <c r="K440" t="s">
        <v>1496</v>
      </c>
      <c r="L440" t="s">
        <v>1834</v>
      </c>
    </row>
    <row r="441" spans="11:12" x14ac:dyDescent="0.25">
      <c r="K441" t="s">
        <v>1497</v>
      </c>
      <c r="L441" t="s">
        <v>2274</v>
      </c>
    </row>
    <row r="442" spans="11:12" x14ac:dyDescent="0.25">
      <c r="K442" t="s">
        <v>1498</v>
      </c>
      <c r="L442" t="s">
        <v>2275</v>
      </c>
    </row>
    <row r="443" spans="11:12" x14ac:dyDescent="0.25">
      <c r="K443" t="s">
        <v>1499</v>
      </c>
      <c r="L443" t="s">
        <v>2276</v>
      </c>
    </row>
    <row r="444" spans="11:12" x14ac:dyDescent="0.25">
      <c r="K444" t="s">
        <v>1500</v>
      </c>
      <c r="L444" t="s">
        <v>2277</v>
      </c>
    </row>
    <row r="445" spans="11:12" x14ac:dyDescent="0.25">
      <c r="K445" t="s">
        <v>1501</v>
      </c>
      <c r="L445" t="s">
        <v>1836</v>
      </c>
    </row>
    <row r="446" spans="11:12" x14ac:dyDescent="0.25">
      <c r="K446" t="s">
        <v>1502</v>
      </c>
      <c r="L446" t="s">
        <v>2278</v>
      </c>
    </row>
    <row r="447" spans="11:12" x14ac:dyDescent="0.25">
      <c r="K447" t="e">
        <v>#N/A</v>
      </c>
      <c r="L447" t="e">
        <v>#N/A</v>
      </c>
    </row>
    <row r="448" spans="11:12" x14ac:dyDescent="0.25">
      <c r="K448" t="s">
        <v>1503</v>
      </c>
      <c r="L448" t="s">
        <v>2279</v>
      </c>
    </row>
    <row r="449" spans="11:12" x14ac:dyDescent="0.25">
      <c r="K449" t="s">
        <v>1504</v>
      </c>
      <c r="L449" t="s">
        <v>2280</v>
      </c>
    </row>
    <row r="450" spans="11:12" x14ac:dyDescent="0.25">
      <c r="K450" t="s">
        <v>1505</v>
      </c>
      <c r="L450" t="s">
        <v>2281</v>
      </c>
    </row>
    <row r="451" spans="11:12" x14ac:dyDescent="0.25">
      <c r="K451" t="s">
        <v>1506</v>
      </c>
      <c r="L451" t="s">
        <v>1835</v>
      </c>
    </row>
    <row r="452" spans="11:12" x14ac:dyDescent="0.25">
      <c r="K452" t="s">
        <v>1507</v>
      </c>
      <c r="L452" t="s">
        <v>2282</v>
      </c>
    </row>
    <row r="453" spans="11:12" x14ac:dyDescent="0.25">
      <c r="K453" t="s">
        <v>1508</v>
      </c>
      <c r="L453" t="s">
        <v>2283</v>
      </c>
    </row>
    <row r="454" spans="11:12" x14ac:dyDescent="0.25">
      <c r="K454" t="s">
        <v>1509</v>
      </c>
      <c r="L454" t="s">
        <v>2284</v>
      </c>
    </row>
    <row r="455" spans="11:12" x14ac:dyDescent="0.25">
      <c r="K455" t="e">
        <v>#N/A</v>
      </c>
      <c r="L455" t="e">
        <v>#N/A</v>
      </c>
    </row>
    <row r="456" spans="11:12" x14ac:dyDescent="0.25">
      <c r="K456" t="s">
        <v>1510</v>
      </c>
      <c r="L456" t="s">
        <v>1875</v>
      </c>
    </row>
    <row r="457" spans="11:12" x14ac:dyDescent="0.25">
      <c r="K457" t="s">
        <v>1511</v>
      </c>
      <c r="L457" t="s">
        <v>2285</v>
      </c>
    </row>
    <row r="458" spans="11:12" x14ac:dyDescent="0.25">
      <c r="K458" t="s">
        <v>1512</v>
      </c>
      <c r="L458" t="s">
        <v>2286</v>
      </c>
    </row>
    <row r="459" spans="11:12" x14ac:dyDescent="0.25">
      <c r="K459" t="s">
        <v>1513</v>
      </c>
      <c r="L459" t="s">
        <v>2287</v>
      </c>
    </row>
    <row r="460" spans="11:12" x14ac:dyDescent="0.25">
      <c r="K460" t="s">
        <v>1514</v>
      </c>
      <c r="L460" t="s">
        <v>2288</v>
      </c>
    </row>
    <row r="461" spans="11:12" x14ac:dyDescent="0.25">
      <c r="K461" t="s">
        <v>1515</v>
      </c>
      <c r="L461" t="s">
        <v>2289</v>
      </c>
    </row>
    <row r="462" spans="11:12" x14ac:dyDescent="0.25">
      <c r="K462" t="s">
        <v>1516</v>
      </c>
      <c r="L462" t="s">
        <v>2290</v>
      </c>
    </row>
    <row r="463" spans="11:12" x14ac:dyDescent="0.25">
      <c r="K463" t="s">
        <v>1517</v>
      </c>
      <c r="L463" t="s">
        <v>2291</v>
      </c>
    </row>
    <row r="464" spans="11:12" x14ac:dyDescent="0.25">
      <c r="K464" t="s">
        <v>1518</v>
      </c>
      <c r="L464" t="s">
        <v>2292</v>
      </c>
    </row>
    <row r="465" spans="11:12" x14ac:dyDescent="0.25">
      <c r="K465" t="s">
        <v>1519</v>
      </c>
      <c r="L465" t="s">
        <v>2293</v>
      </c>
    </row>
    <row r="466" spans="11:12" x14ac:dyDescent="0.25">
      <c r="K466" t="s">
        <v>1520</v>
      </c>
      <c r="L466" t="s">
        <v>2294</v>
      </c>
    </row>
    <row r="467" spans="11:12" x14ac:dyDescent="0.25">
      <c r="K467" t="s">
        <v>1521</v>
      </c>
      <c r="L467" t="s">
        <v>2295</v>
      </c>
    </row>
    <row r="468" spans="11:12" x14ac:dyDescent="0.25">
      <c r="K468" t="s">
        <v>1522</v>
      </c>
      <c r="L468" t="s">
        <v>2296</v>
      </c>
    </row>
    <row r="469" spans="11:12" x14ac:dyDescent="0.25">
      <c r="K469" t="s">
        <v>1523</v>
      </c>
      <c r="L469" t="s">
        <v>2297</v>
      </c>
    </row>
    <row r="470" spans="11:12" x14ac:dyDescent="0.25">
      <c r="K470" t="s">
        <v>1524</v>
      </c>
      <c r="L470" t="s">
        <v>2298</v>
      </c>
    </row>
    <row r="471" spans="11:12" x14ac:dyDescent="0.25">
      <c r="K471" t="s">
        <v>1525</v>
      </c>
      <c r="L471" t="s">
        <v>2299</v>
      </c>
    </row>
    <row r="472" spans="11:12" x14ac:dyDescent="0.25">
      <c r="K472" t="s">
        <v>1526</v>
      </c>
      <c r="L472" t="s">
        <v>2300</v>
      </c>
    </row>
    <row r="473" spans="11:12" x14ac:dyDescent="0.25">
      <c r="K473" t="s">
        <v>1527</v>
      </c>
      <c r="L473" t="s">
        <v>2301</v>
      </c>
    </row>
    <row r="474" spans="11:12" x14ac:dyDescent="0.25">
      <c r="K474" t="s">
        <v>1528</v>
      </c>
      <c r="L474" t="s">
        <v>2302</v>
      </c>
    </row>
    <row r="475" spans="11:12" x14ac:dyDescent="0.25">
      <c r="K475" t="s">
        <v>1529</v>
      </c>
      <c r="L475" t="s">
        <v>2303</v>
      </c>
    </row>
    <row r="476" spans="11:12" x14ac:dyDescent="0.25">
      <c r="K476" t="s">
        <v>1530</v>
      </c>
      <c r="L476" t="s">
        <v>2304</v>
      </c>
    </row>
    <row r="477" spans="11:12" x14ac:dyDescent="0.25">
      <c r="K477" t="s">
        <v>1531</v>
      </c>
      <c r="L477" t="s">
        <v>2305</v>
      </c>
    </row>
    <row r="478" spans="11:12" x14ac:dyDescent="0.25">
      <c r="K478" t="s">
        <v>1532</v>
      </c>
      <c r="L478" t="s">
        <v>2306</v>
      </c>
    </row>
    <row r="479" spans="11:12" x14ac:dyDescent="0.25">
      <c r="K479" t="s">
        <v>1533</v>
      </c>
      <c r="L479" t="s">
        <v>2307</v>
      </c>
    </row>
    <row r="480" spans="11:12" x14ac:dyDescent="0.25">
      <c r="K480" t="s">
        <v>1534</v>
      </c>
      <c r="L480" t="s">
        <v>2308</v>
      </c>
    </row>
    <row r="481" spans="11:12" x14ac:dyDescent="0.25">
      <c r="K481" t="s">
        <v>1535</v>
      </c>
      <c r="L481" t="s">
        <v>2309</v>
      </c>
    </row>
    <row r="482" spans="11:12" x14ac:dyDescent="0.25">
      <c r="K482" t="s">
        <v>1536</v>
      </c>
      <c r="L482" t="s">
        <v>2310</v>
      </c>
    </row>
    <row r="483" spans="11:12" x14ac:dyDescent="0.25">
      <c r="K483" t="s">
        <v>1537</v>
      </c>
      <c r="L483" t="s">
        <v>2311</v>
      </c>
    </row>
    <row r="484" spans="11:12" x14ac:dyDescent="0.25">
      <c r="K484" t="e">
        <v>#N/A</v>
      </c>
      <c r="L484" t="e">
        <v>#N/A</v>
      </c>
    </row>
    <row r="485" spans="11:12" x14ac:dyDescent="0.25">
      <c r="K485" t="s">
        <v>1538</v>
      </c>
      <c r="L485" t="s">
        <v>2312</v>
      </c>
    </row>
    <row r="486" spans="11:12" x14ac:dyDescent="0.25">
      <c r="K486" t="s">
        <v>1539</v>
      </c>
      <c r="L486" t="s">
        <v>2313</v>
      </c>
    </row>
    <row r="487" spans="11:12" x14ac:dyDescent="0.25">
      <c r="K487" t="s">
        <v>1540</v>
      </c>
      <c r="L487" t="s">
        <v>2314</v>
      </c>
    </row>
    <row r="488" spans="11:12" x14ac:dyDescent="0.25">
      <c r="K488" t="s">
        <v>1541</v>
      </c>
      <c r="L488" t="s">
        <v>2315</v>
      </c>
    </row>
    <row r="489" spans="11:12" x14ac:dyDescent="0.25">
      <c r="K489" t="s">
        <v>1542</v>
      </c>
      <c r="L489" t="s">
        <v>2316</v>
      </c>
    </row>
    <row r="490" spans="11:12" x14ac:dyDescent="0.25">
      <c r="K490" t="s">
        <v>1543</v>
      </c>
      <c r="L490" t="s">
        <v>2317</v>
      </c>
    </row>
    <row r="491" spans="11:12" x14ac:dyDescent="0.25">
      <c r="K491" t="s">
        <v>1544</v>
      </c>
      <c r="L491" t="s">
        <v>2318</v>
      </c>
    </row>
    <row r="492" spans="11:12" x14ac:dyDescent="0.25">
      <c r="K492" t="s">
        <v>1545</v>
      </c>
      <c r="L492" t="s">
        <v>2319</v>
      </c>
    </row>
    <row r="493" spans="11:12" x14ac:dyDescent="0.25">
      <c r="K493" t="s">
        <v>1546</v>
      </c>
      <c r="L493" t="s">
        <v>2320</v>
      </c>
    </row>
    <row r="494" spans="11:12" x14ac:dyDescent="0.25">
      <c r="K494" t="s">
        <v>1547</v>
      </c>
      <c r="L494" t="s">
        <v>2321</v>
      </c>
    </row>
    <row r="495" spans="11:12" x14ac:dyDescent="0.25">
      <c r="K495" t="s">
        <v>1548</v>
      </c>
      <c r="L495" t="s">
        <v>2322</v>
      </c>
    </row>
    <row r="496" spans="11:12" x14ac:dyDescent="0.25">
      <c r="K496" t="s">
        <v>1549</v>
      </c>
      <c r="L496" t="s">
        <v>2323</v>
      </c>
    </row>
    <row r="497" spans="11:12" x14ac:dyDescent="0.25">
      <c r="K497" t="s">
        <v>1550</v>
      </c>
      <c r="L497" t="s">
        <v>2324</v>
      </c>
    </row>
    <row r="498" spans="11:12" x14ac:dyDescent="0.25">
      <c r="K498" t="e">
        <v>#N/A</v>
      </c>
      <c r="L498" t="e">
        <v>#N/A</v>
      </c>
    </row>
    <row r="499" spans="11:12" x14ac:dyDescent="0.25">
      <c r="K499" t="s">
        <v>1551</v>
      </c>
      <c r="L499" t="s">
        <v>2325</v>
      </c>
    </row>
    <row r="500" spans="11:12" x14ac:dyDescent="0.25">
      <c r="K500" t="s">
        <v>1552</v>
      </c>
      <c r="L500" t="s">
        <v>1837</v>
      </c>
    </row>
    <row r="501" spans="11:12" x14ac:dyDescent="0.25">
      <c r="K501" t="s">
        <v>1553</v>
      </c>
      <c r="L501" t="s">
        <v>2326</v>
      </c>
    </row>
    <row r="502" spans="11:12" x14ac:dyDescent="0.25">
      <c r="K502" t="s">
        <v>1554</v>
      </c>
      <c r="L502" t="s">
        <v>2327</v>
      </c>
    </row>
    <row r="503" spans="11:12" x14ac:dyDescent="0.25">
      <c r="K503" t="s">
        <v>1555</v>
      </c>
      <c r="L503" t="s">
        <v>2328</v>
      </c>
    </row>
    <row r="504" spans="11:12" x14ac:dyDescent="0.25">
      <c r="K504" t="s">
        <v>1556</v>
      </c>
      <c r="L504" t="s">
        <v>2329</v>
      </c>
    </row>
    <row r="505" spans="11:12" x14ac:dyDescent="0.25">
      <c r="K505" t="s">
        <v>1557</v>
      </c>
      <c r="L505" t="s">
        <v>2330</v>
      </c>
    </row>
    <row r="506" spans="11:12" x14ac:dyDescent="0.25">
      <c r="K506" t="s">
        <v>1558</v>
      </c>
      <c r="L506" t="s">
        <v>2331</v>
      </c>
    </row>
    <row r="507" spans="11:12" x14ac:dyDescent="0.25">
      <c r="K507" t="s">
        <v>1559</v>
      </c>
      <c r="L507" t="s">
        <v>2332</v>
      </c>
    </row>
    <row r="508" spans="11:12" x14ac:dyDescent="0.25">
      <c r="K508" t="s">
        <v>1560</v>
      </c>
      <c r="L508" t="s">
        <v>2333</v>
      </c>
    </row>
    <row r="509" spans="11:12" x14ac:dyDescent="0.25">
      <c r="K509" t="s">
        <v>1561</v>
      </c>
      <c r="L509" t="s">
        <v>2334</v>
      </c>
    </row>
    <row r="510" spans="11:12" x14ac:dyDescent="0.25">
      <c r="K510" t="e">
        <v>#N/A</v>
      </c>
      <c r="L510" t="e">
        <v>#N/A</v>
      </c>
    </row>
    <row r="511" spans="11:12" x14ac:dyDescent="0.25">
      <c r="K511" t="s">
        <v>1562</v>
      </c>
      <c r="L511" t="s">
        <v>2335</v>
      </c>
    </row>
    <row r="512" spans="11:12" x14ac:dyDescent="0.25">
      <c r="K512" t="s">
        <v>1563</v>
      </c>
      <c r="L512" t="s">
        <v>2336</v>
      </c>
    </row>
    <row r="513" spans="11:12" x14ac:dyDescent="0.25">
      <c r="K513" t="s">
        <v>1564</v>
      </c>
      <c r="L513" t="s">
        <v>2337</v>
      </c>
    </row>
    <row r="514" spans="11:12" x14ac:dyDescent="0.25">
      <c r="K514" t="s">
        <v>1565</v>
      </c>
      <c r="L514" t="s">
        <v>2338</v>
      </c>
    </row>
    <row r="515" spans="11:12" x14ac:dyDescent="0.25">
      <c r="K515" t="s">
        <v>1566</v>
      </c>
      <c r="L515" t="s">
        <v>2339</v>
      </c>
    </row>
    <row r="516" spans="11:12" x14ac:dyDescent="0.25">
      <c r="K516" t="s">
        <v>1567</v>
      </c>
      <c r="L516" t="s">
        <v>2340</v>
      </c>
    </row>
    <row r="517" spans="11:12" x14ac:dyDescent="0.25">
      <c r="K517" t="s">
        <v>1568</v>
      </c>
      <c r="L517" t="s">
        <v>1838</v>
      </c>
    </row>
    <row r="518" spans="11:12" x14ac:dyDescent="0.25">
      <c r="K518" t="s">
        <v>1569</v>
      </c>
      <c r="L518" t="s">
        <v>2341</v>
      </c>
    </row>
    <row r="519" spans="11:12" x14ac:dyDescent="0.25">
      <c r="K519" t="s">
        <v>1570</v>
      </c>
      <c r="L519" t="s">
        <v>2342</v>
      </c>
    </row>
    <row r="520" spans="11:12" x14ac:dyDescent="0.25">
      <c r="K520" t="e">
        <v>#N/A</v>
      </c>
      <c r="L520" t="e">
        <v>#N/A</v>
      </c>
    </row>
    <row r="521" spans="11:12" x14ac:dyDescent="0.25">
      <c r="K521" t="s">
        <v>1571</v>
      </c>
      <c r="L521" t="s">
        <v>2343</v>
      </c>
    </row>
    <row r="522" spans="11:12" x14ac:dyDescent="0.25">
      <c r="K522" t="s">
        <v>1572</v>
      </c>
      <c r="L522" t="s">
        <v>2344</v>
      </c>
    </row>
    <row r="523" spans="11:12" x14ac:dyDescent="0.25">
      <c r="K523" t="s">
        <v>1573</v>
      </c>
      <c r="L523" t="s">
        <v>2345</v>
      </c>
    </row>
    <row r="524" spans="11:12" x14ac:dyDescent="0.25">
      <c r="K524" t="s">
        <v>1574</v>
      </c>
      <c r="L524" t="s">
        <v>2346</v>
      </c>
    </row>
    <row r="525" spans="11:12" x14ac:dyDescent="0.25">
      <c r="K525" t="s">
        <v>1575</v>
      </c>
      <c r="L525" t="s">
        <v>2347</v>
      </c>
    </row>
    <row r="526" spans="11:12" x14ac:dyDescent="0.25">
      <c r="K526" t="s">
        <v>1576</v>
      </c>
      <c r="L526" t="s">
        <v>1876</v>
      </c>
    </row>
    <row r="527" spans="11:12" x14ac:dyDescent="0.25">
      <c r="K527" t="s">
        <v>1577</v>
      </c>
      <c r="L527" t="s">
        <v>2348</v>
      </c>
    </row>
    <row r="528" spans="11:12" x14ac:dyDescent="0.25">
      <c r="K528" t="s">
        <v>1578</v>
      </c>
      <c r="L528" t="s">
        <v>2349</v>
      </c>
    </row>
    <row r="529" spans="11:12" x14ac:dyDescent="0.25">
      <c r="K529" t="s">
        <v>1579</v>
      </c>
      <c r="L529" t="s">
        <v>2350</v>
      </c>
    </row>
    <row r="530" spans="11:12" x14ac:dyDescent="0.25">
      <c r="K530" t="e">
        <v>#N/A</v>
      </c>
      <c r="L530" t="e">
        <v>#N/A</v>
      </c>
    </row>
    <row r="531" spans="11:12" x14ac:dyDescent="0.25">
      <c r="K531" t="s">
        <v>1580</v>
      </c>
      <c r="L531" t="s">
        <v>2351</v>
      </c>
    </row>
    <row r="532" spans="11:12" x14ac:dyDescent="0.25">
      <c r="K532" t="s">
        <v>1581</v>
      </c>
      <c r="L532" t="s">
        <v>2352</v>
      </c>
    </row>
    <row r="533" spans="11:12" x14ac:dyDescent="0.25">
      <c r="K533" t="s">
        <v>1582</v>
      </c>
      <c r="L533" t="s">
        <v>2353</v>
      </c>
    </row>
    <row r="534" spans="11:12" x14ac:dyDescent="0.25">
      <c r="K534" t="s">
        <v>1583</v>
      </c>
      <c r="L534" t="s">
        <v>2354</v>
      </c>
    </row>
    <row r="535" spans="11:12" x14ac:dyDescent="0.25">
      <c r="K535" t="s">
        <v>1584</v>
      </c>
      <c r="L535" t="s">
        <v>1839</v>
      </c>
    </row>
    <row r="536" spans="11:12" x14ac:dyDescent="0.25">
      <c r="K536" t="s">
        <v>1585</v>
      </c>
      <c r="L536" t="s">
        <v>2355</v>
      </c>
    </row>
    <row r="537" spans="11:12" x14ac:dyDescent="0.25">
      <c r="K537" t="s">
        <v>1586</v>
      </c>
      <c r="L537" t="s">
        <v>2356</v>
      </c>
    </row>
    <row r="538" spans="11:12" x14ac:dyDescent="0.25">
      <c r="K538" t="s">
        <v>1587</v>
      </c>
      <c r="L538" t="s">
        <v>2357</v>
      </c>
    </row>
    <row r="539" spans="11:12" x14ac:dyDescent="0.25">
      <c r="K539" t="s">
        <v>1588</v>
      </c>
      <c r="L539" t="s">
        <v>2358</v>
      </c>
    </row>
    <row r="540" spans="11:12" x14ac:dyDescent="0.25">
      <c r="K540" t="s">
        <v>1589</v>
      </c>
      <c r="L540" t="s">
        <v>2359</v>
      </c>
    </row>
    <row r="541" spans="11:12" x14ac:dyDescent="0.25">
      <c r="K541" t="s">
        <v>1590</v>
      </c>
      <c r="L541" t="s">
        <v>2360</v>
      </c>
    </row>
    <row r="542" spans="11:12" x14ac:dyDescent="0.25">
      <c r="K542" t="s">
        <v>1591</v>
      </c>
      <c r="L542" t="s">
        <v>2361</v>
      </c>
    </row>
    <row r="543" spans="11:12" x14ac:dyDescent="0.25">
      <c r="K543" t="s">
        <v>1592</v>
      </c>
      <c r="L543" t="s">
        <v>2362</v>
      </c>
    </row>
    <row r="544" spans="11:12" x14ac:dyDescent="0.25">
      <c r="K544" t="s">
        <v>1593</v>
      </c>
      <c r="L544" t="s">
        <v>2363</v>
      </c>
    </row>
    <row r="545" spans="11:12" x14ac:dyDescent="0.25">
      <c r="K545" t="s">
        <v>1594</v>
      </c>
      <c r="L545" t="s">
        <v>2364</v>
      </c>
    </row>
    <row r="546" spans="11:12" x14ac:dyDescent="0.25">
      <c r="K546" t="s">
        <v>1595</v>
      </c>
      <c r="L546" t="s">
        <v>2365</v>
      </c>
    </row>
    <row r="547" spans="11:12" x14ac:dyDescent="0.25">
      <c r="K547" t="s">
        <v>1596</v>
      </c>
      <c r="L547" t="s">
        <v>2366</v>
      </c>
    </row>
    <row r="548" spans="11:12" x14ac:dyDescent="0.25">
      <c r="K548" t="s">
        <v>1597</v>
      </c>
      <c r="L548" t="s">
        <v>1840</v>
      </c>
    </row>
    <row r="549" spans="11:12" x14ac:dyDescent="0.25">
      <c r="K549" t="s">
        <v>1598</v>
      </c>
      <c r="L549" t="s">
        <v>2367</v>
      </c>
    </row>
    <row r="550" spans="11:12" x14ac:dyDescent="0.25">
      <c r="K550" t="s">
        <v>1599</v>
      </c>
      <c r="L550" t="s">
        <v>2368</v>
      </c>
    </row>
    <row r="551" spans="11:12" x14ac:dyDescent="0.25">
      <c r="K551" t="s">
        <v>1600</v>
      </c>
      <c r="L551" t="s">
        <v>2369</v>
      </c>
    </row>
    <row r="552" spans="11:12" x14ac:dyDescent="0.25">
      <c r="K552" t="s">
        <v>1601</v>
      </c>
      <c r="L552" t="s">
        <v>2370</v>
      </c>
    </row>
    <row r="553" spans="11:12" x14ac:dyDescent="0.25">
      <c r="K553" t="s">
        <v>1602</v>
      </c>
      <c r="L553" t="s">
        <v>2371</v>
      </c>
    </row>
    <row r="554" spans="11:12" x14ac:dyDescent="0.25">
      <c r="K554" t="s">
        <v>1603</v>
      </c>
      <c r="L554" t="s">
        <v>2372</v>
      </c>
    </row>
    <row r="555" spans="11:12" x14ac:dyDescent="0.25">
      <c r="K555" t="s">
        <v>1604</v>
      </c>
      <c r="L555" t="s">
        <v>2373</v>
      </c>
    </row>
    <row r="556" spans="11:12" x14ac:dyDescent="0.25">
      <c r="K556" t="s">
        <v>1605</v>
      </c>
      <c r="L556" t="s">
        <v>1841</v>
      </c>
    </row>
    <row r="557" spans="11:12" x14ac:dyDescent="0.25">
      <c r="K557" t="s">
        <v>1606</v>
      </c>
      <c r="L557" t="s">
        <v>2374</v>
      </c>
    </row>
    <row r="558" spans="11:12" x14ac:dyDescent="0.25">
      <c r="K558" t="e">
        <v>#N/A</v>
      </c>
      <c r="L558" t="e">
        <v>#N/A</v>
      </c>
    </row>
    <row r="559" spans="11:12" x14ac:dyDescent="0.25">
      <c r="K559" t="s">
        <v>1607</v>
      </c>
      <c r="L559" t="s">
        <v>2375</v>
      </c>
    </row>
    <row r="560" spans="11:12" x14ac:dyDescent="0.25">
      <c r="K560" t="s">
        <v>1608</v>
      </c>
      <c r="L560" t="s">
        <v>2376</v>
      </c>
    </row>
    <row r="561" spans="11:12" x14ac:dyDescent="0.25">
      <c r="K561" t="s">
        <v>1609</v>
      </c>
      <c r="L561" t="s">
        <v>2377</v>
      </c>
    </row>
    <row r="562" spans="11:12" x14ac:dyDescent="0.25">
      <c r="K562" t="s">
        <v>1610</v>
      </c>
      <c r="L562" t="s">
        <v>2378</v>
      </c>
    </row>
    <row r="563" spans="11:12" x14ac:dyDescent="0.25">
      <c r="K563" t="s">
        <v>1611</v>
      </c>
      <c r="L563" t="s">
        <v>2379</v>
      </c>
    </row>
    <row r="564" spans="11:12" x14ac:dyDescent="0.25">
      <c r="K564" t="s">
        <v>1612</v>
      </c>
      <c r="L564" t="s">
        <v>2380</v>
      </c>
    </row>
    <row r="565" spans="11:12" x14ac:dyDescent="0.25">
      <c r="K565" t="e">
        <v>#N/A</v>
      </c>
      <c r="L565" t="e">
        <v>#N/A</v>
      </c>
    </row>
    <row r="566" spans="11:12" x14ac:dyDescent="0.25">
      <c r="K566" t="s">
        <v>1613</v>
      </c>
      <c r="L566" t="s">
        <v>2381</v>
      </c>
    </row>
    <row r="567" spans="11:12" x14ac:dyDescent="0.25">
      <c r="K567" t="s">
        <v>1614</v>
      </c>
      <c r="L567" t="s">
        <v>2382</v>
      </c>
    </row>
    <row r="568" spans="11:12" x14ac:dyDescent="0.25">
      <c r="K568" t="s">
        <v>1615</v>
      </c>
      <c r="L568" t="s">
        <v>2383</v>
      </c>
    </row>
    <row r="569" spans="11:12" x14ac:dyDescent="0.25">
      <c r="K569" t="s">
        <v>1616</v>
      </c>
      <c r="L569" t="s">
        <v>2384</v>
      </c>
    </row>
    <row r="570" spans="11:12" x14ac:dyDescent="0.25">
      <c r="K570" t="s">
        <v>1617</v>
      </c>
      <c r="L570" t="s">
        <v>2385</v>
      </c>
    </row>
    <row r="571" spans="11:12" x14ac:dyDescent="0.25">
      <c r="K571" t="s">
        <v>1618</v>
      </c>
      <c r="L571" t="s">
        <v>2386</v>
      </c>
    </row>
    <row r="572" spans="11:12" x14ac:dyDescent="0.25">
      <c r="K572" t="s">
        <v>1619</v>
      </c>
      <c r="L572" t="s">
        <v>2387</v>
      </c>
    </row>
    <row r="573" spans="11:12" x14ac:dyDescent="0.25">
      <c r="K573" t="s">
        <v>1620</v>
      </c>
      <c r="L573" t="s">
        <v>2388</v>
      </c>
    </row>
    <row r="574" spans="11:12" x14ac:dyDescent="0.25">
      <c r="K574" t="s">
        <v>1621</v>
      </c>
      <c r="L574" t="s">
        <v>2389</v>
      </c>
    </row>
    <row r="575" spans="11:12" x14ac:dyDescent="0.25">
      <c r="K575" t="s">
        <v>1622</v>
      </c>
      <c r="L575" t="s">
        <v>2390</v>
      </c>
    </row>
    <row r="576" spans="11:12" x14ac:dyDescent="0.25">
      <c r="K576" t="s">
        <v>1623</v>
      </c>
      <c r="L576" t="s">
        <v>2391</v>
      </c>
    </row>
    <row r="577" spans="11:12" x14ac:dyDescent="0.25">
      <c r="K577" t="s">
        <v>1624</v>
      </c>
      <c r="L577" t="s">
        <v>1877</v>
      </c>
    </row>
    <row r="578" spans="11:12" x14ac:dyDescent="0.25">
      <c r="K578" t="s">
        <v>1625</v>
      </c>
      <c r="L578" t="s">
        <v>2392</v>
      </c>
    </row>
    <row r="579" spans="11:12" x14ac:dyDescent="0.25">
      <c r="K579" t="s">
        <v>1626</v>
      </c>
      <c r="L579" t="s">
        <v>2393</v>
      </c>
    </row>
    <row r="580" spans="11:12" x14ac:dyDescent="0.25">
      <c r="K580" t="s">
        <v>1627</v>
      </c>
      <c r="L580" t="s">
        <v>2394</v>
      </c>
    </row>
    <row r="581" spans="11:12" x14ac:dyDescent="0.25">
      <c r="K581" t="s">
        <v>1628</v>
      </c>
      <c r="L581" t="s">
        <v>2395</v>
      </c>
    </row>
    <row r="582" spans="11:12" x14ac:dyDescent="0.25">
      <c r="K582" t="s">
        <v>1629</v>
      </c>
      <c r="L582" t="s">
        <v>2396</v>
      </c>
    </row>
    <row r="583" spans="11:12" x14ac:dyDescent="0.25">
      <c r="K583" t="e">
        <v>#N/A</v>
      </c>
      <c r="L583" t="e">
        <v>#N/A</v>
      </c>
    </row>
    <row r="584" spans="11:12" x14ac:dyDescent="0.25">
      <c r="K584" t="e">
        <v>#N/A</v>
      </c>
      <c r="L584" t="e">
        <v>#N/A</v>
      </c>
    </row>
    <row r="585" spans="11:12" x14ac:dyDescent="0.25">
      <c r="K585" t="s">
        <v>1630</v>
      </c>
      <c r="L585" t="s">
        <v>2397</v>
      </c>
    </row>
    <row r="586" spans="11:12" x14ac:dyDescent="0.25">
      <c r="K586" t="s">
        <v>1631</v>
      </c>
      <c r="L586" t="s">
        <v>2398</v>
      </c>
    </row>
    <row r="587" spans="11:12" x14ac:dyDescent="0.25">
      <c r="K587" t="s">
        <v>1632</v>
      </c>
      <c r="L587" t="s">
        <v>1842</v>
      </c>
    </row>
    <row r="588" spans="11:12" x14ac:dyDescent="0.25">
      <c r="K588" t="s">
        <v>1633</v>
      </c>
      <c r="L588" t="s">
        <v>2399</v>
      </c>
    </row>
    <row r="589" spans="11:12" x14ac:dyDescent="0.25">
      <c r="K589" t="s">
        <v>1634</v>
      </c>
      <c r="L589" t="s">
        <v>2400</v>
      </c>
    </row>
    <row r="590" spans="11:12" x14ac:dyDescent="0.25">
      <c r="K590" t="s">
        <v>1635</v>
      </c>
      <c r="L590" t="s">
        <v>2401</v>
      </c>
    </row>
    <row r="591" spans="11:12" x14ac:dyDescent="0.25">
      <c r="K591" t="s">
        <v>1636</v>
      </c>
      <c r="L591" t="s">
        <v>2402</v>
      </c>
    </row>
    <row r="592" spans="11:12" x14ac:dyDescent="0.25">
      <c r="K592" t="e">
        <v>#N/A</v>
      </c>
      <c r="L592" t="e">
        <v>#N/A</v>
      </c>
    </row>
    <row r="593" spans="11:12" x14ac:dyDescent="0.25">
      <c r="K593" t="s">
        <v>1637</v>
      </c>
      <c r="L593" t="s">
        <v>2403</v>
      </c>
    </row>
    <row r="594" spans="11:12" x14ac:dyDescent="0.25">
      <c r="K594" t="s">
        <v>1638</v>
      </c>
      <c r="L594" t="s">
        <v>2404</v>
      </c>
    </row>
    <row r="595" spans="11:12" x14ac:dyDescent="0.25">
      <c r="K595" t="e">
        <v>#N/A</v>
      </c>
      <c r="L595" t="e">
        <v>#N/A</v>
      </c>
    </row>
    <row r="596" spans="11:12" x14ac:dyDescent="0.25">
      <c r="K596" t="s">
        <v>1639</v>
      </c>
      <c r="L596" t="s">
        <v>2405</v>
      </c>
    </row>
    <row r="597" spans="11:12" x14ac:dyDescent="0.25">
      <c r="K597" t="s">
        <v>1640</v>
      </c>
      <c r="L597" t="s">
        <v>2406</v>
      </c>
    </row>
    <row r="598" spans="11:12" x14ac:dyDescent="0.25">
      <c r="K598" t="s">
        <v>1641</v>
      </c>
      <c r="L598" t="s">
        <v>2407</v>
      </c>
    </row>
    <row r="599" spans="11:12" x14ac:dyDescent="0.25">
      <c r="K599" t="s">
        <v>1642</v>
      </c>
      <c r="L599" t="s">
        <v>2408</v>
      </c>
    </row>
    <row r="600" spans="11:12" x14ac:dyDescent="0.25">
      <c r="K600" t="s">
        <v>1643</v>
      </c>
      <c r="L600" t="s">
        <v>2409</v>
      </c>
    </row>
    <row r="601" spans="11:12" x14ac:dyDescent="0.25">
      <c r="K601" t="e">
        <v>#N/A</v>
      </c>
      <c r="L601" t="e">
        <v>#N/A</v>
      </c>
    </row>
    <row r="602" spans="11:12" x14ac:dyDescent="0.25">
      <c r="K602" t="s">
        <v>1644</v>
      </c>
      <c r="L602" t="s">
        <v>2410</v>
      </c>
    </row>
    <row r="603" spans="11:12" x14ac:dyDescent="0.25">
      <c r="K603" t="s">
        <v>1645</v>
      </c>
      <c r="L603" t="s">
        <v>2411</v>
      </c>
    </row>
    <row r="604" spans="11:12" x14ac:dyDescent="0.25">
      <c r="K604" t="s">
        <v>1646</v>
      </c>
      <c r="L604" t="s">
        <v>2412</v>
      </c>
    </row>
    <row r="605" spans="11:12" x14ac:dyDescent="0.25">
      <c r="K605" t="s">
        <v>1647</v>
      </c>
      <c r="L605" t="s">
        <v>2413</v>
      </c>
    </row>
    <row r="606" spans="11:12" x14ac:dyDescent="0.25">
      <c r="K606" t="s">
        <v>1648</v>
      </c>
      <c r="L606" t="s">
        <v>2414</v>
      </c>
    </row>
    <row r="607" spans="11:12" x14ac:dyDescent="0.25">
      <c r="K607" t="s">
        <v>1649</v>
      </c>
      <c r="L607" t="s">
        <v>2415</v>
      </c>
    </row>
    <row r="608" spans="11:12" x14ac:dyDescent="0.25">
      <c r="K608" t="s">
        <v>1650</v>
      </c>
      <c r="L608" t="s">
        <v>2416</v>
      </c>
    </row>
    <row r="609" spans="11:12" x14ac:dyDescent="0.25">
      <c r="K609" t="s">
        <v>1651</v>
      </c>
      <c r="L609" t="s">
        <v>2417</v>
      </c>
    </row>
    <row r="610" spans="11:12" x14ac:dyDescent="0.25">
      <c r="K610" t="s">
        <v>1652</v>
      </c>
      <c r="L610" t="s">
        <v>2418</v>
      </c>
    </row>
    <row r="611" spans="11:12" x14ac:dyDescent="0.25">
      <c r="K611" t="e">
        <v>#N/A</v>
      </c>
      <c r="L611" t="e">
        <v>#N/A</v>
      </c>
    </row>
    <row r="612" spans="11:12" x14ac:dyDescent="0.25">
      <c r="K612" t="e">
        <v>#N/A</v>
      </c>
      <c r="L612" t="e">
        <v>#N/A</v>
      </c>
    </row>
    <row r="613" spans="11:12" x14ac:dyDescent="0.25">
      <c r="K613" t="s">
        <v>1653</v>
      </c>
      <c r="L613" t="s">
        <v>2419</v>
      </c>
    </row>
    <row r="614" spans="11:12" x14ac:dyDescent="0.25">
      <c r="K614" t="s">
        <v>1654</v>
      </c>
      <c r="L614" t="s">
        <v>2420</v>
      </c>
    </row>
    <row r="615" spans="11:12" x14ac:dyDescent="0.25">
      <c r="K615" t="s">
        <v>1655</v>
      </c>
      <c r="L615" t="s">
        <v>2421</v>
      </c>
    </row>
    <row r="616" spans="11:12" x14ac:dyDescent="0.25">
      <c r="K616" t="s">
        <v>1656</v>
      </c>
      <c r="L616" t="s">
        <v>2422</v>
      </c>
    </row>
    <row r="617" spans="11:12" x14ac:dyDescent="0.25">
      <c r="K617" t="s">
        <v>1657</v>
      </c>
      <c r="L617" t="s">
        <v>2423</v>
      </c>
    </row>
    <row r="618" spans="11:12" x14ac:dyDescent="0.25">
      <c r="K618" t="s">
        <v>1658</v>
      </c>
      <c r="L618" t="s">
        <v>2424</v>
      </c>
    </row>
    <row r="619" spans="11:12" x14ac:dyDescent="0.25">
      <c r="K619" t="s">
        <v>1659</v>
      </c>
      <c r="L619" t="s">
        <v>2425</v>
      </c>
    </row>
    <row r="620" spans="11:12" x14ac:dyDescent="0.25">
      <c r="K620" t="s">
        <v>1660</v>
      </c>
      <c r="L620" t="s">
        <v>2426</v>
      </c>
    </row>
    <row r="621" spans="11:12" x14ac:dyDescent="0.25">
      <c r="K621" t="s">
        <v>1661</v>
      </c>
      <c r="L621" t="s">
        <v>2427</v>
      </c>
    </row>
    <row r="622" spans="11:12" x14ac:dyDescent="0.25">
      <c r="K622" t="s">
        <v>1662</v>
      </c>
      <c r="L622" t="s">
        <v>2428</v>
      </c>
    </row>
    <row r="623" spans="11:12" x14ac:dyDescent="0.25">
      <c r="K623" t="s">
        <v>1663</v>
      </c>
      <c r="L623" t="s">
        <v>2429</v>
      </c>
    </row>
    <row r="624" spans="11:12" x14ac:dyDescent="0.25">
      <c r="K624" t="e">
        <v>#N/A</v>
      </c>
      <c r="L624" t="e">
        <v>#N/A</v>
      </c>
    </row>
    <row r="625" spans="11:12" x14ac:dyDescent="0.25">
      <c r="K625" t="s">
        <v>1664</v>
      </c>
      <c r="L625" t="s">
        <v>2430</v>
      </c>
    </row>
    <row r="626" spans="11:12" x14ac:dyDescent="0.25">
      <c r="K626" t="s">
        <v>1665</v>
      </c>
      <c r="L626" t="s">
        <v>2431</v>
      </c>
    </row>
    <row r="627" spans="11:12" x14ac:dyDescent="0.25">
      <c r="K627" t="s">
        <v>1666</v>
      </c>
      <c r="L627" t="s">
        <v>2432</v>
      </c>
    </row>
    <row r="628" spans="11:12" x14ac:dyDescent="0.25">
      <c r="K628" t="s">
        <v>1667</v>
      </c>
      <c r="L628" t="s">
        <v>2433</v>
      </c>
    </row>
    <row r="629" spans="11:12" x14ac:dyDescent="0.25">
      <c r="K629" t="s">
        <v>1668</v>
      </c>
      <c r="L629" t="s">
        <v>2434</v>
      </c>
    </row>
    <row r="630" spans="11:12" x14ac:dyDescent="0.25">
      <c r="K630" t="s">
        <v>1669</v>
      </c>
      <c r="L630" t="s">
        <v>2435</v>
      </c>
    </row>
    <row r="631" spans="11:12" x14ac:dyDescent="0.25">
      <c r="K631" t="e">
        <v>#N/A</v>
      </c>
      <c r="L631" t="e">
        <v>#N/A</v>
      </c>
    </row>
    <row r="632" spans="11:12" x14ac:dyDescent="0.25">
      <c r="K632" t="s">
        <v>1670</v>
      </c>
      <c r="L632" t="s">
        <v>2436</v>
      </c>
    </row>
    <row r="633" spans="11:12" x14ac:dyDescent="0.25">
      <c r="K633" t="e">
        <v>#N/A</v>
      </c>
      <c r="L633" t="e">
        <v>#N/A</v>
      </c>
    </row>
    <row r="634" spans="11:12" x14ac:dyDescent="0.25">
      <c r="K634" t="s">
        <v>1671</v>
      </c>
      <c r="L634" t="s">
        <v>2437</v>
      </c>
    </row>
    <row r="635" spans="11:12" x14ac:dyDescent="0.25">
      <c r="K635" t="s">
        <v>1672</v>
      </c>
      <c r="L635" t="s">
        <v>2438</v>
      </c>
    </row>
    <row r="636" spans="11:12" x14ac:dyDescent="0.25">
      <c r="K636" t="s">
        <v>1673</v>
      </c>
      <c r="L636" t="s">
        <v>2439</v>
      </c>
    </row>
    <row r="637" spans="11:12" x14ac:dyDescent="0.25">
      <c r="K637" t="s">
        <v>1674</v>
      </c>
      <c r="L637" t="s">
        <v>1815</v>
      </c>
    </row>
    <row r="638" spans="11:12" x14ac:dyDescent="0.25">
      <c r="K638" t="s">
        <v>1675</v>
      </c>
      <c r="L638" t="s">
        <v>2440</v>
      </c>
    </row>
    <row r="639" spans="11:12" x14ac:dyDescent="0.25">
      <c r="K639" t="s">
        <v>1676</v>
      </c>
      <c r="L639" t="s">
        <v>2441</v>
      </c>
    </row>
    <row r="640" spans="11:12" x14ac:dyDescent="0.25">
      <c r="K640" t="s">
        <v>1677</v>
      </c>
      <c r="L640" t="s">
        <v>2442</v>
      </c>
    </row>
    <row r="641" spans="11:12" x14ac:dyDescent="0.25">
      <c r="K641" t="s">
        <v>1678</v>
      </c>
      <c r="L641" t="s">
        <v>2443</v>
      </c>
    </row>
    <row r="642" spans="11:12" x14ac:dyDescent="0.25">
      <c r="K642" t="s">
        <v>1679</v>
      </c>
      <c r="L642" t="s">
        <v>2444</v>
      </c>
    </row>
    <row r="643" spans="11:12" x14ac:dyDescent="0.25">
      <c r="K643" t="s">
        <v>1680</v>
      </c>
      <c r="L643" t="s">
        <v>2445</v>
      </c>
    </row>
    <row r="644" spans="11:12" x14ac:dyDescent="0.25">
      <c r="K644" t="s">
        <v>1681</v>
      </c>
      <c r="L644" t="s">
        <v>2446</v>
      </c>
    </row>
    <row r="645" spans="11:12" x14ac:dyDescent="0.25">
      <c r="K645" t="s">
        <v>1682</v>
      </c>
      <c r="L645" t="s">
        <v>2447</v>
      </c>
    </row>
    <row r="646" spans="11:12" x14ac:dyDescent="0.25">
      <c r="K646" t="s">
        <v>1683</v>
      </c>
      <c r="L646" t="s">
        <v>2448</v>
      </c>
    </row>
    <row r="647" spans="11:12" x14ac:dyDescent="0.25">
      <c r="K647" t="s">
        <v>1684</v>
      </c>
      <c r="L647" t="s">
        <v>2449</v>
      </c>
    </row>
    <row r="648" spans="11:12" x14ac:dyDescent="0.25">
      <c r="K648" t="s">
        <v>1685</v>
      </c>
      <c r="L648" t="s">
        <v>2450</v>
      </c>
    </row>
    <row r="649" spans="11:12" x14ac:dyDescent="0.25">
      <c r="K649" t="s">
        <v>1686</v>
      </c>
      <c r="L649" t="s">
        <v>2451</v>
      </c>
    </row>
    <row r="650" spans="11:12" x14ac:dyDescent="0.25">
      <c r="K650" t="s">
        <v>1687</v>
      </c>
      <c r="L650" t="s">
        <v>2452</v>
      </c>
    </row>
    <row r="651" spans="11:12" x14ac:dyDescent="0.25">
      <c r="K651" t="s">
        <v>1688</v>
      </c>
      <c r="L651" t="s">
        <v>2453</v>
      </c>
    </row>
    <row r="652" spans="11:12" x14ac:dyDescent="0.25">
      <c r="K652" t="s">
        <v>1689</v>
      </c>
      <c r="L652" t="s">
        <v>2454</v>
      </c>
    </row>
    <row r="653" spans="11:12" x14ac:dyDescent="0.25">
      <c r="K653" t="s">
        <v>1690</v>
      </c>
      <c r="L653" t="s">
        <v>1878</v>
      </c>
    </row>
    <row r="654" spans="11:12" x14ac:dyDescent="0.25">
      <c r="K654" t="s">
        <v>1691</v>
      </c>
      <c r="L654" t="s">
        <v>2455</v>
      </c>
    </row>
    <row r="655" spans="11:12" x14ac:dyDescent="0.25">
      <c r="K655" t="s">
        <v>1692</v>
      </c>
      <c r="L655" t="s">
        <v>2456</v>
      </c>
    </row>
    <row r="656" spans="11:12" x14ac:dyDescent="0.25">
      <c r="K656" t="s">
        <v>1693</v>
      </c>
      <c r="L656" t="s">
        <v>1843</v>
      </c>
    </row>
    <row r="657" spans="11:12" x14ac:dyDescent="0.25">
      <c r="K657" t="s">
        <v>1694</v>
      </c>
      <c r="L657" t="s">
        <v>2457</v>
      </c>
    </row>
    <row r="658" spans="11:12" x14ac:dyDescent="0.25">
      <c r="K658" t="s">
        <v>1695</v>
      </c>
      <c r="L658" t="s">
        <v>2458</v>
      </c>
    </row>
    <row r="659" spans="11:12" x14ac:dyDescent="0.25">
      <c r="K659" t="s">
        <v>1696</v>
      </c>
      <c r="L659" t="s">
        <v>2459</v>
      </c>
    </row>
    <row r="660" spans="11:12" x14ac:dyDescent="0.25">
      <c r="K660" t="s">
        <v>1697</v>
      </c>
      <c r="L660" t="s">
        <v>2460</v>
      </c>
    </row>
    <row r="661" spans="11:12" x14ac:dyDescent="0.25">
      <c r="K661" t="s">
        <v>1698</v>
      </c>
      <c r="L661" t="s">
        <v>2461</v>
      </c>
    </row>
    <row r="662" spans="11:12" x14ac:dyDescent="0.25">
      <c r="K662" t="s">
        <v>1699</v>
      </c>
      <c r="L662" t="s">
        <v>2462</v>
      </c>
    </row>
    <row r="663" spans="11:12" x14ac:dyDescent="0.25">
      <c r="K663" t="s">
        <v>1700</v>
      </c>
      <c r="L663" t="s">
        <v>2463</v>
      </c>
    </row>
    <row r="664" spans="11:12" x14ac:dyDescent="0.25">
      <c r="K664" t="s">
        <v>1701</v>
      </c>
      <c r="L664" t="s">
        <v>2464</v>
      </c>
    </row>
    <row r="665" spans="11:12" x14ac:dyDescent="0.25">
      <c r="K665" t="s">
        <v>1702</v>
      </c>
      <c r="L665" t="s">
        <v>2465</v>
      </c>
    </row>
    <row r="666" spans="11:12" x14ac:dyDescent="0.25">
      <c r="K666" t="s">
        <v>1703</v>
      </c>
      <c r="L666" t="s">
        <v>2466</v>
      </c>
    </row>
    <row r="667" spans="11:12" x14ac:dyDescent="0.25">
      <c r="K667" t="s">
        <v>1704</v>
      </c>
      <c r="L667" t="s">
        <v>2467</v>
      </c>
    </row>
    <row r="668" spans="11:12" x14ac:dyDescent="0.25">
      <c r="K668" t="s">
        <v>1705</v>
      </c>
      <c r="L668" t="s">
        <v>2468</v>
      </c>
    </row>
    <row r="669" spans="11:12" x14ac:dyDescent="0.25">
      <c r="K669" t="s">
        <v>1706</v>
      </c>
      <c r="L669" t="s">
        <v>2469</v>
      </c>
    </row>
    <row r="670" spans="11:12" x14ac:dyDescent="0.25">
      <c r="K670" t="s">
        <v>1707</v>
      </c>
      <c r="L670" t="s">
        <v>1879</v>
      </c>
    </row>
    <row r="671" spans="11:12" x14ac:dyDescent="0.25">
      <c r="K671" t="s">
        <v>1708</v>
      </c>
      <c r="L671" t="s">
        <v>2470</v>
      </c>
    </row>
    <row r="672" spans="11:12" x14ac:dyDescent="0.25">
      <c r="K672" t="s">
        <v>1709</v>
      </c>
      <c r="L672" t="s">
        <v>1880</v>
      </c>
    </row>
    <row r="673" spans="11:12" x14ac:dyDescent="0.25">
      <c r="K673" t="s">
        <v>1710</v>
      </c>
      <c r="L673" t="s">
        <v>2471</v>
      </c>
    </row>
    <row r="674" spans="11:12" x14ac:dyDescent="0.25">
      <c r="K674" t="s">
        <v>1711</v>
      </c>
      <c r="L674" t="s">
        <v>2472</v>
      </c>
    </row>
    <row r="675" spans="11:12" x14ac:dyDescent="0.25">
      <c r="K675" t="s">
        <v>1712</v>
      </c>
      <c r="L675" t="s">
        <v>2473</v>
      </c>
    </row>
    <row r="676" spans="11:12" x14ac:dyDescent="0.25">
      <c r="K676" t="s">
        <v>1713</v>
      </c>
      <c r="L676" t="s">
        <v>2474</v>
      </c>
    </row>
    <row r="677" spans="11:12" x14ac:dyDescent="0.25">
      <c r="K677" t="s">
        <v>1714</v>
      </c>
      <c r="L677" t="s">
        <v>2475</v>
      </c>
    </row>
    <row r="678" spans="11:12" x14ac:dyDescent="0.25">
      <c r="K678" t="s">
        <v>1715</v>
      </c>
      <c r="L678" t="s">
        <v>2476</v>
      </c>
    </row>
    <row r="679" spans="11:12" x14ac:dyDescent="0.25">
      <c r="K679" t="s">
        <v>1716</v>
      </c>
      <c r="L679" t="s">
        <v>2477</v>
      </c>
    </row>
    <row r="680" spans="11:12" x14ac:dyDescent="0.25">
      <c r="K680" t="e">
        <v>#N/A</v>
      </c>
      <c r="L680" t="e">
        <v>#N/A</v>
      </c>
    </row>
    <row r="681" spans="11:12" x14ac:dyDescent="0.25">
      <c r="K681" t="s">
        <v>1717</v>
      </c>
      <c r="L681" t="s">
        <v>2478</v>
      </c>
    </row>
    <row r="682" spans="11:12" x14ac:dyDescent="0.25">
      <c r="K682" t="s">
        <v>1718</v>
      </c>
      <c r="L682" t="s">
        <v>2479</v>
      </c>
    </row>
    <row r="683" spans="11:12" x14ac:dyDescent="0.25">
      <c r="K683" t="s">
        <v>1719</v>
      </c>
      <c r="L683" t="s">
        <v>2480</v>
      </c>
    </row>
    <row r="684" spans="11:12" x14ac:dyDescent="0.25">
      <c r="K684" t="s">
        <v>1720</v>
      </c>
      <c r="L684" t="s">
        <v>2481</v>
      </c>
    </row>
    <row r="685" spans="11:12" x14ac:dyDescent="0.25">
      <c r="K685" t="s">
        <v>1721</v>
      </c>
      <c r="L685" t="s">
        <v>2482</v>
      </c>
    </row>
    <row r="686" spans="11:12" x14ac:dyDescent="0.25">
      <c r="K686" t="s">
        <v>1722</v>
      </c>
      <c r="L686" t="s">
        <v>2483</v>
      </c>
    </row>
    <row r="687" spans="11:12" x14ac:dyDescent="0.25">
      <c r="K687" t="s">
        <v>1723</v>
      </c>
      <c r="L687" t="s">
        <v>1844</v>
      </c>
    </row>
    <row r="688" spans="11:12" x14ac:dyDescent="0.25">
      <c r="K688" t="s">
        <v>1724</v>
      </c>
      <c r="L688" t="s">
        <v>2484</v>
      </c>
    </row>
    <row r="689" spans="11:12" x14ac:dyDescent="0.25">
      <c r="K689" t="e">
        <v>#N/A</v>
      </c>
      <c r="L689" t="e">
        <v>#N/A</v>
      </c>
    </row>
    <row r="690" spans="11:12" x14ac:dyDescent="0.25">
      <c r="K690" t="s">
        <v>1725</v>
      </c>
      <c r="L690" t="s">
        <v>2485</v>
      </c>
    </row>
    <row r="691" spans="11:12" x14ac:dyDescent="0.25">
      <c r="K691" t="s">
        <v>1726</v>
      </c>
      <c r="L691" t="s">
        <v>2486</v>
      </c>
    </row>
    <row r="692" spans="11:12" x14ac:dyDescent="0.25">
      <c r="K692" t="s">
        <v>1727</v>
      </c>
      <c r="L692" t="s">
        <v>2487</v>
      </c>
    </row>
    <row r="693" spans="11:12" x14ac:dyDescent="0.25">
      <c r="K693" t="s">
        <v>1728</v>
      </c>
      <c r="L693" t="s">
        <v>2488</v>
      </c>
    </row>
    <row r="694" spans="11:12" x14ac:dyDescent="0.25">
      <c r="K694" t="s">
        <v>1729</v>
      </c>
      <c r="L694" t="s">
        <v>2489</v>
      </c>
    </row>
    <row r="695" spans="11:12" x14ac:dyDescent="0.25">
      <c r="K695" t="s">
        <v>1730</v>
      </c>
      <c r="L695" t="s">
        <v>2490</v>
      </c>
    </row>
    <row r="696" spans="11:12" x14ac:dyDescent="0.25">
      <c r="K696" t="s">
        <v>1731</v>
      </c>
      <c r="L696" t="s">
        <v>2491</v>
      </c>
    </row>
    <row r="697" spans="11:12" x14ac:dyDescent="0.25">
      <c r="K697" t="s">
        <v>1732</v>
      </c>
      <c r="L697" t="s">
        <v>2492</v>
      </c>
    </row>
    <row r="698" spans="11:12" x14ac:dyDescent="0.25">
      <c r="K698" t="e">
        <v>#N/A</v>
      </c>
      <c r="L698" t="e">
        <v>#N/A</v>
      </c>
    </row>
    <row r="699" spans="11:12" x14ac:dyDescent="0.25">
      <c r="K699" t="s">
        <v>1733</v>
      </c>
      <c r="L699" t="s">
        <v>2493</v>
      </c>
    </row>
    <row r="700" spans="11:12" x14ac:dyDescent="0.25">
      <c r="K700" t="s">
        <v>1734</v>
      </c>
      <c r="L700" t="s">
        <v>2494</v>
      </c>
    </row>
    <row r="701" spans="11:12" x14ac:dyDescent="0.25">
      <c r="K701" t="s">
        <v>1735</v>
      </c>
      <c r="L701" t="s">
        <v>1845</v>
      </c>
    </row>
    <row r="702" spans="11:12" x14ac:dyDescent="0.25">
      <c r="K702" t="s">
        <v>1736</v>
      </c>
      <c r="L702" t="s">
        <v>2495</v>
      </c>
    </row>
    <row r="703" spans="11:12" x14ac:dyDescent="0.25">
      <c r="K703" t="s">
        <v>1737</v>
      </c>
      <c r="L703" t="s">
        <v>2496</v>
      </c>
    </row>
    <row r="704" spans="11:12" x14ac:dyDescent="0.25">
      <c r="K704" t="s">
        <v>1738</v>
      </c>
      <c r="L704" t="s">
        <v>2497</v>
      </c>
    </row>
    <row r="705" spans="11:12" x14ac:dyDescent="0.25">
      <c r="K705" t="s">
        <v>1739</v>
      </c>
      <c r="L705" t="s">
        <v>2498</v>
      </c>
    </row>
    <row r="706" spans="11:12" x14ac:dyDescent="0.25">
      <c r="K706" t="s">
        <v>1740</v>
      </c>
      <c r="L706" t="s">
        <v>2499</v>
      </c>
    </row>
    <row r="707" spans="11:12" x14ac:dyDescent="0.25">
      <c r="K707" t="s">
        <v>1741</v>
      </c>
      <c r="L707" t="s">
        <v>2500</v>
      </c>
    </row>
    <row r="708" spans="11:12" x14ac:dyDescent="0.25">
      <c r="K708" t="s">
        <v>1742</v>
      </c>
      <c r="L708" t="s">
        <v>2501</v>
      </c>
    </row>
    <row r="709" spans="11:12" x14ac:dyDescent="0.25">
      <c r="K709" t="s">
        <v>1743</v>
      </c>
      <c r="L709" t="s">
        <v>2502</v>
      </c>
    </row>
    <row r="710" spans="11:12" x14ac:dyDescent="0.25">
      <c r="K710" t="s">
        <v>1744</v>
      </c>
      <c r="L710" t="s">
        <v>1846</v>
      </c>
    </row>
    <row r="711" spans="11:12" x14ac:dyDescent="0.25">
      <c r="K711" t="s">
        <v>1745</v>
      </c>
      <c r="L711" t="s">
        <v>2503</v>
      </c>
    </row>
    <row r="712" spans="11:12" x14ac:dyDescent="0.25">
      <c r="K712" t="s">
        <v>1746</v>
      </c>
      <c r="L712" t="s">
        <v>2504</v>
      </c>
    </row>
    <row r="713" spans="11:12" x14ac:dyDescent="0.25">
      <c r="K713" t="s">
        <v>1747</v>
      </c>
      <c r="L713" t="s">
        <v>2505</v>
      </c>
    </row>
    <row r="714" spans="11:12" x14ac:dyDescent="0.25">
      <c r="K714" t="s">
        <v>1748</v>
      </c>
      <c r="L714" t="s">
        <v>1847</v>
      </c>
    </row>
    <row r="715" spans="11:12" x14ac:dyDescent="0.25">
      <c r="K715" t="s">
        <v>1749</v>
      </c>
      <c r="L715" t="s">
        <v>2506</v>
      </c>
    </row>
    <row r="716" spans="11:12" x14ac:dyDescent="0.25">
      <c r="K716" t="s">
        <v>1750</v>
      </c>
      <c r="L716" t="s">
        <v>2507</v>
      </c>
    </row>
    <row r="717" spans="11:12" x14ac:dyDescent="0.25">
      <c r="K717" t="s">
        <v>1751</v>
      </c>
      <c r="L717" t="s">
        <v>2508</v>
      </c>
    </row>
    <row r="718" spans="11:12" x14ac:dyDescent="0.25">
      <c r="K718" t="s">
        <v>1752</v>
      </c>
      <c r="L718" t="s">
        <v>2509</v>
      </c>
    </row>
    <row r="719" spans="11:12" x14ac:dyDescent="0.25">
      <c r="K719" t="s">
        <v>1753</v>
      </c>
      <c r="L719" t="s">
        <v>2510</v>
      </c>
    </row>
    <row r="720" spans="11:12" x14ac:dyDescent="0.25">
      <c r="K720" t="s">
        <v>1754</v>
      </c>
      <c r="L720" t="s">
        <v>2511</v>
      </c>
    </row>
    <row r="721" spans="11:12" x14ac:dyDescent="0.25">
      <c r="K721" t="s">
        <v>1755</v>
      </c>
      <c r="L721" t="s">
        <v>2512</v>
      </c>
    </row>
    <row r="722" spans="11:12" x14ac:dyDescent="0.25">
      <c r="K722" t="s">
        <v>1756</v>
      </c>
      <c r="L722" t="s">
        <v>2513</v>
      </c>
    </row>
    <row r="723" spans="11:12" x14ac:dyDescent="0.25">
      <c r="K723" t="s">
        <v>1757</v>
      </c>
      <c r="L723" t="s">
        <v>2514</v>
      </c>
    </row>
    <row r="724" spans="11:12" x14ac:dyDescent="0.25">
      <c r="K724" t="e">
        <v>#N/A</v>
      </c>
      <c r="L724" t="e">
        <v>#N/A</v>
      </c>
    </row>
    <row r="725" spans="11:12" x14ac:dyDescent="0.25">
      <c r="K725" t="s">
        <v>1758</v>
      </c>
      <c r="L725" t="s">
        <v>2515</v>
      </c>
    </row>
    <row r="726" spans="11:12" x14ac:dyDescent="0.25">
      <c r="K726" t="s">
        <v>1759</v>
      </c>
      <c r="L726" t="s">
        <v>2516</v>
      </c>
    </row>
    <row r="727" spans="11:12" x14ac:dyDescent="0.25">
      <c r="K727" t="s">
        <v>1760</v>
      </c>
      <c r="L727" t="s">
        <v>2517</v>
      </c>
    </row>
    <row r="728" spans="11:12" x14ac:dyDescent="0.25">
      <c r="K728" t="s">
        <v>1761</v>
      </c>
      <c r="L728" t="s">
        <v>2518</v>
      </c>
    </row>
    <row r="729" spans="11:12" x14ac:dyDescent="0.25">
      <c r="K729" t="s">
        <v>1762</v>
      </c>
      <c r="L729" t="s">
        <v>2519</v>
      </c>
    </row>
    <row r="730" spans="11:12" x14ac:dyDescent="0.25">
      <c r="K730" t="s">
        <v>1763</v>
      </c>
      <c r="L730" t="s">
        <v>2520</v>
      </c>
    </row>
    <row r="731" spans="11:12" x14ac:dyDescent="0.25">
      <c r="K731" t="s">
        <v>1764</v>
      </c>
      <c r="L731" t="s">
        <v>2521</v>
      </c>
    </row>
    <row r="732" spans="11:12" x14ac:dyDescent="0.25">
      <c r="K732" t="s">
        <v>1765</v>
      </c>
      <c r="L732" t="s">
        <v>2522</v>
      </c>
    </row>
    <row r="733" spans="11:12" x14ac:dyDescent="0.25">
      <c r="K733" t="s">
        <v>1766</v>
      </c>
      <c r="L733" t="s">
        <v>2523</v>
      </c>
    </row>
    <row r="734" spans="11:12" x14ac:dyDescent="0.25">
      <c r="K734" t="e">
        <v>#N/A</v>
      </c>
      <c r="L734" t="e">
        <v>#N/A</v>
      </c>
    </row>
    <row r="735" spans="11:12" x14ac:dyDescent="0.25">
      <c r="K735" t="s">
        <v>1767</v>
      </c>
      <c r="L735" t="s">
        <v>2524</v>
      </c>
    </row>
    <row r="736" spans="11:12" x14ac:dyDescent="0.25">
      <c r="K736" t="e">
        <v>#N/A</v>
      </c>
      <c r="L736" t="e">
        <v>#N/A</v>
      </c>
    </row>
    <row r="737" spans="11:12" x14ac:dyDescent="0.25">
      <c r="K737" t="e">
        <v>#N/A</v>
      </c>
      <c r="L737" t="e">
        <v>#N/A</v>
      </c>
    </row>
    <row r="738" spans="11:12" x14ac:dyDescent="0.25">
      <c r="K738" t="s">
        <v>1768</v>
      </c>
      <c r="L738" t="s">
        <v>2525</v>
      </c>
    </row>
    <row r="739" spans="11:12" x14ac:dyDescent="0.25">
      <c r="K739" t="s">
        <v>1769</v>
      </c>
      <c r="L739" t="s">
        <v>2526</v>
      </c>
    </row>
    <row r="740" spans="11:12" x14ac:dyDescent="0.25">
      <c r="K740" t="s">
        <v>1770</v>
      </c>
      <c r="L740" t="s">
        <v>2527</v>
      </c>
    </row>
    <row r="741" spans="11:12" x14ac:dyDescent="0.25">
      <c r="K741" t="s">
        <v>1771</v>
      </c>
      <c r="L741" t="s">
        <v>2528</v>
      </c>
    </row>
    <row r="742" spans="11:12" x14ac:dyDescent="0.25">
      <c r="K742" t="s">
        <v>1772</v>
      </c>
      <c r="L742" t="s">
        <v>2529</v>
      </c>
    </row>
    <row r="743" spans="11:12" x14ac:dyDescent="0.25">
      <c r="K743" t="s">
        <v>1773</v>
      </c>
      <c r="L743" t="s">
        <v>2530</v>
      </c>
    </row>
    <row r="744" spans="11:12" x14ac:dyDescent="0.25">
      <c r="K744" t="s">
        <v>1774</v>
      </c>
      <c r="L744" t="s">
        <v>2531</v>
      </c>
    </row>
    <row r="745" spans="11:12" x14ac:dyDescent="0.25">
      <c r="K745" t="s">
        <v>1775</v>
      </c>
      <c r="L745" t="s">
        <v>2532</v>
      </c>
    </row>
    <row r="746" spans="11:12" x14ac:dyDescent="0.25">
      <c r="K746" t="e">
        <v>#N/A</v>
      </c>
      <c r="L746" t="e">
        <v>#N/A</v>
      </c>
    </row>
    <row r="747" spans="11:12" x14ac:dyDescent="0.25">
      <c r="K747" t="s">
        <v>1776</v>
      </c>
      <c r="L747" t="s">
        <v>2533</v>
      </c>
    </row>
    <row r="748" spans="11:12" x14ac:dyDescent="0.25">
      <c r="K748" t="s">
        <v>1777</v>
      </c>
      <c r="L748" t="s">
        <v>2534</v>
      </c>
    </row>
    <row r="749" spans="11:12" x14ac:dyDescent="0.25">
      <c r="K749" t="s">
        <v>1778</v>
      </c>
      <c r="L749" t="s">
        <v>2535</v>
      </c>
    </row>
    <row r="750" spans="11:12" x14ac:dyDescent="0.25">
      <c r="K750" t="s">
        <v>1779</v>
      </c>
      <c r="L750" t="s">
        <v>2536</v>
      </c>
    </row>
    <row r="751" spans="11:12" x14ac:dyDescent="0.25">
      <c r="K751" t="s">
        <v>1780</v>
      </c>
      <c r="L751" t="s">
        <v>2537</v>
      </c>
    </row>
    <row r="752" spans="11:12" x14ac:dyDescent="0.25">
      <c r="K752" t="s">
        <v>1781</v>
      </c>
      <c r="L752" t="s">
        <v>2538</v>
      </c>
    </row>
    <row r="753" spans="11:12" x14ac:dyDescent="0.25">
      <c r="K753" t="s">
        <v>1782</v>
      </c>
      <c r="L753" t="s">
        <v>2539</v>
      </c>
    </row>
    <row r="754" spans="11:12" x14ac:dyDescent="0.25">
      <c r="K754" t="s">
        <v>1783</v>
      </c>
      <c r="L754" t="s">
        <v>2540</v>
      </c>
    </row>
    <row r="755" spans="11:12" x14ac:dyDescent="0.25">
      <c r="K755" t="e">
        <v>#N/A</v>
      </c>
      <c r="L755" t="e">
        <v>#N/A</v>
      </c>
    </row>
    <row r="756" spans="11:12" x14ac:dyDescent="0.25">
      <c r="K756" t="s">
        <v>1784</v>
      </c>
      <c r="L756" t="s">
        <v>2541</v>
      </c>
    </row>
    <row r="757" spans="11:12" x14ac:dyDescent="0.25">
      <c r="K757" t="s">
        <v>1785</v>
      </c>
      <c r="L757" t="s">
        <v>2542</v>
      </c>
    </row>
    <row r="758" spans="11:12" x14ac:dyDescent="0.25">
      <c r="K758" t="s">
        <v>1786</v>
      </c>
      <c r="L758" t="s">
        <v>2543</v>
      </c>
    </row>
    <row r="759" spans="11:12" x14ac:dyDescent="0.25">
      <c r="K759" t="s">
        <v>1787</v>
      </c>
      <c r="L759" t="s">
        <v>2544</v>
      </c>
    </row>
    <row r="760" spans="11:12" x14ac:dyDescent="0.25">
      <c r="K760" t="s">
        <v>1788</v>
      </c>
      <c r="L760" t="s">
        <v>2545</v>
      </c>
    </row>
    <row r="761" spans="11:12" x14ac:dyDescent="0.25">
      <c r="K761" t="s">
        <v>1789</v>
      </c>
      <c r="L761" t="s">
        <v>2546</v>
      </c>
    </row>
    <row r="762" spans="11:12" x14ac:dyDescent="0.25">
      <c r="K762" t="s">
        <v>1790</v>
      </c>
      <c r="L762" t="s">
        <v>2547</v>
      </c>
    </row>
    <row r="763" spans="11:12" x14ac:dyDescent="0.25">
      <c r="K763" t="s">
        <v>1791</v>
      </c>
      <c r="L763" t="s">
        <v>2548</v>
      </c>
    </row>
    <row r="764" spans="11:12" x14ac:dyDescent="0.25">
      <c r="K764" t="s">
        <v>1792</v>
      </c>
      <c r="L764" t="s">
        <v>2549</v>
      </c>
    </row>
    <row r="765" spans="11:12" x14ac:dyDescent="0.25">
      <c r="K765" t="s">
        <v>1793</v>
      </c>
      <c r="L765" t="s">
        <v>1848</v>
      </c>
    </row>
    <row r="766" spans="11:12" x14ac:dyDescent="0.25">
      <c r="K766" t="s">
        <v>1794</v>
      </c>
      <c r="L766" t="s">
        <v>2550</v>
      </c>
    </row>
    <row r="767" spans="11:12" x14ac:dyDescent="0.25">
      <c r="K767" t="s">
        <v>1795</v>
      </c>
      <c r="L767" t="s">
        <v>2551</v>
      </c>
    </row>
    <row r="768" spans="11:12" x14ac:dyDescent="0.25">
      <c r="K768" t="s">
        <v>1796</v>
      </c>
      <c r="L768" t="s">
        <v>2552</v>
      </c>
    </row>
    <row r="769" spans="11:12" x14ac:dyDescent="0.25">
      <c r="K769" t="s">
        <v>1797</v>
      </c>
      <c r="L769" t="s">
        <v>2553</v>
      </c>
    </row>
    <row r="770" spans="11:12" x14ac:dyDescent="0.25">
      <c r="K770" t="s">
        <v>1798</v>
      </c>
      <c r="L770" t="s">
        <v>1849</v>
      </c>
    </row>
    <row r="771" spans="11:12" x14ac:dyDescent="0.25">
      <c r="K771" t="s">
        <v>1799</v>
      </c>
      <c r="L771" t="s">
        <v>2554</v>
      </c>
    </row>
    <row r="772" spans="11:12" x14ac:dyDescent="0.25">
      <c r="K772" t="s">
        <v>1800</v>
      </c>
      <c r="L772" t="s">
        <v>2555</v>
      </c>
    </row>
    <row r="773" spans="11:12" x14ac:dyDescent="0.25">
      <c r="K773" t="s">
        <v>1801</v>
      </c>
      <c r="L773" t="s">
        <v>2556</v>
      </c>
    </row>
    <row r="774" spans="11:12" x14ac:dyDescent="0.25">
      <c r="K774" t="s">
        <v>1802</v>
      </c>
      <c r="L774" t="s">
        <v>2557</v>
      </c>
    </row>
    <row r="775" spans="11:12" x14ac:dyDescent="0.25">
      <c r="K775" t="s">
        <v>1803</v>
      </c>
      <c r="L775" t="s">
        <v>2558</v>
      </c>
    </row>
    <row r="776" spans="11:12" x14ac:dyDescent="0.25">
      <c r="K776" t="s">
        <v>1804</v>
      </c>
      <c r="L776" t="s">
        <v>2559</v>
      </c>
    </row>
    <row r="777" spans="11:12" x14ac:dyDescent="0.25">
      <c r="K777" t="s">
        <v>1805</v>
      </c>
      <c r="L777" t="s">
        <v>2560</v>
      </c>
    </row>
    <row r="778" spans="11:12" x14ac:dyDescent="0.25">
      <c r="K778" t="s">
        <v>1806</v>
      </c>
      <c r="L778" t="s">
        <v>2561</v>
      </c>
    </row>
    <row r="779" spans="11:12" x14ac:dyDescent="0.25">
      <c r="K779" t="s">
        <v>1788</v>
      </c>
    </row>
    <row r="780" spans="11:12" x14ac:dyDescent="0.25">
      <c r="K780" t="s">
        <v>1789</v>
      </c>
    </row>
    <row r="781" spans="11:12" x14ac:dyDescent="0.25">
      <c r="K781" t="s">
        <v>1790</v>
      </c>
    </row>
    <row r="782" spans="11:12" x14ac:dyDescent="0.25">
      <c r="K782" t="s">
        <v>1791</v>
      </c>
    </row>
    <row r="783" spans="11:12" x14ac:dyDescent="0.25">
      <c r="K783" t="s">
        <v>1792</v>
      </c>
    </row>
    <row r="784" spans="11:12" x14ac:dyDescent="0.25">
      <c r="K784" t="s">
        <v>1793</v>
      </c>
    </row>
    <row r="785" spans="11:11" x14ac:dyDescent="0.25">
      <c r="K785" t="s">
        <v>1794</v>
      </c>
    </row>
    <row r="786" spans="11:11" x14ac:dyDescent="0.25">
      <c r="K786" t="s">
        <v>1795</v>
      </c>
    </row>
    <row r="787" spans="11:11" x14ac:dyDescent="0.25">
      <c r="K787" t="s">
        <v>1796</v>
      </c>
    </row>
    <row r="788" spans="11:11" x14ac:dyDescent="0.25">
      <c r="K788" t="s">
        <v>1797</v>
      </c>
    </row>
    <row r="789" spans="11:11" x14ac:dyDescent="0.25">
      <c r="K789" t="s">
        <v>1798</v>
      </c>
    </row>
    <row r="790" spans="11:11" x14ac:dyDescent="0.25">
      <c r="K790" t="s">
        <v>1799</v>
      </c>
    </row>
    <row r="791" spans="11:11" x14ac:dyDescent="0.25">
      <c r="K791" t="s">
        <v>1800</v>
      </c>
    </row>
    <row r="792" spans="11:11" x14ac:dyDescent="0.25">
      <c r="K792" t="s">
        <v>1801</v>
      </c>
    </row>
    <row r="793" spans="11:11" x14ac:dyDescent="0.25">
      <c r="K793" t="s">
        <v>1802</v>
      </c>
    </row>
    <row r="794" spans="11:11" x14ac:dyDescent="0.25">
      <c r="K794" t="s">
        <v>1803</v>
      </c>
    </row>
    <row r="795" spans="11:11" x14ac:dyDescent="0.25">
      <c r="K795" t="s">
        <v>1804</v>
      </c>
    </row>
    <row r="796" spans="11:11" x14ac:dyDescent="0.25">
      <c r="K796" t="s">
        <v>1805</v>
      </c>
    </row>
    <row r="797" spans="11:11" x14ac:dyDescent="0.25">
      <c r="K797" t="s">
        <v>1806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workbookViewId="0">
      <selection activeCell="C8" sqref="C8"/>
    </sheetView>
  </sheetViews>
  <sheetFormatPr defaultColWidth="8.85546875" defaultRowHeight="15" x14ac:dyDescent="0.25"/>
  <cols>
    <col min="2" max="2" width="19" bestFit="1" customWidth="1"/>
    <col min="3" max="3" width="26" customWidth="1"/>
    <col min="4" max="4" width="8.85546875" customWidth="1"/>
    <col min="6" max="6" width="19" customWidth="1"/>
    <col min="7" max="7" width="9.85546875" customWidth="1"/>
    <col min="8" max="8" width="17.7109375" bestFit="1" customWidth="1"/>
    <col min="9" max="9" width="21.42578125" bestFit="1" customWidth="1"/>
    <col min="10" max="10" width="17.85546875" bestFit="1" customWidth="1"/>
    <col min="11" max="11" width="14.7109375" bestFit="1" customWidth="1"/>
    <col min="14" max="14" width="8.85546875" customWidth="1"/>
    <col min="15" max="15" width="9.42578125" bestFit="1" customWidth="1"/>
    <col min="19" max="19" width="17.85546875" bestFit="1" customWidth="1"/>
    <col min="23" max="23" width="9.85546875" bestFit="1" customWidth="1"/>
    <col min="31" max="31" width="10" bestFit="1" customWidth="1"/>
    <col min="39" max="39" width="9.85546875" bestFit="1" customWidth="1"/>
    <col min="47" max="47" width="9.85546875" bestFit="1" customWidth="1"/>
    <col min="55" max="55" width="9.85546875" bestFit="1" customWidth="1"/>
  </cols>
  <sheetData>
    <row r="2" spans="2:6" x14ac:dyDescent="0.25">
      <c r="B2" s="28" t="s">
        <v>1891</v>
      </c>
      <c r="C2" s="28"/>
      <c r="F2" t="s">
        <v>2593</v>
      </c>
    </row>
    <row r="3" spans="2:6" x14ac:dyDescent="0.25">
      <c r="B3" s="17" t="s">
        <v>1883</v>
      </c>
      <c r="C3" s="16">
        <v>10</v>
      </c>
    </row>
    <row r="4" spans="2:6" x14ac:dyDescent="0.25">
      <c r="B4" s="17" t="s">
        <v>1890</v>
      </c>
      <c r="C4" s="19">
        <f ca="1">DATE(YEAR(TODAY())-C3,1,1)</f>
        <v>42005</v>
      </c>
    </row>
    <row r="5" spans="2:6" x14ac:dyDescent="0.25">
      <c r="B5" s="17" t="s">
        <v>543</v>
      </c>
      <c r="C5" t="s">
        <v>544</v>
      </c>
    </row>
    <row r="6" spans="2:6" x14ac:dyDescent="0.25">
      <c r="B6" s="28" t="s">
        <v>1884</v>
      </c>
      <c r="C6" s="28"/>
    </row>
    <row r="7" spans="2:6" x14ac:dyDescent="0.25">
      <c r="B7" s="17" t="s">
        <v>546</v>
      </c>
      <c r="C7" s="16" t="s">
        <v>1885</v>
      </c>
    </row>
    <row r="8" spans="2:6" x14ac:dyDescent="0.25">
      <c r="B8" s="17" t="s">
        <v>1888</v>
      </c>
      <c r="C8" s="16" t="s">
        <v>1886</v>
      </c>
    </row>
    <row r="9" spans="2:6" x14ac:dyDescent="0.25">
      <c r="B9" s="17" t="s">
        <v>1889</v>
      </c>
      <c r="C9" s="16" t="s">
        <v>1887</v>
      </c>
    </row>
    <row r="10" spans="2:6" x14ac:dyDescent="0.25">
      <c r="B10" s="17" t="s">
        <v>1896</v>
      </c>
      <c r="C10" s="16"/>
    </row>
    <row r="11" spans="2:6" x14ac:dyDescent="0.25">
      <c r="B11" s="17" t="s">
        <v>1897</v>
      </c>
      <c r="C11" s="16"/>
    </row>
    <row r="12" spans="2:6" x14ac:dyDescent="0.25">
      <c r="B12" s="28" t="s">
        <v>1894</v>
      </c>
      <c r="C12" s="28"/>
    </row>
    <row r="13" spans="2:6" x14ac:dyDescent="0.25">
      <c r="B13" s="18"/>
      <c r="C13" s="18"/>
    </row>
    <row r="14" spans="2:6" x14ac:dyDescent="0.25">
      <c r="B14" s="21" t="s">
        <v>1895</v>
      </c>
      <c r="C14" s="16">
        <v>3</v>
      </c>
    </row>
    <row r="15" spans="2:6" ht="30" x14ac:dyDescent="0.25">
      <c r="B15" s="21" t="s">
        <v>543</v>
      </c>
      <c r="C15" s="20" t="s">
        <v>1898</v>
      </c>
    </row>
    <row r="16" spans="2:6" x14ac:dyDescent="0.25">
      <c r="C16" t="s">
        <v>1899</v>
      </c>
    </row>
    <row r="18" spans="6:434" x14ac:dyDescent="0.25">
      <c r="F18" s="28" t="s">
        <v>1893</v>
      </c>
      <c r="G18" s="28"/>
      <c r="H18" s="28"/>
      <c r="I18" s="28"/>
      <c r="J18" s="28"/>
      <c r="K18" s="28"/>
      <c r="L18" s="28"/>
      <c r="M18" s="28"/>
      <c r="N18" s="28" t="s">
        <v>1901</v>
      </c>
      <c r="O18" s="28"/>
      <c r="P18" s="28"/>
      <c r="Q18" s="28"/>
      <c r="R18" s="28"/>
      <c r="S18" s="28"/>
      <c r="T18" s="28"/>
      <c r="U18" s="28"/>
      <c r="V18" s="28" t="s">
        <v>1905</v>
      </c>
      <c r="W18" s="28"/>
      <c r="X18" s="28"/>
      <c r="Y18" s="28"/>
      <c r="Z18" s="28"/>
      <c r="AA18" s="28"/>
      <c r="AB18" s="28"/>
      <c r="AC18" s="28"/>
      <c r="AD18" s="28" t="s">
        <v>1906</v>
      </c>
      <c r="AE18" s="28"/>
      <c r="AF18" s="28"/>
      <c r="AG18" s="28"/>
      <c r="AH18" s="28"/>
      <c r="AI18" s="28"/>
      <c r="AJ18" s="28"/>
      <c r="AK18" s="28"/>
      <c r="AL18" s="28" t="s">
        <v>1907</v>
      </c>
      <c r="AM18" s="28"/>
      <c r="AN18" s="28"/>
      <c r="AO18" s="28"/>
      <c r="AP18" s="28"/>
      <c r="AQ18" s="28"/>
      <c r="AR18" s="28"/>
      <c r="AS18" s="28"/>
      <c r="AT18" s="28" t="s">
        <v>1908</v>
      </c>
      <c r="AU18" s="28"/>
      <c r="AV18" s="28"/>
      <c r="AW18" s="28"/>
      <c r="AX18" s="28"/>
      <c r="AY18" s="28"/>
      <c r="AZ18" s="28"/>
      <c r="BA18" s="28"/>
      <c r="BB18" s="28" t="s">
        <v>1909</v>
      </c>
      <c r="BC18" s="28"/>
      <c r="BD18" s="28"/>
      <c r="BE18" s="28"/>
      <c r="BF18" s="28"/>
      <c r="BG18" s="28"/>
      <c r="BH18" s="28"/>
      <c r="BI18" s="28"/>
      <c r="BJ18" s="28" t="s">
        <v>1910</v>
      </c>
      <c r="BK18" s="28"/>
      <c r="BL18" s="28"/>
      <c r="BM18" s="28"/>
      <c r="BN18" s="28"/>
      <c r="BO18" s="28"/>
      <c r="BP18" s="28"/>
      <c r="BQ18" s="28"/>
      <c r="BR18" s="28" t="s">
        <v>1911</v>
      </c>
      <c r="BS18" s="28"/>
      <c r="BT18" s="28"/>
      <c r="BU18" s="28"/>
      <c r="BV18" s="28"/>
      <c r="BW18" s="28"/>
      <c r="BX18" s="28"/>
      <c r="BY18" s="28"/>
      <c r="BZ18" s="28" t="s">
        <v>1912</v>
      </c>
      <c r="CA18" s="28"/>
      <c r="CB18" s="28"/>
      <c r="CC18" s="28"/>
      <c r="CD18" s="28"/>
      <c r="CE18" s="28"/>
      <c r="CF18" s="28"/>
      <c r="CG18" s="28"/>
      <c r="CH18" s="28" t="s">
        <v>1913</v>
      </c>
      <c r="CI18" s="28"/>
      <c r="CJ18" s="28"/>
      <c r="CK18" s="28"/>
      <c r="CL18" s="28"/>
      <c r="CM18" s="28"/>
      <c r="CN18" s="28"/>
      <c r="CO18" s="28"/>
      <c r="CP18" s="28" t="s">
        <v>1914</v>
      </c>
      <c r="CQ18" s="28"/>
      <c r="CR18" s="28"/>
      <c r="CS18" s="28"/>
      <c r="CT18" s="28"/>
      <c r="CU18" s="28"/>
      <c r="CV18" s="28"/>
      <c r="CW18" s="28"/>
      <c r="CX18" s="28" t="s">
        <v>2562</v>
      </c>
      <c r="CY18" s="28"/>
      <c r="CZ18" s="28"/>
      <c r="DA18" s="28"/>
      <c r="DB18" s="28"/>
      <c r="DC18" s="28"/>
      <c r="DD18" s="28"/>
      <c r="DE18" s="28"/>
      <c r="DF18" s="28" t="s">
        <v>2563</v>
      </c>
      <c r="DG18" s="28"/>
      <c r="DH18" s="28"/>
      <c r="DI18" s="28"/>
      <c r="DJ18" s="28"/>
      <c r="DK18" s="28"/>
      <c r="DL18" s="28"/>
      <c r="DM18" s="28"/>
      <c r="DN18" s="28" t="s">
        <v>2564</v>
      </c>
      <c r="DO18" s="28"/>
      <c r="DP18" s="28"/>
      <c r="DQ18" s="28"/>
      <c r="DR18" s="28"/>
      <c r="DS18" s="28"/>
      <c r="DT18" s="28"/>
      <c r="DU18" s="28"/>
      <c r="DV18" s="28" t="s">
        <v>2565</v>
      </c>
      <c r="DW18" s="28"/>
      <c r="DX18" s="28"/>
      <c r="DY18" s="28"/>
      <c r="DZ18" s="28"/>
      <c r="EA18" s="28"/>
      <c r="EB18" s="28"/>
      <c r="EC18" s="28"/>
      <c r="ED18" s="28" t="s">
        <v>2566</v>
      </c>
      <c r="EE18" s="28"/>
      <c r="EF18" s="28"/>
      <c r="EG18" s="28"/>
      <c r="EH18" s="28"/>
      <c r="EI18" s="28"/>
      <c r="EJ18" s="28"/>
      <c r="EK18" s="28"/>
      <c r="EL18" s="28" t="s">
        <v>2567</v>
      </c>
      <c r="EM18" s="28"/>
      <c r="EN18" s="28"/>
      <c r="EO18" s="28"/>
      <c r="EP18" s="28"/>
      <c r="EQ18" s="28"/>
      <c r="ER18" s="28"/>
      <c r="ES18" s="28"/>
      <c r="ET18" s="28" t="s">
        <v>2568</v>
      </c>
      <c r="EU18" s="28"/>
      <c r="EV18" s="28"/>
      <c r="EW18" s="28"/>
      <c r="EX18" s="28"/>
      <c r="EY18" s="28"/>
      <c r="EZ18" s="28"/>
      <c r="FA18" s="28"/>
      <c r="FB18" s="28" t="s">
        <v>2569</v>
      </c>
      <c r="FC18" s="28"/>
      <c r="FD18" s="28"/>
      <c r="FE18" s="28"/>
      <c r="FF18" s="28"/>
      <c r="FG18" s="28"/>
      <c r="FH18" s="28"/>
      <c r="FI18" s="28"/>
      <c r="FJ18" s="28" t="s">
        <v>2570</v>
      </c>
      <c r="FK18" s="28"/>
      <c r="FL18" s="28"/>
      <c r="FM18" s="28"/>
      <c r="FN18" s="28"/>
      <c r="FO18" s="28"/>
      <c r="FP18" s="28"/>
      <c r="FQ18" s="28"/>
      <c r="FR18" s="28" t="s">
        <v>2571</v>
      </c>
      <c r="FS18" s="28"/>
      <c r="FT18" s="28"/>
      <c r="FU18" s="28"/>
      <c r="FV18" s="28"/>
      <c r="FW18" s="28"/>
      <c r="FX18" s="28"/>
      <c r="FY18" s="28"/>
      <c r="FZ18" s="28" t="s">
        <v>2572</v>
      </c>
      <c r="GA18" s="28"/>
      <c r="GB18" s="28"/>
      <c r="GC18" s="28"/>
      <c r="GD18" s="28"/>
      <c r="GE18" s="28"/>
      <c r="GF18" s="28"/>
      <c r="GG18" s="28"/>
      <c r="GH18" s="28" t="s">
        <v>2573</v>
      </c>
      <c r="GI18" s="28"/>
      <c r="GJ18" s="28"/>
      <c r="GK18" s="28"/>
      <c r="GL18" s="28"/>
      <c r="GM18" s="28"/>
      <c r="GN18" s="28"/>
      <c r="GO18" s="28"/>
      <c r="GP18" s="28" t="s">
        <v>2574</v>
      </c>
      <c r="GQ18" s="28"/>
      <c r="GR18" s="28"/>
      <c r="GS18" s="28"/>
      <c r="GT18" s="28"/>
      <c r="GU18" s="28"/>
      <c r="GV18" s="28"/>
      <c r="GW18" s="28"/>
      <c r="GX18" s="28" t="s">
        <v>2575</v>
      </c>
      <c r="GY18" s="28"/>
      <c r="GZ18" s="28"/>
      <c r="HA18" s="28"/>
      <c r="HB18" s="28"/>
      <c r="HC18" s="28"/>
      <c r="HD18" s="28"/>
      <c r="HE18" s="28"/>
      <c r="HF18" s="28" t="s">
        <v>2576</v>
      </c>
      <c r="HG18" s="28"/>
      <c r="HH18" s="28"/>
      <c r="HI18" s="28"/>
      <c r="HJ18" s="28"/>
      <c r="HK18" s="28"/>
      <c r="HL18" s="28"/>
      <c r="HM18" s="28"/>
      <c r="HN18" s="28" t="s">
        <v>2577</v>
      </c>
      <c r="HO18" s="28"/>
      <c r="HP18" s="28"/>
      <c r="HQ18" s="28"/>
      <c r="HR18" s="28"/>
      <c r="HS18" s="28"/>
      <c r="HT18" s="28"/>
      <c r="HU18" s="28"/>
      <c r="HV18" s="28" t="s">
        <v>2578</v>
      </c>
      <c r="HW18" s="28"/>
      <c r="HX18" s="28"/>
      <c r="HY18" s="28"/>
      <c r="HZ18" s="28"/>
      <c r="IA18" s="28"/>
      <c r="IB18" s="28"/>
      <c r="IC18" s="28"/>
      <c r="ID18" s="28" t="s">
        <v>2579</v>
      </c>
      <c r="IE18" s="28"/>
      <c r="IF18" s="28"/>
      <c r="IG18" s="28"/>
      <c r="IH18" s="28"/>
      <c r="II18" s="28"/>
      <c r="IJ18" s="28"/>
      <c r="IK18" s="28"/>
      <c r="IL18" s="28" t="s">
        <v>2580</v>
      </c>
      <c r="IM18" s="28"/>
      <c r="IN18" s="28"/>
      <c r="IO18" s="28"/>
      <c r="IP18" s="28"/>
      <c r="IQ18" s="28"/>
      <c r="IR18" s="28"/>
      <c r="IS18" s="28"/>
      <c r="IT18" s="28" t="s">
        <v>2581</v>
      </c>
      <c r="IU18" s="28"/>
      <c r="IV18" s="28"/>
      <c r="IW18" s="28"/>
      <c r="IX18" s="28"/>
      <c r="IY18" s="28"/>
      <c r="IZ18" s="28"/>
      <c r="JA18" s="28"/>
      <c r="JB18" s="28" t="s">
        <v>2582</v>
      </c>
      <c r="JC18" s="28"/>
      <c r="JD18" s="28"/>
      <c r="JE18" s="28"/>
      <c r="JF18" s="28"/>
      <c r="JG18" s="28"/>
      <c r="JH18" s="28"/>
      <c r="JI18" s="28"/>
      <c r="JJ18" s="28" t="s">
        <v>2583</v>
      </c>
      <c r="JK18" s="28"/>
      <c r="JL18" s="28"/>
      <c r="JM18" s="28"/>
      <c r="JN18" s="28"/>
      <c r="JO18" s="28"/>
      <c r="JP18" s="28"/>
      <c r="JQ18" s="28"/>
      <c r="JR18" s="28" t="s">
        <v>2584</v>
      </c>
      <c r="JS18" s="28"/>
      <c r="JT18" s="28"/>
      <c r="JU18" s="28"/>
      <c r="JV18" s="28"/>
      <c r="JW18" s="28"/>
      <c r="JX18" s="28"/>
      <c r="JY18" s="28"/>
      <c r="JZ18" s="28" t="s">
        <v>2585</v>
      </c>
      <c r="KA18" s="28"/>
      <c r="KB18" s="28"/>
      <c r="KC18" s="28"/>
      <c r="KD18" s="28"/>
      <c r="KE18" s="28"/>
      <c r="KF18" s="28"/>
      <c r="KG18" s="28"/>
      <c r="KH18" s="28" t="s">
        <v>2586</v>
      </c>
      <c r="KI18" s="28"/>
      <c r="KJ18" s="28"/>
      <c r="KK18" s="28"/>
      <c r="KL18" s="28"/>
      <c r="KM18" s="28"/>
      <c r="KN18" s="28"/>
      <c r="KO18" s="28"/>
      <c r="KP18" s="28" t="s">
        <v>2587</v>
      </c>
      <c r="KQ18" s="28"/>
      <c r="KR18" s="28"/>
      <c r="KS18" s="28"/>
      <c r="KT18" s="28"/>
      <c r="KU18" s="28"/>
      <c r="KV18" s="28"/>
      <c r="KW18" s="28"/>
      <c r="KX18" s="28" t="s">
        <v>2588</v>
      </c>
      <c r="KY18" s="28"/>
      <c r="KZ18" s="28"/>
      <c r="LA18" s="28"/>
      <c r="LB18" s="28"/>
      <c r="LC18" s="28"/>
      <c r="LD18" s="28"/>
      <c r="LE18" s="28"/>
      <c r="LF18" s="28" t="s">
        <v>2589</v>
      </c>
      <c r="LG18" s="28"/>
      <c r="LH18" s="28"/>
      <c r="LI18" s="28"/>
      <c r="LJ18" s="28"/>
      <c r="LK18" s="28"/>
      <c r="LL18" s="28"/>
      <c r="LM18" s="28"/>
      <c r="LN18" s="28" t="s">
        <v>2590</v>
      </c>
      <c r="LO18" s="28"/>
      <c r="LP18" s="28"/>
      <c r="LQ18" s="28"/>
      <c r="LR18" s="28"/>
      <c r="LS18" s="28"/>
      <c r="LT18" s="28"/>
      <c r="LU18" s="28"/>
      <c r="LV18" s="28" t="s">
        <v>2591</v>
      </c>
      <c r="LW18" s="28"/>
      <c r="LX18" s="28"/>
      <c r="LY18" s="28"/>
      <c r="LZ18" s="28"/>
      <c r="MA18" s="28"/>
      <c r="MB18" s="28"/>
      <c r="MC18" s="28"/>
      <c r="MD18" s="28" t="s">
        <v>2592</v>
      </c>
      <c r="ME18" s="28"/>
      <c r="MF18" s="28"/>
      <c r="MG18" s="28"/>
      <c r="MH18" s="28"/>
      <c r="MI18" s="28"/>
      <c r="MJ18" s="28"/>
      <c r="MK18" s="28"/>
    </row>
    <row r="19" spans="6:434" x14ac:dyDescent="0.25">
      <c r="F19" t="s">
        <v>541</v>
      </c>
      <c r="G19" t="s">
        <v>1</v>
      </c>
      <c r="H19" t="s">
        <v>1902</v>
      </c>
      <c r="I19" t="s">
        <v>1903</v>
      </c>
      <c r="J19" t="s">
        <v>1900</v>
      </c>
      <c r="K19" t="s">
        <v>1892</v>
      </c>
      <c r="N19" t="s">
        <v>541</v>
      </c>
      <c r="O19" t="s">
        <v>1</v>
      </c>
      <c r="P19" t="s">
        <v>1902</v>
      </c>
      <c r="Q19" t="s">
        <v>1903</v>
      </c>
      <c r="R19" t="s">
        <v>1900</v>
      </c>
      <c r="S19" t="s">
        <v>1892</v>
      </c>
      <c r="V19" t="s">
        <v>541</v>
      </c>
      <c r="W19" t="s">
        <v>1</v>
      </c>
      <c r="X19" t="s">
        <v>1902</v>
      </c>
      <c r="Y19" t="s">
        <v>1903</v>
      </c>
      <c r="Z19" t="s">
        <v>1900</v>
      </c>
      <c r="AA19" t="s">
        <v>1892</v>
      </c>
      <c r="AD19" t="s">
        <v>541</v>
      </c>
      <c r="AE19" t="s">
        <v>1</v>
      </c>
      <c r="AF19" t="s">
        <v>1902</v>
      </c>
      <c r="AG19" t="s">
        <v>1903</v>
      </c>
      <c r="AH19" t="s">
        <v>1900</v>
      </c>
      <c r="AI19" t="s">
        <v>1892</v>
      </c>
      <c r="AL19" t="s">
        <v>541</v>
      </c>
      <c r="AM19" t="s">
        <v>1</v>
      </c>
      <c r="AN19" t="s">
        <v>1902</v>
      </c>
      <c r="AO19" t="s">
        <v>1903</v>
      </c>
      <c r="AP19" t="s">
        <v>1900</v>
      </c>
      <c r="AQ19" t="s">
        <v>1892</v>
      </c>
      <c r="AT19" t="s">
        <v>541</v>
      </c>
      <c r="AU19" t="s">
        <v>1</v>
      </c>
      <c r="AV19" t="s">
        <v>1902</v>
      </c>
      <c r="AW19" t="s">
        <v>1903</v>
      </c>
      <c r="AX19" t="s">
        <v>1900</v>
      </c>
      <c r="AY19" t="s">
        <v>1892</v>
      </c>
      <c r="BB19" t="s">
        <v>541</v>
      </c>
      <c r="BC19" t="s">
        <v>1</v>
      </c>
      <c r="BD19" t="s">
        <v>1902</v>
      </c>
      <c r="BE19" t="s">
        <v>1903</v>
      </c>
      <c r="BF19" t="s">
        <v>1900</v>
      </c>
      <c r="BG19" t="s">
        <v>1892</v>
      </c>
      <c r="BJ19" t="s">
        <v>541</v>
      </c>
      <c r="BK19" t="s">
        <v>1</v>
      </c>
      <c r="BL19" t="s">
        <v>1902</v>
      </c>
      <c r="BM19" t="s">
        <v>1903</v>
      </c>
      <c r="BN19" t="s">
        <v>1900</v>
      </c>
      <c r="BO19" t="s">
        <v>1892</v>
      </c>
      <c r="BR19" t="s">
        <v>541</v>
      </c>
      <c r="BS19" t="s">
        <v>1</v>
      </c>
      <c r="BT19" t="s">
        <v>1902</v>
      </c>
      <c r="BU19" t="s">
        <v>1903</v>
      </c>
      <c r="BV19" t="s">
        <v>1900</v>
      </c>
      <c r="BW19" t="s">
        <v>1892</v>
      </c>
      <c r="BZ19" t="s">
        <v>541</v>
      </c>
      <c r="CA19" t="s">
        <v>1</v>
      </c>
      <c r="CB19" t="s">
        <v>1902</v>
      </c>
      <c r="CC19" t="s">
        <v>1903</v>
      </c>
      <c r="CD19" t="s">
        <v>1900</v>
      </c>
      <c r="CE19" t="s">
        <v>1892</v>
      </c>
      <c r="CH19" t="s">
        <v>541</v>
      </c>
      <c r="CI19" t="s">
        <v>1</v>
      </c>
      <c r="CJ19" t="s">
        <v>1902</v>
      </c>
      <c r="CK19" t="s">
        <v>1903</v>
      </c>
      <c r="CL19" t="s">
        <v>1900</v>
      </c>
      <c r="CM19" t="s">
        <v>1892</v>
      </c>
      <c r="CP19" t="s">
        <v>541</v>
      </c>
      <c r="CQ19" t="s">
        <v>1</v>
      </c>
      <c r="CR19" t="s">
        <v>1902</v>
      </c>
      <c r="CS19" t="s">
        <v>1903</v>
      </c>
      <c r="CT19" t="s">
        <v>1900</v>
      </c>
      <c r="CU19" t="s">
        <v>1892</v>
      </c>
      <c r="CX19" t="s">
        <v>541</v>
      </c>
      <c r="CY19" t="s">
        <v>1</v>
      </c>
      <c r="CZ19" t="s">
        <v>1902</v>
      </c>
      <c r="DA19" t="s">
        <v>1903</v>
      </c>
      <c r="DB19" t="s">
        <v>1900</v>
      </c>
      <c r="DC19" t="s">
        <v>1892</v>
      </c>
      <c r="DF19" t="s">
        <v>541</v>
      </c>
      <c r="DG19" t="s">
        <v>1</v>
      </c>
      <c r="DH19" t="s">
        <v>1902</v>
      </c>
      <c r="DI19" t="s">
        <v>1903</v>
      </c>
      <c r="DJ19" t="s">
        <v>1900</v>
      </c>
      <c r="DK19" t="s">
        <v>1892</v>
      </c>
      <c r="DN19" t="s">
        <v>541</v>
      </c>
      <c r="DO19" t="s">
        <v>1</v>
      </c>
      <c r="DP19" t="s">
        <v>1902</v>
      </c>
      <c r="DQ19" t="s">
        <v>1903</v>
      </c>
      <c r="DR19" t="s">
        <v>1900</v>
      </c>
      <c r="DS19" t="s">
        <v>1892</v>
      </c>
      <c r="DV19" t="s">
        <v>541</v>
      </c>
      <c r="DW19" t="s">
        <v>1</v>
      </c>
      <c r="DX19" t="s">
        <v>1902</v>
      </c>
      <c r="DY19" t="s">
        <v>1903</v>
      </c>
      <c r="DZ19" t="s">
        <v>1900</v>
      </c>
      <c r="EA19" t="s">
        <v>1892</v>
      </c>
      <c r="ED19" t="s">
        <v>541</v>
      </c>
      <c r="EE19" t="s">
        <v>1</v>
      </c>
      <c r="EF19" t="s">
        <v>1902</v>
      </c>
      <c r="EG19" t="s">
        <v>1903</v>
      </c>
      <c r="EH19" t="s">
        <v>1900</v>
      </c>
      <c r="EI19" t="s">
        <v>1892</v>
      </c>
      <c r="EL19" t="s">
        <v>541</v>
      </c>
      <c r="EM19" t="s">
        <v>1</v>
      </c>
      <c r="EN19" t="s">
        <v>1902</v>
      </c>
      <c r="EO19" t="s">
        <v>1903</v>
      </c>
      <c r="EP19" t="s">
        <v>1900</v>
      </c>
      <c r="EQ19" t="s">
        <v>1892</v>
      </c>
      <c r="ET19" t="s">
        <v>541</v>
      </c>
      <c r="EU19" t="s">
        <v>1</v>
      </c>
      <c r="EV19" t="s">
        <v>1902</v>
      </c>
      <c r="EW19" t="s">
        <v>1903</v>
      </c>
      <c r="EX19" t="s">
        <v>1900</v>
      </c>
      <c r="EY19" t="s">
        <v>1892</v>
      </c>
      <c r="FB19" t="s">
        <v>541</v>
      </c>
      <c r="FC19" t="s">
        <v>1</v>
      </c>
      <c r="FD19" t="s">
        <v>1902</v>
      </c>
      <c r="FE19" t="s">
        <v>1903</v>
      </c>
      <c r="FF19" t="s">
        <v>1900</v>
      </c>
      <c r="FG19" t="s">
        <v>1892</v>
      </c>
      <c r="FJ19" t="s">
        <v>541</v>
      </c>
      <c r="FK19" t="s">
        <v>1</v>
      </c>
      <c r="FL19" t="s">
        <v>1902</v>
      </c>
      <c r="FM19" t="s">
        <v>1903</v>
      </c>
      <c r="FN19" t="s">
        <v>1900</v>
      </c>
      <c r="FO19" t="s">
        <v>1892</v>
      </c>
      <c r="FR19" t="s">
        <v>541</v>
      </c>
      <c r="FS19" t="s">
        <v>1</v>
      </c>
      <c r="FT19" t="s">
        <v>1902</v>
      </c>
      <c r="FU19" t="s">
        <v>1903</v>
      </c>
      <c r="FV19" t="s">
        <v>1900</v>
      </c>
      <c r="FW19" t="s">
        <v>1892</v>
      </c>
      <c r="FZ19" t="s">
        <v>541</v>
      </c>
      <c r="GA19" t="s">
        <v>1</v>
      </c>
      <c r="GB19" t="s">
        <v>1902</v>
      </c>
      <c r="GC19" t="s">
        <v>1903</v>
      </c>
      <c r="GD19" t="s">
        <v>1900</v>
      </c>
      <c r="GE19" t="s">
        <v>1892</v>
      </c>
      <c r="GH19" t="s">
        <v>541</v>
      </c>
      <c r="GI19" t="s">
        <v>1</v>
      </c>
      <c r="GJ19" t="s">
        <v>1902</v>
      </c>
      <c r="GK19" t="s">
        <v>1903</v>
      </c>
      <c r="GL19" t="s">
        <v>1900</v>
      </c>
      <c r="GM19" t="s">
        <v>1892</v>
      </c>
      <c r="GP19" t="s">
        <v>541</v>
      </c>
      <c r="GQ19" t="s">
        <v>1</v>
      </c>
      <c r="GR19" t="s">
        <v>1902</v>
      </c>
      <c r="GS19" t="s">
        <v>1903</v>
      </c>
      <c r="GT19" t="s">
        <v>1900</v>
      </c>
      <c r="GU19" t="s">
        <v>1892</v>
      </c>
      <c r="GX19" t="s">
        <v>541</v>
      </c>
      <c r="GY19" t="s">
        <v>1</v>
      </c>
      <c r="GZ19" t="s">
        <v>1902</v>
      </c>
      <c r="HA19" t="s">
        <v>1903</v>
      </c>
      <c r="HB19" t="s">
        <v>1900</v>
      </c>
      <c r="HC19" t="s">
        <v>1892</v>
      </c>
      <c r="HF19" t="s">
        <v>541</v>
      </c>
      <c r="HG19" t="s">
        <v>1</v>
      </c>
      <c r="HH19" t="s">
        <v>1902</v>
      </c>
      <c r="HI19" t="s">
        <v>1903</v>
      </c>
      <c r="HJ19" t="s">
        <v>1900</v>
      </c>
      <c r="HK19" t="s">
        <v>1892</v>
      </c>
      <c r="HN19" t="s">
        <v>541</v>
      </c>
      <c r="HO19" t="s">
        <v>1</v>
      </c>
      <c r="HP19" t="s">
        <v>1902</v>
      </c>
      <c r="HQ19" t="s">
        <v>1903</v>
      </c>
      <c r="HR19" t="s">
        <v>1900</v>
      </c>
      <c r="HS19" t="s">
        <v>1892</v>
      </c>
      <c r="HV19" t="s">
        <v>541</v>
      </c>
      <c r="HW19" t="s">
        <v>1</v>
      </c>
      <c r="HX19" t="s">
        <v>1902</v>
      </c>
      <c r="HY19" t="s">
        <v>1903</v>
      </c>
      <c r="HZ19" t="s">
        <v>1900</v>
      </c>
      <c r="IA19" t="s">
        <v>1892</v>
      </c>
      <c r="ID19" t="s">
        <v>541</v>
      </c>
      <c r="IE19" t="s">
        <v>1</v>
      </c>
      <c r="IF19" t="s">
        <v>1902</v>
      </c>
      <c r="IG19" t="s">
        <v>1903</v>
      </c>
      <c r="IH19" t="s">
        <v>1900</v>
      </c>
      <c r="II19" t="s">
        <v>1892</v>
      </c>
      <c r="IL19" t="s">
        <v>541</v>
      </c>
      <c r="IM19" t="s">
        <v>1</v>
      </c>
      <c r="IN19" t="s">
        <v>1902</v>
      </c>
      <c r="IO19" t="s">
        <v>1903</v>
      </c>
      <c r="IP19" t="s">
        <v>1900</v>
      </c>
      <c r="IQ19" t="s">
        <v>1892</v>
      </c>
      <c r="IT19" t="s">
        <v>541</v>
      </c>
      <c r="IU19" t="s">
        <v>1</v>
      </c>
      <c r="IV19" t="s">
        <v>1902</v>
      </c>
      <c r="IW19" t="s">
        <v>1903</v>
      </c>
      <c r="IX19" t="s">
        <v>1900</v>
      </c>
      <c r="IY19" t="s">
        <v>1892</v>
      </c>
      <c r="JB19" t="s">
        <v>541</v>
      </c>
      <c r="JC19" t="s">
        <v>1</v>
      </c>
      <c r="JD19" t="s">
        <v>1902</v>
      </c>
      <c r="JE19" t="s">
        <v>1903</v>
      </c>
      <c r="JF19" t="s">
        <v>1900</v>
      </c>
      <c r="JG19" t="s">
        <v>1892</v>
      </c>
      <c r="JJ19" t="s">
        <v>541</v>
      </c>
      <c r="JK19" t="s">
        <v>1</v>
      </c>
      <c r="JL19" t="s">
        <v>1902</v>
      </c>
      <c r="JM19" t="s">
        <v>1903</v>
      </c>
      <c r="JN19" t="s">
        <v>1900</v>
      </c>
      <c r="JO19" t="s">
        <v>1892</v>
      </c>
      <c r="JR19" t="s">
        <v>541</v>
      </c>
      <c r="JS19" t="s">
        <v>1</v>
      </c>
      <c r="JT19" t="s">
        <v>1902</v>
      </c>
      <c r="JU19" t="s">
        <v>1903</v>
      </c>
      <c r="JV19" t="s">
        <v>1900</v>
      </c>
      <c r="JW19" t="s">
        <v>1892</v>
      </c>
      <c r="JZ19" t="s">
        <v>541</v>
      </c>
      <c r="KA19" t="s">
        <v>1</v>
      </c>
      <c r="KB19" t="s">
        <v>1902</v>
      </c>
      <c r="KC19" t="s">
        <v>1903</v>
      </c>
      <c r="KD19" t="s">
        <v>1900</v>
      </c>
      <c r="KE19" t="s">
        <v>1892</v>
      </c>
      <c r="KH19" t="s">
        <v>541</v>
      </c>
      <c r="KI19" t="s">
        <v>1</v>
      </c>
      <c r="KJ19" t="s">
        <v>1902</v>
      </c>
      <c r="KK19" t="s">
        <v>1903</v>
      </c>
      <c r="KL19" t="s">
        <v>1900</v>
      </c>
      <c r="KM19" t="s">
        <v>1892</v>
      </c>
      <c r="KP19" t="s">
        <v>541</v>
      </c>
      <c r="KQ19" t="s">
        <v>1</v>
      </c>
      <c r="KR19" t="s">
        <v>1902</v>
      </c>
      <c r="KS19" t="s">
        <v>1903</v>
      </c>
      <c r="KT19" t="s">
        <v>1900</v>
      </c>
      <c r="KU19" t="s">
        <v>1892</v>
      </c>
      <c r="KX19" t="s">
        <v>541</v>
      </c>
      <c r="KY19" t="s">
        <v>1</v>
      </c>
      <c r="KZ19" t="s">
        <v>1902</v>
      </c>
      <c r="LA19" t="s">
        <v>1903</v>
      </c>
      <c r="LB19" t="s">
        <v>1900</v>
      </c>
      <c r="LC19" t="s">
        <v>1892</v>
      </c>
      <c r="LF19" t="s">
        <v>541</v>
      </c>
      <c r="LG19" t="s">
        <v>1</v>
      </c>
      <c r="LH19" t="s">
        <v>1902</v>
      </c>
      <c r="LI19" t="s">
        <v>1903</v>
      </c>
      <c r="LJ19" t="s">
        <v>1900</v>
      </c>
      <c r="LK19" t="s">
        <v>1892</v>
      </c>
      <c r="LN19" t="s">
        <v>541</v>
      </c>
      <c r="LO19" t="s">
        <v>1</v>
      </c>
      <c r="LP19" t="s">
        <v>1902</v>
      </c>
      <c r="LQ19" t="s">
        <v>1903</v>
      </c>
      <c r="LR19" t="s">
        <v>1900</v>
      </c>
      <c r="LS19" t="s">
        <v>1892</v>
      </c>
      <c r="LV19" t="s">
        <v>541</v>
      </c>
      <c r="LW19" t="s">
        <v>1</v>
      </c>
      <c r="LX19" t="s">
        <v>1902</v>
      </c>
      <c r="LY19" t="s">
        <v>1903</v>
      </c>
      <c r="LZ19" t="s">
        <v>1900</v>
      </c>
      <c r="MA19" t="s">
        <v>1892</v>
      </c>
      <c r="MD19" t="s">
        <v>541</v>
      </c>
      <c r="ME19" t="s">
        <v>1</v>
      </c>
      <c r="MF19" t="s">
        <v>1902</v>
      </c>
      <c r="MG19" t="s">
        <v>1903</v>
      </c>
      <c r="MH19" t="s">
        <v>1900</v>
      </c>
      <c r="MI19" t="s">
        <v>1892</v>
      </c>
    </row>
    <row r="20" spans="6:434" x14ac:dyDescent="0.25">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1904</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1904</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1904</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1904</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1904</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1904</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1904</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1904</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1904</v>
      </c>
      <c r="BZ20" t="str" cm="1">
        <f t="array" ref="BZ20">IF(CA20="","",_xll.PBD(CA20,"Name","","USD","",""))</f>
        <v>4BIO Medicamentos Especiais</v>
      </c>
      <c r="CA20" t="str" cm="1">
        <f t="array" ref="CA20">IF(
  INDEX('Python Strip Mask'!$C:$C, INT((COLUMN()-COLUMN($G$20))/8 + 3))="",
  "",
  INDEX('Python Strip Mask'!$C:$C, INT((COLUMN()-COLUMN($G$20))/8 + 3))
)</f>
        <v>471065-32</v>
      </c>
      <c r="CB20" t="e" cm="1">
        <f t="array" ref="CB20">IF(CA20="","",_xll.PBD(CA20,"Investments Buy Side Count","","USD","",""))</f>
        <v>#N/A</v>
      </c>
      <c r="CC20" t="str">
        <f ca="1">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1904</v>
      </c>
      <c r="CH20" t="str" cm="1">
        <f t="array" ref="CH20">IF(CI20="","",_xll.PBD(CI20,"Name","","USD","",""))</f>
        <v>ADT (IT Security Company)</v>
      </c>
      <c r="CI20" t="str" cm="1">
        <f t="array" ref="CI20">IF(
  INDEX('Python Strip Mask'!$C:$C, INT((COLUMN()-COLUMN($G$20))/8 + 3))="",
  "",
  INDEX('Python Strip Mask'!$C:$C, INT((COLUMN()-COLUMN($G$20))/8 + 3))
)</f>
        <v>25354-54</v>
      </c>
      <c r="CJ20" cm="1">
        <f t="array" ref="CJ20">IF(CI20="","",_xll.PBD(CI20,"Investments Buy Side Count","","USD","",""))</f>
        <v>48</v>
      </c>
      <c r="CK20">
        <f ca="1">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26</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IOTAS, Key-Rite Security, Sunpro Solar</v>
      </c>
      <c r="CO20" t="s">
        <v>1904</v>
      </c>
      <c r="CP20" t="str" cm="1">
        <f t="array" ref="CP20">IF(CQ20="","",_xll.PBD(CQ20,"Name","","USD","",""))</f>
        <v>Adria Alimentos do Brasil</v>
      </c>
      <c r="CQ20" t="str" cm="1">
        <f t="array" ref="CQ20">IF(
  INDEX('Python Strip Mask'!$C:$C, INT((COLUMN()-COLUMN($G$20))/8 + 3))="",
  "",
  INDEX('Python Strip Mask'!$C:$C, INT((COLUMN()-COLUMN($G$20))/8 + 3))
)</f>
        <v>224267-68</v>
      </c>
      <c r="CR20" t="e" cm="1">
        <f t="array" ref="CR20">IF(CQ20="","",_xll.PBD(CQ20,"Investments Buy Side Count","","USD","",""))</f>
        <v>#N/A</v>
      </c>
      <c r="CS20" t="str">
        <f ca="1">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1904</v>
      </c>
      <c r="CX20" t="str" cm="1">
        <f t="array" ref="CX20">IF(CY20="","",_xll.PBD(CY20,"Name","","USD","",""))</f>
        <v>Aeris Energy (Brazil)</v>
      </c>
      <c r="CY20" t="str" cm="1">
        <f t="array" ref="CY20">IF(
  INDEX('Python Strip Mask'!$C:$C, INT((COLUMN()-COLUMN($G$20))/8 + 3))="",
  "",
  INDEX('Python Strip Mask'!$C:$C, INT((COLUMN()-COLUMN($G$20))/8 + 3))
)</f>
        <v>438594-67</v>
      </c>
      <c r="CZ20" t="e" cm="1">
        <f t="array" ref="CZ20">IF(CY20="","",_xll.PBD(CY20,"Investments Buy Side Count","","USD","",""))</f>
        <v>#N/A</v>
      </c>
      <c r="DA20" t="str">
        <f ca="1">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1904</v>
      </c>
      <c r="DF20" t="str" cm="1">
        <f t="array" ref="DF20">IF(DG20="","",_xll.PBD(DG20,"Name","","USD","",""))</f>
        <v/>
      </c>
      <c r="DG20" t="str" cm="1">
        <f t="array" ref="DG20">IF(
  INDEX('Python Strip Mask'!$C:$C, INT((COLUMN()-COLUMN($G$20))/8 + 3))="",
  "",
  INDEX('Python Strip Mask'!$C:$C, INT((COLUMN()-COLUMN($G$20))/8 + 3))
)</f>
        <v/>
      </c>
      <c r="DH20" t="str" cm="1">
        <f t="array" ref="DH20">IF(DG20="","",_xll.PBD(DG20,"Investments Buy Side Count","","USD","",""))</f>
        <v/>
      </c>
      <c r="DI20" t="str">
        <f>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
      </c>
      <c r="DM20" t="s">
        <v>1904</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1904</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1904</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1904</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1904</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1904</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1904</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1904</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1904</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1904</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1904</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1904</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1904</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1904</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1904</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1904</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1904</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1904</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1904</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1904</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1904</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1904</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1904</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1904</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1904</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1904</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1904</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1904</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1904</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1904</v>
      </c>
    </row>
    <row r="22" spans="6:434" x14ac:dyDescent="0.25">
      <c r="F22" t="s">
        <v>542</v>
      </c>
      <c r="G22" t="s">
        <v>545</v>
      </c>
      <c r="H22" t="s">
        <v>1881</v>
      </c>
      <c r="I22" t="s">
        <v>1882</v>
      </c>
      <c r="J22" t="s">
        <v>546</v>
      </c>
      <c r="N22" t="s">
        <v>542</v>
      </c>
      <c r="O22" t="s">
        <v>545</v>
      </c>
      <c r="P22" t="s">
        <v>1881</v>
      </c>
      <c r="Q22" t="s">
        <v>1882</v>
      </c>
      <c r="R22" t="s">
        <v>546</v>
      </c>
      <c r="V22" t="s">
        <v>542</v>
      </c>
      <c r="W22" t="s">
        <v>545</v>
      </c>
      <c r="X22" t="s">
        <v>1881</v>
      </c>
      <c r="Y22" t="s">
        <v>1882</v>
      </c>
      <c r="Z22" t="s">
        <v>546</v>
      </c>
      <c r="AD22" t="s">
        <v>542</v>
      </c>
      <c r="AE22" t="s">
        <v>545</v>
      </c>
      <c r="AF22" t="s">
        <v>1881</v>
      </c>
      <c r="AG22" t="s">
        <v>1882</v>
      </c>
      <c r="AH22" t="s">
        <v>546</v>
      </c>
      <c r="AL22" t="s">
        <v>542</v>
      </c>
      <c r="AM22" t="s">
        <v>545</v>
      </c>
      <c r="AN22" t="s">
        <v>1881</v>
      </c>
      <c r="AO22" t="s">
        <v>1882</v>
      </c>
      <c r="AP22" t="s">
        <v>546</v>
      </c>
      <c r="AT22" t="s">
        <v>542</v>
      </c>
      <c r="AU22" t="s">
        <v>545</v>
      </c>
      <c r="AV22" t="s">
        <v>1881</v>
      </c>
      <c r="AW22" t="s">
        <v>1882</v>
      </c>
      <c r="AX22" t="s">
        <v>546</v>
      </c>
      <c r="BB22" t="s">
        <v>542</v>
      </c>
      <c r="BC22" t="s">
        <v>545</v>
      </c>
      <c r="BD22" t="s">
        <v>1881</v>
      </c>
      <c r="BE22" t="s">
        <v>1882</v>
      </c>
      <c r="BF22" t="s">
        <v>546</v>
      </c>
      <c r="BJ22" t="s">
        <v>542</v>
      </c>
      <c r="BK22" t="s">
        <v>545</v>
      </c>
      <c r="BL22" t="s">
        <v>1881</v>
      </c>
      <c r="BM22" t="s">
        <v>1882</v>
      </c>
      <c r="BN22" t="s">
        <v>546</v>
      </c>
      <c r="BR22" t="s">
        <v>542</v>
      </c>
      <c r="BS22" t="s">
        <v>545</v>
      </c>
      <c r="BT22" t="s">
        <v>1881</v>
      </c>
      <c r="BU22" t="s">
        <v>1882</v>
      </c>
      <c r="BV22" t="s">
        <v>546</v>
      </c>
      <c r="BZ22" t="s">
        <v>542</v>
      </c>
      <c r="CA22" t="s">
        <v>545</v>
      </c>
      <c r="CB22" t="s">
        <v>1881</v>
      </c>
      <c r="CC22" t="s">
        <v>1882</v>
      </c>
      <c r="CD22" t="s">
        <v>546</v>
      </c>
      <c r="CH22" t="s">
        <v>542</v>
      </c>
      <c r="CI22" t="s">
        <v>545</v>
      </c>
      <c r="CJ22" t="s">
        <v>1881</v>
      </c>
      <c r="CK22" t="s">
        <v>1882</v>
      </c>
      <c r="CL22" t="s">
        <v>546</v>
      </c>
      <c r="CP22" t="s">
        <v>542</v>
      </c>
      <c r="CQ22" t="s">
        <v>545</v>
      </c>
      <c r="CR22" t="s">
        <v>1881</v>
      </c>
      <c r="CS22" t="s">
        <v>1882</v>
      </c>
      <c r="CT22" t="s">
        <v>546</v>
      </c>
      <c r="CX22" t="s">
        <v>542</v>
      </c>
      <c r="CY22" t="s">
        <v>545</v>
      </c>
      <c r="CZ22" t="s">
        <v>1881</v>
      </c>
      <c r="DA22" t="s">
        <v>1882</v>
      </c>
      <c r="DB22" t="s">
        <v>546</v>
      </c>
      <c r="DF22" t="s">
        <v>542</v>
      </c>
      <c r="DG22" t="s">
        <v>545</v>
      </c>
      <c r="DH22" t="s">
        <v>1881</v>
      </c>
      <c r="DI22" t="s">
        <v>1882</v>
      </c>
      <c r="DJ22" t="s">
        <v>546</v>
      </c>
      <c r="DN22" t="s">
        <v>542</v>
      </c>
      <c r="DO22" t="s">
        <v>545</v>
      </c>
      <c r="DP22" t="s">
        <v>1881</v>
      </c>
      <c r="DQ22" t="s">
        <v>1882</v>
      </c>
      <c r="DR22" t="s">
        <v>546</v>
      </c>
      <c r="DV22" t="s">
        <v>542</v>
      </c>
      <c r="DW22" t="s">
        <v>545</v>
      </c>
      <c r="DX22" t="s">
        <v>1881</v>
      </c>
      <c r="DY22" t="s">
        <v>1882</v>
      </c>
      <c r="DZ22" t="s">
        <v>546</v>
      </c>
      <c r="ED22" t="s">
        <v>542</v>
      </c>
      <c r="EE22" t="s">
        <v>545</v>
      </c>
      <c r="EF22" t="s">
        <v>1881</v>
      </c>
      <c r="EG22" t="s">
        <v>1882</v>
      </c>
      <c r="EH22" t="s">
        <v>546</v>
      </c>
      <c r="EL22" t="s">
        <v>542</v>
      </c>
      <c r="EM22" t="s">
        <v>545</v>
      </c>
      <c r="EN22" t="s">
        <v>1881</v>
      </c>
      <c r="EO22" t="s">
        <v>1882</v>
      </c>
      <c r="EP22" t="s">
        <v>546</v>
      </c>
      <c r="ET22" t="s">
        <v>542</v>
      </c>
      <c r="EU22" t="s">
        <v>545</v>
      </c>
      <c r="EV22" t="s">
        <v>1881</v>
      </c>
      <c r="EW22" t="s">
        <v>1882</v>
      </c>
      <c r="EX22" t="s">
        <v>546</v>
      </c>
      <c r="FB22" t="s">
        <v>542</v>
      </c>
      <c r="FC22" t="s">
        <v>545</v>
      </c>
      <c r="FD22" t="s">
        <v>1881</v>
      </c>
      <c r="FE22" t="s">
        <v>1882</v>
      </c>
      <c r="FF22" t="s">
        <v>546</v>
      </c>
      <c r="FJ22" t="s">
        <v>542</v>
      </c>
      <c r="FK22" t="s">
        <v>545</v>
      </c>
      <c r="FL22" t="s">
        <v>1881</v>
      </c>
      <c r="FM22" t="s">
        <v>1882</v>
      </c>
      <c r="FN22" t="s">
        <v>546</v>
      </c>
      <c r="FR22" t="s">
        <v>542</v>
      </c>
      <c r="FS22" t="s">
        <v>545</v>
      </c>
      <c r="FT22" t="s">
        <v>1881</v>
      </c>
      <c r="FU22" t="s">
        <v>1882</v>
      </c>
      <c r="FV22" t="s">
        <v>546</v>
      </c>
      <c r="FZ22" t="s">
        <v>542</v>
      </c>
      <c r="GA22" t="s">
        <v>545</v>
      </c>
      <c r="GB22" t="s">
        <v>1881</v>
      </c>
      <c r="GC22" t="s">
        <v>1882</v>
      </c>
      <c r="GD22" t="s">
        <v>546</v>
      </c>
      <c r="GH22" t="s">
        <v>542</v>
      </c>
      <c r="GI22" t="s">
        <v>545</v>
      </c>
      <c r="GJ22" t="s">
        <v>1881</v>
      </c>
      <c r="GK22" t="s">
        <v>1882</v>
      </c>
      <c r="GL22" t="s">
        <v>546</v>
      </c>
      <c r="GP22" t="s">
        <v>542</v>
      </c>
      <c r="GQ22" t="s">
        <v>545</v>
      </c>
      <c r="GR22" t="s">
        <v>1881</v>
      </c>
      <c r="GS22" t="s">
        <v>1882</v>
      </c>
      <c r="GT22" t="s">
        <v>546</v>
      </c>
      <c r="GX22" t="s">
        <v>542</v>
      </c>
      <c r="GY22" t="s">
        <v>545</v>
      </c>
      <c r="GZ22" t="s">
        <v>1881</v>
      </c>
      <c r="HA22" t="s">
        <v>1882</v>
      </c>
      <c r="HB22" t="s">
        <v>546</v>
      </c>
      <c r="HF22" t="s">
        <v>542</v>
      </c>
      <c r="HG22" t="s">
        <v>545</v>
      </c>
      <c r="HH22" t="s">
        <v>1881</v>
      </c>
      <c r="HI22" t="s">
        <v>1882</v>
      </c>
      <c r="HJ22" t="s">
        <v>546</v>
      </c>
      <c r="HN22" t="s">
        <v>542</v>
      </c>
      <c r="HO22" t="s">
        <v>545</v>
      </c>
      <c r="HP22" t="s">
        <v>1881</v>
      </c>
      <c r="HQ22" t="s">
        <v>1882</v>
      </c>
      <c r="HR22" t="s">
        <v>546</v>
      </c>
      <c r="HV22" t="s">
        <v>542</v>
      </c>
      <c r="HW22" t="s">
        <v>545</v>
      </c>
      <c r="HX22" t="s">
        <v>1881</v>
      </c>
      <c r="HY22" t="s">
        <v>1882</v>
      </c>
      <c r="HZ22" t="s">
        <v>546</v>
      </c>
      <c r="ID22" t="s">
        <v>542</v>
      </c>
      <c r="IE22" t="s">
        <v>545</v>
      </c>
      <c r="IF22" t="s">
        <v>1881</v>
      </c>
      <c r="IG22" t="s">
        <v>1882</v>
      </c>
      <c r="IH22" t="s">
        <v>546</v>
      </c>
      <c r="IL22" t="s">
        <v>542</v>
      </c>
      <c r="IM22" t="s">
        <v>545</v>
      </c>
      <c r="IN22" t="s">
        <v>1881</v>
      </c>
      <c r="IO22" t="s">
        <v>1882</v>
      </c>
      <c r="IP22" t="s">
        <v>546</v>
      </c>
      <c r="IT22" t="s">
        <v>542</v>
      </c>
      <c r="IU22" t="s">
        <v>545</v>
      </c>
      <c r="IV22" t="s">
        <v>1881</v>
      </c>
      <c r="IW22" t="s">
        <v>1882</v>
      </c>
      <c r="IX22" t="s">
        <v>546</v>
      </c>
      <c r="JB22" t="s">
        <v>542</v>
      </c>
      <c r="JC22" t="s">
        <v>545</v>
      </c>
      <c r="JD22" t="s">
        <v>1881</v>
      </c>
      <c r="JE22" t="s">
        <v>1882</v>
      </c>
      <c r="JF22" t="s">
        <v>546</v>
      </c>
      <c r="JJ22" t="s">
        <v>542</v>
      </c>
      <c r="JK22" t="s">
        <v>545</v>
      </c>
      <c r="JL22" t="s">
        <v>1881</v>
      </c>
      <c r="JM22" t="s">
        <v>1882</v>
      </c>
      <c r="JN22" t="s">
        <v>546</v>
      </c>
      <c r="JR22" t="s">
        <v>542</v>
      </c>
      <c r="JS22" t="s">
        <v>545</v>
      </c>
      <c r="JT22" t="s">
        <v>1881</v>
      </c>
      <c r="JU22" t="s">
        <v>1882</v>
      </c>
      <c r="JV22" t="s">
        <v>546</v>
      </c>
      <c r="JZ22" t="s">
        <v>542</v>
      </c>
      <c r="KA22" t="s">
        <v>545</v>
      </c>
      <c r="KB22" t="s">
        <v>1881</v>
      </c>
      <c r="KC22" t="s">
        <v>1882</v>
      </c>
      <c r="KD22" t="s">
        <v>546</v>
      </c>
      <c r="KH22" t="s">
        <v>542</v>
      </c>
      <c r="KI22" t="s">
        <v>545</v>
      </c>
      <c r="KJ22" t="s">
        <v>1881</v>
      </c>
      <c r="KK22" t="s">
        <v>1882</v>
      </c>
      <c r="KL22" t="s">
        <v>546</v>
      </c>
      <c r="KP22" t="s">
        <v>542</v>
      </c>
      <c r="KQ22" t="s">
        <v>545</v>
      </c>
      <c r="KR22" t="s">
        <v>1881</v>
      </c>
      <c r="KS22" t="s">
        <v>1882</v>
      </c>
      <c r="KT22" t="s">
        <v>546</v>
      </c>
      <c r="KX22" t="s">
        <v>542</v>
      </c>
      <c r="KY22" t="s">
        <v>545</v>
      </c>
      <c r="KZ22" t="s">
        <v>1881</v>
      </c>
      <c r="LA22" t="s">
        <v>1882</v>
      </c>
      <c r="LB22" t="s">
        <v>546</v>
      </c>
      <c r="LF22" t="s">
        <v>542</v>
      </c>
      <c r="LG22" t="s">
        <v>545</v>
      </c>
      <c r="LH22" t="s">
        <v>1881</v>
      </c>
      <c r="LI22" t="s">
        <v>1882</v>
      </c>
      <c r="LJ22" t="s">
        <v>546</v>
      </c>
      <c r="LN22" t="s">
        <v>542</v>
      </c>
      <c r="LO22" t="s">
        <v>545</v>
      </c>
      <c r="LP22" t="s">
        <v>1881</v>
      </c>
      <c r="LQ22" t="s">
        <v>1882</v>
      </c>
      <c r="LR22" t="s">
        <v>546</v>
      </c>
      <c r="LV22" t="s">
        <v>542</v>
      </c>
      <c r="LW22" t="s">
        <v>545</v>
      </c>
      <c r="LX22" t="s">
        <v>1881</v>
      </c>
      <c r="LY22" t="s">
        <v>1882</v>
      </c>
      <c r="LZ22" t="s">
        <v>546</v>
      </c>
      <c r="MD22" t="s">
        <v>542</v>
      </c>
      <c r="ME22" t="s">
        <v>545</v>
      </c>
      <c r="MF22" t="s">
        <v>1881</v>
      </c>
      <c r="MG22" t="s">
        <v>1882</v>
      </c>
      <c r="MH22" t="s">
        <v>546</v>
      </c>
    </row>
    <row r="23" spans="6:434" x14ac:dyDescent="0.25">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e" cm="1">
        <f t="array" ref="BZ23">IF(CA20="","",_xll.PBD(CA20,"Investments Buy Side Ids","v","USD","",""))</f>
        <v>#N/A</v>
      </c>
      <c r="CA23" s="15" t="e" cm="1">
        <f t="array" ref="CA23">IF(BZ23="","",_xll.PBD(BZ23,"Deal Date","","USD","",""))</f>
        <v>#N/A</v>
      </c>
      <c r="CB23" s="15" t="e" cm="1">
        <f t="array" ref="CB23">IF(BZ23="","",_xll.PBD(BZ23,"Company ID","","USD","",""))</f>
        <v>#N/A</v>
      </c>
      <c r="CC23" s="15" t="e" cm="1">
        <f t="array" ref="CC23">IF(BZ23="","",_xll.PBD(CB23,"Name","","USD","",""))</f>
        <v>#N/A</v>
      </c>
      <c r="CD23" t="e" cm="1">
        <f t="array" ref="CD23">IF(BZ23="","",_xll.PBD(BZ23,"Deal Type 1","","USD","",""))</f>
        <v>#N/A</v>
      </c>
      <c r="CH23" t="str" cm="1">
        <f t="array" ref="CH23:CH70">IF(CI20="","",_xll.PBD(CI20,"Investments Buy Side Ids","v","USD","",""))</f>
        <v>276115-96T</v>
      </c>
      <c r="CI23" s="15" cm="1">
        <f t="array" ref="CI23">IF(CH23="","",_xll.PBD(CH23,"Deal Date","","USD","",""))</f>
        <v>45595</v>
      </c>
      <c r="CJ23" s="15" t="str" cm="1">
        <f t="array" ref="CJ23">IF(CH23="","",_xll.PBD(CH23,"Company ID","","USD","",""))</f>
        <v>706816-99</v>
      </c>
      <c r="CK23" s="15" t="str" cm="1">
        <f t="array" ref="CK23">IF(CH23="","",_xll.PBD(CJ23,"Name","","USD","",""))</f>
        <v>MIND</v>
      </c>
      <c r="CL23" t="str" cm="1">
        <f t="array" ref="CL23">IF(CH23="","",_xll.PBD(CH23,"Deal Type 1","","USD","",""))</f>
        <v>Seed Round</v>
      </c>
      <c r="CP23" t="e" cm="1">
        <f t="array" ref="CP23">IF(CQ20="","",_xll.PBD(CQ20,"Investments Buy Side Ids","v","USD","",""))</f>
        <v>#N/A</v>
      </c>
      <c r="CQ23" s="15" t="e" cm="1">
        <f t="array" ref="CQ23">IF(CP23="","",_xll.PBD(CP23,"Deal Date","","USD","",""))</f>
        <v>#N/A</v>
      </c>
      <c r="CR23" s="15" t="e" cm="1">
        <f t="array" ref="CR23">IF(CP23="","",_xll.PBD(CP23,"Company ID","","USD","",""))</f>
        <v>#N/A</v>
      </c>
      <c r="CS23" s="15" t="e" cm="1">
        <f t="array" ref="CS23">IF(CP23="","",_xll.PBD(CR23,"Name","","USD","",""))</f>
        <v>#N/A</v>
      </c>
      <c r="CT23" t="e" cm="1">
        <f t="array" ref="CT23">IF(CP23="","",_xll.PBD(CP23,"Deal Type 1","","USD","",""))</f>
        <v>#N/A</v>
      </c>
      <c r="CX23" t="e" cm="1">
        <f t="array" ref="CX23">IF(CY20="","",_xll.PBD(CY20,"Investments Buy Side Ids","v","USD","",""))</f>
        <v>#N/A</v>
      </c>
      <c r="CY23" s="15" t="e" cm="1">
        <f t="array" ref="CY23">IF(CX23="","",_xll.PBD(CX23,"Deal Date","","USD","",""))</f>
        <v>#N/A</v>
      </c>
      <c r="CZ23" s="15" t="e" cm="1">
        <f t="array" ref="CZ23">IF(CX23="","",_xll.PBD(CX23,"Company ID","","USD","",""))</f>
        <v>#N/A</v>
      </c>
      <c r="DA23" s="15" t="e" cm="1">
        <f t="array" ref="DA23">IF(CX23="","",_xll.PBD(CZ23,"Name","","USD","",""))</f>
        <v>#N/A</v>
      </c>
      <c r="DB23" t="e" cm="1">
        <f t="array" ref="DB23">IF(CX23="","",_xll.PBD(CX23,"Deal Type 1","","USD","",""))</f>
        <v>#N/A</v>
      </c>
      <c r="DF23" t="str" cm="1">
        <f t="array" ref="DF23">IF(DG20="","",_xll.PBD(DG20,"Investments Buy Side Ids","v","USD","",""))</f>
        <v/>
      </c>
      <c r="DG23" s="15" t="str" cm="1">
        <f t="array" ref="DG23">IF(DF23="","",_xll.PBD(DF23,"Deal Date","","USD","",""))</f>
        <v/>
      </c>
      <c r="DH23" s="15" t="str" cm="1">
        <f t="array" ref="DH23">IF(DF23="","",_xll.PBD(DF23,"Company ID","","USD","",""))</f>
        <v/>
      </c>
      <c r="DI23" s="15" t="str" cm="1">
        <f t="array" ref="DI23">IF(DF23="","",_xll.PBD(DH23,"Name","","USD","",""))</f>
        <v/>
      </c>
      <c r="DJ23" t="str" cm="1">
        <f t="array" ref="DJ23">IF(DF23="","",_xll.PBD(DF23,"Deal Type 1","","USD","",""))</f>
        <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5">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H24" t="str">
        <v>196109-65T</v>
      </c>
      <c r="CI24" s="15" cm="1">
        <f t="array" ref="CI24">IF(CH24="","",_xll.PBD(CH24,"Deal Date","","USD","",""))</f>
        <v>44715</v>
      </c>
      <c r="CJ24" s="15" t="str" cm="1">
        <f t="array" ref="CJ24">IF(CH24="","",_xll.PBD(CH24,"Company ID","","USD","",""))</f>
        <v>101826-10</v>
      </c>
      <c r="CK24" s="15" t="str" cm="1">
        <f t="array" ref="CK24">IF(CH24="","",_xll.PBD(CJ24,"Name","","USD","",""))</f>
        <v>IOTAS</v>
      </c>
      <c r="CL24" t="str" cm="1">
        <f t="array" ref="CL24">IF(CH24="","",_xll.PBD(CH24,"Deal Type 1","","USD","",""))</f>
        <v>Buyout/LBO</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G24" s="15" t="str" cm="1">
        <f t="array" ref="DG24">IF(DF24="","",_xll.PBD(DF24,"Deal Date","","USD","",""))</f>
        <v/>
      </c>
      <c r="DH24" s="15" t="str" cm="1">
        <f t="array" ref="DH24">IF(DF24="","",_xll.PBD(DF24,"Company ID","","USD","",""))</f>
        <v/>
      </c>
      <c r="DI24" s="15" t="str" cm="1">
        <f t="array" ref="DI24">IF(DF24="","",_xll.PBD(DH24,"Name","","USD","",""))</f>
        <v/>
      </c>
      <c r="DJ24" t="str" cm="1">
        <f t="array" ref="DJ24">IF(DF24="","",_xll.PBD(DF24,"Deal Type 1","","USD","",""))</f>
        <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5">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H25" t="str">
        <v>193984-84T</v>
      </c>
      <c r="CI25" s="15" cm="1">
        <f t="array" ref="CI25">IF(CH25="","",_xll.PBD(CH25,"Deal Date","","USD","",""))</f>
        <v>44693</v>
      </c>
      <c r="CJ25" s="15" t="str" cm="1">
        <f t="array" ref="CJ25">IF(CH25="","",_xll.PBD(CH25,"Company ID","","USD","",""))</f>
        <v>258703-75</v>
      </c>
      <c r="CK25" s="15" t="str" cm="1">
        <f t="array" ref="CK25">IF(CH25="","",_xll.PBD(CJ25,"Name","","USD","",""))</f>
        <v>Key-Rite Security</v>
      </c>
      <c r="CL25" t="str" cm="1">
        <f t="array" ref="CL25">IF(CH25="","",_xll.PBD(CH25,"Deal Type 1","","USD","",""))</f>
        <v>Merger/Acquisition</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G25" s="15" t="str" cm="1">
        <f t="array" ref="DG25">IF(DF25="","",_xll.PBD(DF25,"Deal Date","","USD","",""))</f>
        <v/>
      </c>
      <c r="DH25" s="15" t="str" cm="1">
        <f t="array" ref="DH25">IF(DF25="","",_xll.PBD(DF25,"Company ID","","USD","",""))</f>
        <v/>
      </c>
      <c r="DI25" s="15" t="str" cm="1">
        <f t="array" ref="DI25">IF(DF25="","",_xll.PBD(DH25,"Name","","USD","",""))</f>
        <v/>
      </c>
      <c r="DJ25" t="str" cm="1">
        <f t="array" ref="DJ25">IF(DF25="","",_xll.PBD(DF25,"Deal Type 1","","USD","",""))</f>
        <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5">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H26" t="str">
        <v>186816-79T</v>
      </c>
      <c r="CI26" s="15" cm="1">
        <f t="array" ref="CI26">IF(CH26="","",_xll.PBD(CH26,"Deal Date","","USD","",""))</f>
        <v>44666</v>
      </c>
      <c r="CJ26" s="15" t="str" cm="1">
        <f t="array" ref="CJ26">IF(CH26="","",_xll.PBD(CH26,"Company ID","","USD","",""))</f>
        <v>490228-84</v>
      </c>
      <c r="CK26" s="15" t="str" cm="1">
        <f t="array" ref="CK26">IF(CH26="","",_xll.PBD(CJ26,"Name","","USD","",""))</f>
        <v>Canopy (Automotive)</v>
      </c>
      <c r="CL26" t="str" cm="1">
        <f t="array" ref="CL26">IF(CH26="","",_xll.PBD(CH26,"Deal Type 1","","USD","",""))</f>
        <v>Joint Venture</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G26" s="15" t="str" cm="1">
        <f t="array" ref="DG26">IF(DF26="","",_xll.PBD(DF26,"Deal Date","","USD","",""))</f>
        <v/>
      </c>
      <c r="DH26" s="15" t="str" cm="1">
        <f t="array" ref="DH26">IF(DF26="","",_xll.PBD(DF26,"Company ID","","USD","",""))</f>
        <v/>
      </c>
      <c r="DI26" s="15" t="str" cm="1">
        <f t="array" ref="DI26">IF(DF26="","",_xll.PBD(DH26,"Name","","USD","",""))</f>
        <v/>
      </c>
      <c r="DJ26" t="str" cm="1">
        <f t="array" ref="DJ26">IF(DF26="","",_xll.PBD(DF26,"Deal Type 1","","USD","",""))</f>
        <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5">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H27" t="str">
        <v>183155-68T</v>
      </c>
      <c r="CI27" s="15" cm="1">
        <f t="array" ref="CI27">IF(CH27="","",_xll.PBD(CH27,"Deal Date","","USD","",""))</f>
        <v>44539</v>
      </c>
      <c r="CJ27" s="15" t="str" cm="1">
        <f t="array" ref="CJ27">IF(CH27="","",_xll.PBD(CH27,"Company ID","","USD","",""))</f>
        <v>250395-58</v>
      </c>
      <c r="CK27" s="15" t="str" cm="1">
        <f t="array" ref="CK27">IF(CH27="","",_xll.PBD(CJ27,"Name","","USD","",""))</f>
        <v>Sunpro Solar</v>
      </c>
      <c r="CL27" t="str" cm="1">
        <f t="array" ref="CL27">IF(CH27="","",_xll.PBD(CH27,"Deal Type 1","","USD","",""))</f>
        <v>Merger/Acquisition</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G27" s="15" t="str" cm="1">
        <f t="array" ref="DG27">IF(DF27="","",_xll.PBD(DF27,"Deal Date","","USD","",""))</f>
        <v/>
      </c>
      <c r="DH27" s="15" t="str" cm="1">
        <f t="array" ref="DH27">IF(DF27="","",_xll.PBD(DF27,"Company ID","","USD","",""))</f>
        <v/>
      </c>
      <c r="DI27" s="15" t="str" cm="1">
        <f t="array" ref="DI27">IF(DF27="","",_xll.PBD(DH27,"Name","","USD","",""))</f>
        <v/>
      </c>
      <c r="DJ27" t="str" cm="1">
        <f t="array" ref="DJ27">IF(DF27="","",_xll.PBD(DF27,"Deal Type 1","","USD","",""))</f>
        <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5">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H28" t="str">
        <v>192420-28T</v>
      </c>
      <c r="CI28" s="15" cm="1">
        <f t="array" ref="CI28">IF(CH28="","",_xll.PBD(CH28,"Deal Date","","USD","",""))</f>
        <v>44476</v>
      </c>
      <c r="CJ28" s="15" t="str" cm="1">
        <f t="array" ref="CJ28">IF(CH28="","",_xll.PBD(CH28,"Company ID","","USD","",""))</f>
        <v>229711-33</v>
      </c>
      <c r="CK28" s="15" t="str" cm="1">
        <f t="array" ref="CK28">IF(CH28="","",_xll.PBD(CJ28,"Name","","USD","",""))</f>
        <v>Edwards Electronic Systems</v>
      </c>
      <c r="CL28" t="str" cm="1">
        <f t="array" ref="CL28">IF(CH28="","",_xll.PBD(CH28,"Deal Type 1","","USD","",""))</f>
        <v>Merger/Acquisition</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G28" s="15" t="str" cm="1">
        <f t="array" ref="DG28">IF(DF28="","",_xll.PBD(DF28,"Deal Date","","USD","",""))</f>
        <v/>
      </c>
      <c r="DH28" s="15" t="str" cm="1">
        <f t="array" ref="DH28">IF(DF28="","",_xll.PBD(DF28,"Company ID","","USD","",""))</f>
        <v/>
      </c>
      <c r="DI28" s="15" t="str" cm="1">
        <f t="array" ref="DI28">IF(DF28="","",_xll.PBD(DH28,"Name","","USD","",""))</f>
        <v/>
      </c>
      <c r="DJ28" t="str" cm="1">
        <f t="array" ref="DJ28">IF(DF28="","",_xll.PBD(DF28,"Deal Type 1","","USD","",""))</f>
        <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5">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H29" t="str">
        <v>172932-76T</v>
      </c>
      <c r="CI29" s="15" cm="1">
        <f t="array" ref="CI29">IF(CH29="","",_xll.PBD(CH29,"Deal Date","","USD","",""))</f>
        <v>44343</v>
      </c>
      <c r="CJ29" s="15" t="str" cm="1">
        <f t="array" ref="CJ29">IF(CH29="","",_xll.PBD(CH29,"Company ID","","USD","",""))</f>
        <v>184824-64</v>
      </c>
      <c r="CK29" s="15" t="str" cm="1">
        <f t="array" ref="CK29">IF(CH29="","",_xll.PBD(CJ29,"Name","","USD","",""))</f>
        <v>SAM Seamless Network</v>
      </c>
      <c r="CL29" t="str" cm="1">
        <f t="array" ref="CL29">IF(CH29="","",_xll.PBD(CH29,"Deal Type 1","","USD","",""))</f>
        <v>Later Stage VC</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G29" s="15" t="str" cm="1">
        <f t="array" ref="DG29">IF(DF29="","",_xll.PBD(DF29,"Deal Date","","USD","",""))</f>
        <v/>
      </c>
      <c r="DH29" s="15" t="str" cm="1">
        <f t="array" ref="DH29">IF(DF29="","",_xll.PBD(DF29,"Company ID","","USD","",""))</f>
        <v/>
      </c>
      <c r="DI29" s="15" t="str" cm="1">
        <f t="array" ref="DI29">IF(DF29="","",_xll.PBD(DH29,"Name","","USD","",""))</f>
        <v/>
      </c>
      <c r="DJ29" t="str" cm="1">
        <f t="array" ref="DJ29">IF(DF29="","",_xll.PBD(DF29,"Deal Type 1","","USD","",""))</f>
        <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5">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H30" t="str">
        <v>203100-76T</v>
      </c>
      <c r="CI30" s="15" cm="1">
        <f t="array" ref="CI30">IF(CH30="","",_xll.PBD(CH30,"Deal Date","","USD","",""))</f>
        <v>44336</v>
      </c>
      <c r="CJ30" s="15" t="str" cm="1">
        <f t="array" ref="CJ30">IF(CH30="","",_xll.PBD(CH30,"Company ID","","USD","",""))</f>
        <v>318913-03</v>
      </c>
      <c r="CK30" s="15" t="str" cm="1">
        <f t="array" ref="CK30">IF(CH30="","",_xll.PBD(CJ30,"Name","","USD","",""))</f>
        <v>1X</v>
      </c>
      <c r="CL30" t="str" cm="1">
        <f t="array" ref="CL30">IF(CH30="","",_xll.PBD(CH30,"Deal Type 1","","USD","",""))</f>
        <v>Later Stage VC</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G30" s="15" t="str" cm="1">
        <f t="array" ref="DG30">IF(DF30="","",_xll.PBD(DF30,"Deal Date","","USD","",""))</f>
        <v/>
      </c>
      <c r="DH30" s="15" t="str" cm="1">
        <f t="array" ref="DH30">IF(DF30="","",_xll.PBD(DF30,"Company ID","","USD","",""))</f>
        <v/>
      </c>
      <c r="DI30" s="15" t="str" cm="1">
        <f t="array" ref="DI30">IF(DF30="","",_xll.PBD(DH30,"Name","","USD","",""))</f>
        <v/>
      </c>
      <c r="DJ30" t="str" cm="1">
        <f t="array" ref="DJ30">IF(DF30="","",_xll.PBD(DF30,"Deal Type 1","","USD","",""))</f>
        <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5">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H31" t="str">
        <v>170083-81T</v>
      </c>
      <c r="CI31" s="15" cm="1">
        <f t="array" ref="CI31">IF(CH31="","",_xll.PBD(CH31,"Deal Date","","USD","",""))</f>
        <v>44293</v>
      </c>
      <c r="CJ31" s="15" t="str" cm="1">
        <f t="array" ref="CJ31">IF(CH31="","",_xll.PBD(CH31,"Company ID","","USD","",""))</f>
        <v>318913-03</v>
      </c>
      <c r="CK31" s="15" t="str" cm="1">
        <f t="array" ref="CK31">IF(CH31="","",_xll.PBD(CJ31,"Name","","USD","",""))</f>
        <v>1X</v>
      </c>
      <c r="CL31" t="str" cm="1">
        <f t="array" ref="CL31">IF(CH31="","",_xll.PBD(CH31,"Deal Type 1","","USD","",""))</f>
        <v>Corporate</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G31" s="15" t="str" cm="1">
        <f t="array" ref="DG31">IF(DF31="","",_xll.PBD(DF31,"Deal Date","","USD","",""))</f>
        <v/>
      </c>
      <c r="DH31" s="15" t="str" cm="1">
        <f t="array" ref="DH31">IF(DF31="","",_xll.PBD(DF31,"Company ID","","USD","",""))</f>
        <v/>
      </c>
      <c r="DI31" s="15" t="str" cm="1">
        <f t="array" ref="DI31">IF(DF31="","",_xll.PBD(DH31,"Name","","USD","",""))</f>
        <v/>
      </c>
      <c r="DJ31" t="str" cm="1">
        <f t="array" ref="DJ31">IF(DF31="","",_xll.PBD(DF31,"Deal Type 1","","USD","",""))</f>
        <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5">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H32" t="str">
        <v>170069-95T</v>
      </c>
      <c r="CI32" s="15" cm="1">
        <f t="array" ref="CI32">IF(CH32="","",_xll.PBD(CH32,"Deal Date","","USD","",""))</f>
        <v>44257</v>
      </c>
      <c r="CJ32" s="15" t="str" cm="1">
        <f t="array" ref="CJ32">IF(CH32="","",_xll.PBD(CH32,"Company ID","","USD","",""))</f>
        <v>464161-69</v>
      </c>
      <c r="CK32" s="15" t="str" cm="1">
        <f t="array" ref="CK32">IF(CH32="","",_xll.PBD(CJ32,"Name","","USD","",""))</f>
        <v>Safe Electronics</v>
      </c>
      <c r="CL32" t="str" cm="1">
        <f t="array" ref="CL32">IF(CH32="","",_xll.PBD(CH32,"Deal Type 1","","USD","",""))</f>
        <v>Merger/Acquisition</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G32" s="15" t="str" cm="1">
        <f t="array" ref="DG32">IF(DF32="","",_xll.PBD(DF32,"Deal Date","","USD","",""))</f>
        <v/>
      </c>
      <c r="DH32" s="15" t="str" cm="1">
        <f t="array" ref="DH32">IF(DF32="","",_xll.PBD(DF32,"Company ID","","USD","",""))</f>
        <v/>
      </c>
      <c r="DI32" s="15" t="str" cm="1">
        <f t="array" ref="DI32">IF(DF32="","",_xll.PBD(DH32,"Name","","USD","",""))</f>
        <v/>
      </c>
      <c r="DJ32" t="str" cm="1">
        <f t="array" ref="DJ32">IF(DF32="","",_xll.PBD(DF32,"Deal Type 1","","USD","",""))</f>
        <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5">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H33" t="str">
        <v>166979-44T</v>
      </c>
      <c r="CI33" s="15" cm="1">
        <f t="array" ref="CI33">IF(CH33="","",_xll.PBD(CH33,"Deal Date","","USD","",""))</f>
        <v>44237</v>
      </c>
      <c r="CJ33" s="15" t="str" cm="1">
        <f t="array" ref="CJ33">IF(CH33="","",_xll.PBD(CH33,"Company ID","","USD","",""))</f>
        <v>460256-86</v>
      </c>
      <c r="CK33" s="15" t="str" cm="1">
        <f t="array" ref="CK33">IF(CH33="","",_xll.PBD(CJ33,"Name","","USD","",""))</f>
        <v>Ackerman Security Systems (Existing Customer Accounts)</v>
      </c>
      <c r="CL33" t="str" cm="1">
        <f t="array" ref="CL33">IF(CH33="","",_xll.PBD(CH33,"Deal Type 1","","USD","",""))</f>
        <v>Corporate Asset Purchase</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G33" s="15" t="str" cm="1">
        <f t="array" ref="DG33">IF(DF33="","",_xll.PBD(DF33,"Deal Date","","USD","",""))</f>
        <v/>
      </c>
      <c r="DH33" s="15" t="str" cm="1">
        <f t="array" ref="DH33">IF(DF33="","",_xll.PBD(DF33,"Company ID","","USD","",""))</f>
        <v/>
      </c>
      <c r="DI33" s="15" t="str" cm="1">
        <f t="array" ref="DI33">IF(DF33="","",_xll.PBD(DH33,"Name","","USD","",""))</f>
        <v/>
      </c>
      <c r="DJ33" t="str" cm="1">
        <f t="array" ref="DJ33">IF(DF33="","",_xll.PBD(DF33,"Deal Type 1","","USD","",""))</f>
        <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5">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H34" t="str">
        <v>165056-05T</v>
      </c>
      <c r="CI34" s="15" cm="1">
        <f t="array" ref="CI34">IF(CH34="","",_xll.PBD(CH34,"Deal Date","","USD","",""))</f>
        <v>44167</v>
      </c>
      <c r="CJ34" s="15" t="str" cm="1">
        <f t="array" ref="CJ34">IF(CH34="","",_xll.PBD(CH34,"Company ID","","USD","",""))</f>
        <v>451300-24</v>
      </c>
      <c r="CK34" s="15" t="str" cm="1">
        <f t="array" ref="CK34">IF(CH34="","",_xll.PBD(CJ34,"Name","","USD","",""))</f>
        <v>CLS Technology</v>
      </c>
      <c r="CL34" t="str" cm="1">
        <f t="array" ref="CL34">IF(CH34="","",_xll.PBD(CH34,"Deal Type 1","","USD","",""))</f>
        <v>Merger/Acquisition</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G34" s="15" t="str" cm="1">
        <f t="array" ref="DG34">IF(DF34="","",_xll.PBD(DF34,"Deal Date","","USD","",""))</f>
        <v/>
      </c>
      <c r="DH34" s="15" t="str" cm="1">
        <f t="array" ref="DH34">IF(DF34="","",_xll.PBD(DF34,"Company ID","","USD","",""))</f>
        <v/>
      </c>
      <c r="DI34" s="15" t="str" cm="1">
        <f t="array" ref="DI34">IF(DF34="","",_xll.PBD(DH34,"Name","","USD","",""))</f>
        <v/>
      </c>
      <c r="DJ34" t="str" cm="1">
        <f t="array" ref="DJ34">IF(DF34="","",_xll.PBD(DF34,"Deal Type 1","","USD","",""))</f>
        <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5">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H35" t="str">
        <v>136569-79T</v>
      </c>
      <c r="CI35" s="15" cm="1">
        <f t="array" ref="CI35">IF(CH35="","",_xll.PBD(CH35,"Deal Date","","USD","",""))</f>
        <v>44159</v>
      </c>
      <c r="CJ35" s="15" t="str" cm="1">
        <f t="array" ref="CJ35">IF(CH35="","",_xll.PBD(CH35,"Company ID","","USD","",""))</f>
        <v>277570-99</v>
      </c>
      <c r="CK35" s="15" t="str" cm="1">
        <f t="array" ref="CK35">IF(CH35="","",_xll.PBD(CJ35,"Name","","USD","",""))</f>
        <v>Cellbounce</v>
      </c>
      <c r="CL35" t="str" cm="1">
        <f t="array" ref="CL35">IF(CH35="","",_xll.PBD(CH35,"Deal Type 1","","USD","",""))</f>
        <v>Merger/Acquisition</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G35" s="15" t="str" cm="1">
        <f t="array" ref="DG35">IF(DF35="","",_xll.PBD(DF35,"Deal Date","","USD","",""))</f>
        <v/>
      </c>
      <c r="DH35" s="15" t="str" cm="1">
        <f t="array" ref="DH35">IF(DF35="","",_xll.PBD(DF35,"Company ID","","USD","",""))</f>
        <v/>
      </c>
      <c r="DI35" s="15" t="str" cm="1">
        <f t="array" ref="DI35">IF(DF35="","",_xll.PBD(DH35,"Name","","USD","",""))</f>
        <v/>
      </c>
      <c r="DJ35" t="str" cm="1">
        <f t="array" ref="DJ35">IF(DF35="","",_xll.PBD(DF35,"Deal Type 1","","USD","",""))</f>
        <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5">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H36" t="str">
        <v>159006-52T</v>
      </c>
      <c r="CI36" s="15" cm="1">
        <f t="array" ref="CI36">IF(CH36="","",_xll.PBD(CH36,"Deal Date","","USD","",""))</f>
        <v>44144</v>
      </c>
      <c r="CJ36" s="15" t="str" cm="1">
        <f t="array" ref="CJ36">IF(CH36="","",_xll.PBD(CH36,"Company ID","","USD","",""))</f>
        <v>447187-51</v>
      </c>
      <c r="CK36" s="15" t="str" cm="1">
        <f t="array" ref="CK36">IF(CH36="","",_xll.PBD(CJ36,"Name","","USD","",""))</f>
        <v>Deterrent Technologies</v>
      </c>
      <c r="CL36" t="str" cm="1">
        <f t="array" ref="CL36">IF(CH36="","",_xll.PBD(CH36,"Deal Type 1","","USD","",""))</f>
        <v>Merger/Acquisition</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G36" s="15" t="str" cm="1">
        <f t="array" ref="DG36">IF(DF36="","",_xll.PBD(DF36,"Deal Date","","USD","",""))</f>
        <v/>
      </c>
      <c r="DH36" s="15" t="str" cm="1">
        <f t="array" ref="DH36">IF(DF36="","",_xll.PBD(DF36,"Company ID","","USD","",""))</f>
        <v/>
      </c>
      <c r="DI36" s="15" t="str" cm="1">
        <f t="array" ref="DI36">IF(DF36="","",_xll.PBD(DH36,"Name","","USD","",""))</f>
        <v/>
      </c>
      <c r="DJ36" t="str" cm="1">
        <f t="array" ref="DJ36">IF(DF36="","",_xll.PBD(DF36,"Deal Type 1","","USD","",""))</f>
        <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5">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H37" t="str">
        <v>156702-16T</v>
      </c>
      <c r="CI37" s="15" cm="1">
        <f t="array" ref="CI37">IF(CH37="","",_xll.PBD(CH37,"Deal Date","","USD","",""))</f>
        <v>44097</v>
      </c>
      <c r="CJ37" s="15" t="str" cm="1">
        <f t="array" ref="CJ37">IF(CH37="","",_xll.PBD(CH37,"Company ID","","USD","",""))</f>
        <v>439405-75</v>
      </c>
      <c r="CK37" s="15" t="str" cm="1">
        <f t="array" ref="CK37">IF(CH37="","",_xll.PBD(CJ37,"Name","","USD","",""))</f>
        <v>Percepta (Business/Productivity Software)</v>
      </c>
      <c r="CL37" t="str" cm="1">
        <f t="array" ref="CL37">IF(CH37="","",_xll.PBD(CH37,"Deal Type 1","","USD","",""))</f>
        <v>Seed Round</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G37" s="15" t="str" cm="1">
        <f t="array" ref="DG37">IF(DF37="","",_xll.PBD(DF37,"Deal Date","","USD","",""))</f>
        <v/>
      </c>
      <c r="DH37" s="15" t="str" cm="1">
        <f t="array" ref="DH37">IF(DF37="","",_xll.PBD(DF37,"Company ID","","USD","",""))</f>
        <v/>
      </c>
      <c r="DI37" s="15" t="str" cm="1">
        <f t="array" ref="DI37">IF(DF37="","",_xll.PBD(DH37,"Name","","USD","",""))</f>
        <v/>
      </c>
      <c r="DJ37" t="str" cm="1">
        <f t="array" ref="DJ37">IF(DF37="","",_xll.PBD(DF37,"Deal Type 1","","USD","",""))</f>
        <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5">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H38" t="str">
        <v>137819-26T</v>
      </c>
      <c r="CI38" s="15" cm="1">
        <f t="array" ref="CI38">IF(CH38="","",_xll.PBD(CH38,"Deal Date","","USD","",""))</f>
        <v>43901</v>
      </c>
      <c r="CJ38" s="15" t="str" cm="1">
        <f t="array" ref="CJ38">IF(CH38="","",_xll.PBD(CH38,"Company ID","","USD","",""))</f>
        <v>435964-15</v>
      </c>
      <c r="CK38" s="15" t="str" cm="1">
        <f t="array" ref="CK38">IF(CH38="","",_xll.PBD(CJ38,"Name","","USD","",""))</f>
        <v>Royal Automobile Association (Secure Services Business)</v>
      </c>
      <c r="CL38" t="str" cm="1">
        <f t="array" ref="CL38">IF(CH38="","",_xll.PBD(CH38,"Deal Type 1","","USD","",""))</f>
        <v>Merger/Acquisition</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G38" s="15" t="str" cm="1">
        <f t="array" ref="DG38">IF(DF38="","",_xll.PBD(DF38,"Deal Date","","USD","",""))</f>
        <v/>
      </c>
      <c r="DH38" s="15" t="str" cm="1">
        <f t="array" ref="DH38">IF(DF38="","",_xll.PBD(DF38,"Company ID","","USD","",""))</f>
        <v/>
      </c>
      <c r="DI38" s="15" t="str" cm="1">
        <f t="array" ref="DI38">IF(DF38="","",_xll.PBD(DH38,"Name","","USD","",""))</f>
        <v/>
      </c>
      <c r="DJ38" t="str" cm="1">
        <f t="array" ref="DJ38">IF(DF38="","",_xll.PBD(DF38,"Deal Type 1","","USD","",""))</f>
        <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5">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H39" t="str">
        <v>134506-54T</v>
      </c>
      <c r="CI39" s="15" cm="1">
        <f t="array" ref="CI39">IF(CH39="","",_xll.PBD(CH39,"Deal Date","","USD","",""))</f>
        <v>43866</v>
      </c>
      <c r="CJ39" s="15" t="str" cm="1">
        <f t="array" ref="CJ39">IF(CH39="","",_xll.PBD(CH39,"Company ID","","USD","",""))</f>
        <v>328434-85</v>
      </c>
      <c r="CK39" s="15" t="str" cm="1">
        <f t="array" ref="CK39">IF(CH39="","",_xll.PBD(CJ39,"Name","","USD","",""))</f>
        <v>Alliant Integrators</v>
      </c>
      <c r="CL39" t="str" cm="1">
        <f t="array" ref="CL39">IF(CH39="","",_xll.PBD(CH39,"Deal Type 1","","USD","",""))</f>
        <v>Merger/Acquisition</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G39" s="15" t="str" cm="1">
        <f t="array" ref="DG39">IF(DF39="","",_xll.PBD(DF39,"Deal Date","","USD","",""))</f>
        <v/>
      </c>
      <c r="DH39" s="15" t="str" cm="1">
        <f t="array" ref="DH39">IF(DF39="","",_xll.PBD(DF39,"Company ID","","USD","",""))</f>
        <v/>
      </c>
      <c r="DI39" s="15" t="str" cm="1">
        <f t="array" ref="DI39">IF(DF39="","",_xll.PBD(DH39,"Name","","USD","",""))</f>
        <v/>
      </c>
      <c r="DJ39" t="str" cm="1">
        <f t="array" ref="DJ39">IF(DF39="","",_xll.PBD(DF39,"Deal Type 1","","USD","",""))</f>
        <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5">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H40" t="str">
        <v>129293-56T</v>
      </c>
      <c r="CI40" s="15" cm="1">
        <f t="array" ref="CI40">IF(CH40="","",_xll.PBD(CH40,"Deal Date","","USD","",""))</f>
        <v>43836</v>
      </c>
      <c r="CJ40" s="15" t="str" cm="1">
        <f t="array" ref="CJ40">IF(CH40="","",_xll.PBD(CH40,"Company ID","","USD","",""))</f>
        <v>226692-91</v>
      </c>
      <c r="CK40" s="15" t="str" cm="1">
        <f t="array" ref="CK40">IF(CH40="","",_xll.PBD(CJ40,"Name","","USD","",""))</f>
        <v>Defenders</v>
      </c>
      <c r="CL40" t="str" cm="1">
        <f t="array" ref="CL40">IF(CH40="","",_xll.PBD(CH40,"Deal Type 1","","USD","",""))</f>
        <v>Merger/Acquisition</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G40" s="15" t="str" cm="1">
        <f t="array" ref="DG40">IF(DF40="","",_xll.PBD(DF40,"Deal Date","","USD","",""))</f>
        <v/>
      </c>
      <c r="DH40" s="15" t="str" cm="1">
        <f t="array" ref="DH40">IF(DF40="","",_xll.PBD(DF40,"Company ID","","USD","",""))</f>
        <v/>
      </c>
      <c r="DI40" s="15" t="str" cm="1">
        <f t="array" ref="DI40">IF(DF40="","",_xll.PBD(DH40,"Name","","USD","",""))</f>
        <v/>
      </c>
      <c r="DJ40" t="str" cm="1">
        <f t="array" ref="DJ40">IF(DF40="","",_xll.PBD(DF40,"Deal Type 1","","USD","",""))</f>
        <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5">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H41" t="str">
        <v>131413-51T</v>
      </c>
      <c r="CI41" s="15" cm="1">
        <f t="array" ref="CI41">IF(CH41="","",_xll.PBD(CH41,"Deal Date","","USD","",""))</f>
        <v>43782</v>
      </c>
      <c r="CJ41" s="15" t="str" cm="1">
        <f t="array" ref="CJ41">IF(CH41="","",_xll.PBD(CH41,"Company ID","","USD","",""))</f>
        <v>431259-58</v>
      </c>
      <c r="CK41" s="15" t="str" cm="1">
        <f t="array" ref="CK41">IF(CH41="","",_xll.PBD(CJ41,"Name","","USD","",""))</f>
        <v>Critical Systems</v>
      </c>
      <c r="CL41" t="str" cm="1">
        <f t="array" ref="CL41">IF(CH41="","",_xll.PBD(CH41,"Deal Type 1","","USD","",""))</f>
        <v>Merger/Acquisition</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G41" s="15" t="str" cm="1">
        <f t="array" ref="DG41">IF(DF41="","",_xll.PBD(DF41,"Deal Date","","USD","",""))</f>
        <v/>
      </c>
      <c r="DH41" s="15" t="str" cm="1">
        <f t="array" ref="DH41">IF(DF41="","",_xll.PBD(DF41,"Company ID","","USD","",""))</f>
        <v/>
      </c>
      <c r="DI41" s="15" t="str" cm="1">
        <f t="array" ref="DI41">IF(DF41="","",_xll.PBD(DH41,"Name","","USD","",""))</f>
        <v/>
      </c>
      <c r="DJ41" t="str" cm="1">
        <f t="array" ref="DJ41">IF(DF41="","",_xll.PBD(DF41,"Deal Type 1","","USD","",""))</f>
        <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5">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H42" t="str">
        <v>125039-71T</v>
      </c>
      <c r="CI42" s="15" cm="1">
        <f t="array" ref="CI42">IF(CH42="","",_xll.PBD(CH42,"Deal Date","","USD","",""))</f>
        <v>43755</v>
      </c>
      <c r="CJ42" s="15" t="str" cm="1">
        <f t="array" ref="CJ42">IF(CH42="","",_xll.PBD(CH42,"Company ID","","USD","",""))</f>
        <v>239758-66</v>
      </c>
      <c r="CK42" s="15" t="str" cm="1">
        <f t="array" ref="CK42">IF(CH42="","",_xll.PBD(CJ42,"Name","","USD","",""))</f>
        <v>I-View Now</v>
      </c>
      <c r="CL42" t="str" cm="1">
        <f t="array" ref="CL42">IF(CH42="","",_xll.PBD(CH42,"Deal Type 1","","USD","",""))</f>
        <v>Merger/Acquisition</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G42" s="15" t="str" cm="1">
        <f t="array" ref="DG42">IF(DF42="","",_xll.PBD(DF42,"Deal Date","","USD","",""))</f>
        <v/>
      </c>
      <c r="DH42" s="15" t="str" cm="1">
        <f t="array" ref="DH42">IF(DF42="","",_xll.PBD(DF42,"Company ID","","USD","",""))</f>
        <v/>
      </c>
      <c r="DI42" s="15" t="str" cm="1">
        <f t="array" ref="DI42">IF(DF42="","",_xll.PBD(DH42,"Name","","USD","",""))</f>
        <v/>
      </c>
      <c r="DJ42" t="str" cm="1">
        <f t="array" ref="DJ42">IF(DF42="","",_xll.PBD(DF42,"Deal Type 1","","USD","",""))</f>
        <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5">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H43" t="str">
        <v>116599-06T</v>
      </c>
      <c r="CI43" s="15" cm="1">
        <f t="array" ref="CI43">IF(CH43="","",_xll.PBD(CH43,"Deal Date","","USD","",""))</f>
        <v>43507</v>
      </c>
      <c r="CJ43" s="15" t="str" cm="1">
        <f t="array" ref="CJ43">IF(CH43="","",_xll.PBD(CH43,"Company ID","","USD","",""))</f>
        <v>43083-82</v>
      </c>
      <c r="CK43" s="15" t="str" cm="1">
        <f t="array" ref="CK43">IF(CH43="","",_xll.PBD(CJ43,"Name","","USD","",""))</f>
        <v>LifeShield</v>
      </c>
      <c r="CL43" t="str" cm="1">
        <f t="array" ref="CL43">IF(CH43="","",_xll.PBD(CH43,"Deal Type 1","","USD","",""))</f>
        <v>Merger/Acquisition</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G43" s="15" t="str" cm="1">
        <f t="array" ref="DG43">IF(DF43="","",_xll.PBD(DF43,"Deal Date","","USD","",""))</f>
        <v/>
      </c>
      <c r="DH43" s="15" t="str" cm="1">
        <f t="array" ref="DH43">IF(DF43="","",_xll.PBD(DF43,"Company ID","","USD","",""))</f>
        <v/>
      </c>
      <c r="DI43" s="15" t="str" cm="1">
        <f t="array" ref="DI43">IF(DF43="","",_xll.PBD(DH43,"Name","","USD","",""))</f>
        <v/>
      </c>
      <c r="DJ43" t="str" cm="1">
        <f t="array" ref="DJ43">IF(DF43="","",_xll.PBD(DF43,"Deal Type 1","","USD","",""))</f>
        <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5">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H44" t="str">
        <v>116124-94T</v>
      </c>
      <c r="CI44" s="15" cm="1">
        <f t="array" ref="CI44">IF(CH44="","",_xll.PBD(CH44,"Deal Date","","USD","",""))</f>
        <v>43475</v>
      </c>
      <c r="CJ44" s="15" t="str" cm="1">
        <f t="array" ref="CJ44">IF(CH44="","",_xll.PBD(CH44,"Company ID","","USD","",""))</f>
        <v>265198-78</v>
      </c>
      <c r="CK44" s="15" t="str" cm="1">
        <f t="array" ref="CK44">IF(CH44="","",_xll.PBD(CJ44,"Name","","USD","",""))</f>
        <v>Advanced Cabling Systems</v>
      </c>
      <c r="CL44" t="str" cm="1">
        <f t="array" ref="CL44">IF(CH44="","",_xll.PBD(CH44,"Deal Type 1","","USD","",""))</f>
        <v>Merger/Acquisition</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G44" s="15" t="str" cm="1">
        <f t="array" ref="DG44">IF(DF44="","",_xll.PBD(DF44,"Deal Date","","USD","",""))</f>
        <v/>
      </c>
      <c r="DH44" s="15" t="str" cm="1">
        <f t="array" ref="DH44">IF(DF44="","",_xll.PBD(DF44,"Company ID","","USD","",""))</f>
        <v/>
      </c>
      <c r="DI44" s="15" t="str" cm="1">
        <f t="array" ref="DI44">IF(DF44="","",_xll.PBD(DH44,"Name","","USD","",""))</f>
        <v/>
      </c>
      <c r="DJ44" t="str" cm="1">
        <f t="array" ref="DJ44">IF(DF44="","",_xll.PBD(DF44,"Deal Type 1","","USD","",""))</f>
        <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5">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H45" t="str">
        <v>113185-00T</v>
      </c>
      <c r="CI45" s="15" cm="1">
        <f t="array" ref="CI45">IF(CH45="","",_xll.PBD(CH45,"Deal Date","","USD","",""))</f>
        <v>43437</v>
      </c>
      <c r="CJ45" s="15" t="str" cm="1">
        <f t="array" ref="CJ45">IF(CH45="","",_xll.PBD(CH45,"Company ID","","USD","",""))</f>
        <v>12105-55</v>
      </c>
      <c r="CK45" s="15" t="str" cm="1">
        <f t="array" ref="CK45">IF(CH45="","",_xll.PBD(CJ45,"Name","","USD","",""))</f>
        <v>Red Hawk Fire &amp; Security</v>
      </c>
      <c r="CL45" t="str" cm="1">
        <f t="array" ref="CL45">IF(CH45="","",_xll.PBD(CH45,"Deal Type 1","","USD","",""))</f>
        <v>Merger/Acquisition</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G45" s="15" t="str" cm="1">
        <f t="array" ref="DG45">IF(DF45="","",_xll.PBD(DF45,"Deal Date","","USD","",""))</f>
        <v/>
      </c>
      <c r="DH45" s="15" t="str" cm="1">
        <f t="array" ref="DH45">IF(DF45="","",_xll.PBD(DF45,"Company ID","","USD","",""))</f>
        <v/>
      </c>
      <c r="DI45" s="15" t="str" cm="1">
        <f t="array" ref="DI45">IF(DF45="","",_xll.PBD(DH45,"Name","","USD","",""))</f>
        <v/>
      </c>
      <c r="DJ45" t="str" cm="1">
        <f t="array" ref="DJ45">IF(DF45="","",_xll.PBD(DF45,"Deal Type 1","","USD","",""))</f>
        <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5">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H46" t="str">
        <v>112851-10T</v>
      </c>
      <c r="CI46" s="15" cm="1">
        <f t="array" ref="CI46">IF(CH46="","",_xll.PBD(CH46,"Deal Date","","USD","",""))</f>
        <v>43374</v>
      </c>
      <c r="CJ46" s="15" t="str" cm="1">
        <f t="array" ref="CJ46">IF(CH46="","",_xll.PBD(CH46,"Company ID","","USD","",""))</f>
        <v>184824-64</v>
      </c>
      <c r="CK46" s="15" t="str" cm="1">
        <f t="array" ref="CK46">IF(CH46="","",_xll.PBD(CJ46,"Name","","USD","",""))</f>
        <v>SAM Seamless Network</v>
      </c>
      <c r="CL46" t="str" cm="1">
        <f t="array" ref="CL46">IF(CH46="","",_xll.PBD(CH46,"Deal Type 1","","USD","",""))</f>
        <v>Early Stage VC</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G46" s="15" t="str" cm="1">
        <f t="array" ref="DG46">IF(DF46="","",_xll.PBD(DF46,"Deal Date","","USD","",""))</f>
        <v/>
      </c>
      <c r="DH46" s="15" t="str" cm="1">
        <f t="array" ref="DH46">IF(DF46="","",_xll.PBD(DF46,"Company ID","","USD","",""))</f>
        <v/>
      </c>
      <c r="DI46" s="15" t="str" cm="1">
        <f t="array" ref="DI46">IF(DF46="","",_xll.PBD(DH46,"Name","","USD","",""))</f>
        <v/>
      </c>
      <c r="DJ46" t="str" cm="1">
        <f t="array" ref="DJ46">IF(DF46="","",_xll.PBD(DF46,"Deal Type 1","","USD","",""))</f>
        <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5">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H47" t="str">
        <v>155855-17T</v>
      </c>
      <c r="CI47" s="15" cm="1">
        <f t="array" ref="CI47">IF(CH47="","",_xll.PBD(CH47,"Deal Date","","USD","",""))</f>
        <v>43321</v>
      </c>
      <c r="CJ47" s="15" t="str" cm="1">
        <f t="array" ref="CJ47">IF(CH47="","",_xll.PBD(CH47,"Company ID","","USD","",""))</f>
        <v>111557-98</v>
      </c>
      <c r="CK47" s="15" t="str" cm="1">
        <f t="array" ref="CK47">IF(CH47="","",_xll.PBD(CJ47,"Name","","USD","",""))</f>
        <v>Access Systems Integration</v>
      </c>
      <c r="CL47" t="str" cm="1">
        <f t="array" ref="CL47">IF(CH47="","",_xll.PBD(CH47,"Deal Type 1","","USD","",""))</f>
        <v>Merger/Acquisition</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G47" s="15" t="str" cm="1">
        <f t="array" ref="DG47">IF(DF47="","",_xll.PBD(DF47,"Deal Date","","USD","",""))</f>
        <v/>
      </c>
      <c r="DH47" s="15" t="str" cm="1">
        <f t="array" ref="DH47">IF(DF47="","",_xll.PBD(DF47,"Company ID","","USD","",""))</f>
        <v/>
      </c>
      <c r="DI47" s="15" t="str" cm="1">
        <f t="array" ref="DI47">IF(DF47="","",_xll.PBD(DH47,"Name","","USD","",""))</f>
        <v/>
      </c>
      <c r="DJ47" t="str" cm="1">
        <f t="array" ref="DJ47">IF(DF47="","",_xll.PBD(DF47,"Deal Type 1","","USD","",""))</f>
        <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5">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H48" t="str">
        <v>110023-03T</v>
      </c>
      <c r="CI48" s="15" cm="1">
        <f t="array" ref="CI48">IF(CH48="","",_xll.PBD(CH48,"Deal Date","","USD","",""))</f>
        <v>43314</v>
      </c>
      <c r="CJ48" s="15" t="str" cm="1">
        <f t="array" ref="CJ48">IF(CH48="","",_xll.PBD(CH48,"Company ID","","USD","",""))</f>
        <v>231685-12</v>
      </c>
      <c r="CK48" s="15" t="str" cm="1">
        <f t="array" ref="CK48">IF(CH48="","",_xll.PBD(CJ48,"Name","","USD","",""))</f>
        <v>Secure Designs</v>
      </c>
      <c r="CL48" t="str" cm="1">
        <f t="array" ref="CL48">IF(CH48="","",_xll.PBD(CH48,"Deal Type 1","","USD","",""))</f>
        <v>Merger/Acquisition</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G48" s="15" t="str" cm="1">
        <f t="array" ref="DG48">IF(DF48="","",_xll.PBD(DF48,"Deal Date","","USD","",""))</f>
        <v/>
      </c>
      <c r="DH48" s="15" t="str" cm="1">
        <f t="array" ref="DH48">IF(DF48="","",_xll.PBD(DF48,"Company ID","","USD","",""))</f>
        <v/>
      </c>
      <c r="DI48" s="15" t="str" cm="1">
        <f t="array" ref="DI48">IF(DF48="","",_xll.PBD(DH48,"Name","","USD","",""))</f>
        <v/>
      </c>
      <c r="DJ48" t="str" cm="1">
        <f t="array" ref="DJ48">IF(DF48="","",_xll.PBD(DF48,"Deal Type 1","","USD","",""))</f>
        <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5">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H49" t="str">
        <v>102695-95T</v>
      </c>
      <c r="CI49" s="15" cm="1">
        <f t="array" ref="CI49">IF(CH49="","",_xll.PBD(CH49,"Deal Date","","USD","",""))</f>
        <v>43172</v>
      </c>
      <c r="CJ49" s="15" t="str" cm="1">
        <f t="array" ref="CJ49">IF(CH49="","",_xll.PBD(CH49,"Company ID","","USD","",""))</f>
        <v>226687-51</v>
      </c>
      <c r="CK49" s="15" t="str" cm="1">
        <f t="array" ref="CK49">IF(CH49="","",_xll.PBD(CJ49,"Name","","USD","",""))</f>
        <v>Acme Security Systems</v>
      </c>
      <c r="CL49" t="str" cm="1">
        <f t="array" ref="CL49">IF(CH49="","",_xll.PBD(CH49,"Deal Type 1","","USD","",""))</f>
        <v>Merger/Acquisition</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G49" s="15" t="str" cm="1">
        <f t="array" ref="DG49">IF(DF49="","",_xll.PBD(DF49,"Deal Date","","USD","",""))</f>
        <v/>
      </c>
      <c r="DH49" s="15" t="str" cm="1">
        <f t="array" ref="DH49">IF(DF49="","",_xll.PBD(DF49,"Company ID","","USD","",""))</f>
        <v/>
      </c>
      <c r="DI49" s="15" t="str" cm="1">
        <f t="array" ref="DI49">IF(DF49="","",_xll.PBD(DH49,"Name","","USD","",""))</f>
        <v/>
      </c>
      <c r="DJ49" t="str" cm="1">
        <f t="array" ref="DJ49">IF(DF49="","",_xll.PBD(DF49,"Deal Type 1","","USD","",""))</f>
        <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5">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H50" t="str">
        <v>102203-38T</v>
      </c>
      <c r="CI50" s="15" cm="1">
        <f t="array" ref="CI50">IF(CH50="","",_xll.PBD(CH50,"Deal Date","","USD","",""))</f>
        <v>43146</v>
      </c>
      <c r="CJ50" s="15" t="str" cm="1">
        <f t="array" ref="CJ50">IF(CH50="","",_xll.PBD(CH50,"Company ID","","USD","",""))</f>
        <v>133004-89</v>
      </c>
      <c r="CK50" s="15" t="str" cm="1">
        <f t="array" ref="CK50">IF(CH50="","",_xll.PBD(CJ50,"Name","","USD","",""))</f>
        <v>Aronson Security Group</v>
      </c>
      <c r="CL50" t="str" cm="1">
        <f t="array" ref="CL50">IF(CH50="","",_xll.PBD(CH50,"Deal Type 1","","USD","",""))</f>
        <v>Merger/Acquisition</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G50" s="15" t="str" cm="1">
        <f t="array" ref="DG50">IF(DF50="","",_xll.PBD(DF50,"Deal Date","","USD","",""))</f>
        <v/>
      </c>
      <c r="DH50" s="15" t="str" cm="1">
        <f t="array" ref="DH50">IF(DF50="","",_xll.PBD(DF50,"Company ID","","USD","",""))</f>
        <v/>
      </c>
      <c r="DI50" s="15" t="str" cm="1">
        <f t="array" ref="DI50">IF(DF50="","",_xll.PBD(DH50,"Name","","USD","",""))</f>
        <v/>
      </c>
      <c r="DJ50" t="str" cm="1">
        <f t="array" ref="DJ50">IF(DF50="","",_xll.PBD(DF50,"Deal Type 1","","USD","",""))</f>
        <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5">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H51" t="str">
        <v>97283-53T</v>
      </c>
      <c r="CI51" s="15" cm="1">
        <f t="array" ref="CI51">IF(CH51="","",_xll.PBD(CH51,"Deal Date","","USD","",""))</f>
        <v>43035</v>
      </c>
      <c r="CJ51" s="15" t="str" cm="1">
        <f t="array" ref="CJ51">IF(CH51="","",_xll.PBD(CH51,"Company ID","","USD","",""))</f>
        <v>99285-13</v>
      </c>
      <c r="CK51" s="15" t="str" cm="1">
        <f t="array" ref="CK51">IF(CH51="","",_xll.PBD(CJ51,"Name","","USD","",""))</f>
        <v>Datashield</v>
      </c>
      <c r="CL51" t="str" cm="1">
        <f t="array" ref="CL51">IF(CH51="","",_xll.PBD(CH51,"Deal Type 1","","USD","",""))</f>
        <v>Buyout/LBO</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G51" s="15" t="str" cm="1">
        <f t="array" ref="DG51">IF(DF51="","",_xll.PBD(DF51,"Deal Date","","USD","",""))</f>
        <v/>
      </c>
      <c r="DH51" s="15" t="str" cm="1">
        <f t="array" ref="DH51">IF(DF51="","",_xll.PBD(DF51,"Company ID","","USD","",""))</f>
        <v/>
      </c>
      <c r="DI51" s="15" t="str" cm="1">
        <f t="array" ref="DI51">IF(DF51="","",_xll.PBD(DH51,"Name","","USD","",""))</f>
        <v/>
      </c>
      <c r="DJ51" t="str" cm="1">
        <f t="array" ref="DJ51">IF(DF51="","",_xll.PBD(DF51,"Deal Type 1","","USD","",""))</f>
        <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5">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H52" t="str">
        <v>96259-69T</v>
      </c>
      <c r="CI52" s="15" cm="1">
        <f t="array" ref="CI52">IF(CH52="","",_xll.PBD(CH52,"Deal Date","","USD","",""))</f>
        <v>43027</v>
      </c>
      <c r="CJ52" s="15" t="str" cm="1">
        <f t="array" ref="CJ52">IF(CH52="","",_xll.PBD(CH52,"Company ID","","USD","",""))</f>
        <v>221605-66</v>
      </c>
      <c r="CK52" s="15" t="str" cm="1">
        <f t="array" ref="CK52">IF(CH52="","",_xll.PBD(CJ52,"Name","","USD","",""))</f>
        <v>Gaston Security</v>
      </c>
      <c r="CL52" t="str" cm="1">
        <f t="array" ref="CL52">IF(CH52="","",_xll.PBD(CH52,"Deal Type 1","","USD","",""))</f>
        <v>Merger/Acquisition</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G52" s="15" t="str" cm="1">
        <f t="array" ref="DG52">IF(DF52="","",_xll.PBD(DF52,"Deal Date","","USD","",""))</f>
        <v/>
      </c>
      <c r="DH52" s="15" t="str" cm="1">
        <f t="array" ref="DH52">IF(DF52="","",_xll.PBD(DF52,"Company ID","","USD","",""))</f>
        <v/>
      </c>
      <c r="DI52" s="15" t="str" cm="1">
        <f t="array" ref="DI52">IF(DF52="","",_xll.PBD(DH52,"Name","","USD","",""))</f>
        <v/>
      </c>
      <c r="DJ52" t="str" cm="1">
        <f t="array" ref="DJ52">IF(DF52="","",_xll.PBD(DF52,"Deal Type 1","","USD","",""))</f>
        <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5">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H53" t="str">
        <v>95966-83T</v>
      </c>
      <c r="CI53" s="15" cm="1">
        <f t="array" ref="CI53">IF(CH53="","",_xll.PBD(CH53,"Deal Date","","USD","",""))</f>
        <v>43004</v>
      </c>
      <c r="CJ53" s="15" t="str" cm="1">
        <f t="array" ref="CJ53">IF(CH53="","",_xll.PBD(CH53,"Company ID","","USD","",""))</f>
        <v>221519-80</v>
      </c>
      <c r="CK53" s="15" t="str" cm="1">
        <f t="array" ref="CK53">IF(CH53="","",_xll.PBD(CJ53,"Name","","USD","",""))</f>
        <v>MSE Corporate Security</v>
      </c>
      <c r="CL53" t="str" cm="1">
        <f t="array" ref="CL53">IF(CH53="","",_xll.PBD(CH53,"Deal Type 1","","USD","",""))</f>
        <v>Merger/Acquisition</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G53" s="15" t="str" cm="1">
        <f t="array" ref="DG53">IF(DF53="","",_xll.PBD(DF53,"Deal Date","","USD","",""))</f>
        <v/>
      </c>
      <c r="DH53" s="15" t="str" cm="1">
        <f t="array" ref="DH53">IF(DF53="","",_xll.PBD(DF53,"Company ID","","USD","",""))</f>
        <v/>
      </c>
      <c r="DI53" s="15" t="str" cm="1">
        <f t="array" ref="DI53">IF(DF53="","",_xll.PBD(DH53,"Name","","USD","",""))</f>
        <v/>
      </c>
      <c r="DJ53" t="str" cm="1">
        <f t="array" ref="DJ53">IF(DF53="","",_xll.PBD(DF53,"Deal Type 1","","USD","",""))</f>
        <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5">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H54" t="str">
        <v>93752-02T</v>
      </c>
      <c r="CI54" s="15" cm="1">
        <f t="array" ref="CI54">IF(CH54="","",_xll.PBD(CH54,"Deal Date","","USD","",""))</f>
        <v>42947</v>
      </c>
      <c r="CJ54" s="15" t="str" cm="1">
        <f t="array" ref="CJ54">IF(CH54="","",_xll.PBD(CH54,"Company ID","","USD","",""))</f>
        <v>185825-35</v>
      </c>
      <c r="CK54" s="15" t="str" cm="1">
        <f t="array" ref="CK54">IF(CH54="","",_xll.PBD(CJ54,"Name","","USD","",""))</f>
        <v>Protec (Security Services)</v>
      </c>
      <c r="CL54" t="str" cm="1">
        <f t="array" ref="CL54">IF(CH54="","",_xll.PBD(CH54,"Deal Type 1","","USD","",""))</f>
        <v>Merger/Acquisition</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G54" s="15" t="str" cm="1">
        <f t="array" ref="DG54">IF(DF54="","",_xll.PBD(DF54,"Deal Date","","USD","",""))</f>
        <v/>
      </c>
      <c r="DH54" s="15" t="str" cm="1">
        <f t="array" ref="DH54">IF(DF54="","",_xll.PBD(DF54,"Company ID","","USD","",""))</f>
        <v/>
      </c>
      <c r="DI54" s="15" t="str" cm="1">
        <f t="array" ref="DI54">IF(DF54="","",_xll.PBD(DH54,"Name","","USD","",""))</f>
        <v/>
      </c>
      <c r="DJ54" t="str" cm="1">
        <f t="array" ref="DJ54">IF(DF54="","",_xll.PBD(DF54,"Deal Type 1","","USD","",""))</f>
        <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5">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H55" t="str">
        <v>81233-38T</v>
      </c>
      <c r="CI55" s="15" cm="1">
        <f t="array" ref="CI55">IF(CH55="","",_xll.PBD(CH55,"Deal Date","","USD","",""))</f>
        <v>42675</v>
      </c>
      <c r="CJ55" s="15" t="str" cm="1">
        <f t="array" ref="CJ55">IF(CH55="","",_xll.PBD(CH55,"Company ID","","USD","",""))</f>
        <v>55898-47</v>
      </c>
      <c r="CK55" s="15" t="str" cm="1">
        <f t="array" ref="CK55">IF(CH55="","",_xll.PBD(CJ55,"Name","","USD","",""))</f>
        <v>Zonoff</v>
      </c>
      <c r="CL55" t="str" cm="1">
        <f t="array" ref="CL55">IF(CH55="","",_xll.PBD(CH55,"Deal Type 1","","USD","",""))</f>
        <v>Early Stage VC</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G55" s="15" t="str" cm="1">
        <f t="array" ref="DG55">IF(DF55="","",_xll.PBD(DF55,"Deal Date","","USD","",""))</f>
        <v/>
      </c>
      <c r="DH55" s="15" t="str" cm="1">
        <f t="array" ref="DH55">IF(DF55="","",_xll.PBD(DF55,"Company ID","","USD","",""))</f>
        <v/>
      </c>
      <c r="DI55" s="15" t="str" cm="1">
        <f t="array" ref="DI55">IF(DF55="","",_xll.PBD(DH55,"Name","","USD","",""))</f>
        <v/>
      </c>
      <c r="DJ55" t="str" cm="1">
        <f t="array" ref="DJ55">IF(DF55="","",_xll.PBD(DF55,"Deal Type 1","","USD","",""))</f>
        <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5">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H56" t="str">
        <v>36286-12T</v>
      </c>
      <c r="CI56" s="15" cm="1">
        <f t="array" ref="CI56">IF(CH56="","",_xll.PBD(CH56,"Deal Date","","USD","",""))</f>
        <v>42186</v>
      </c>
      <c r="CJ56" s="15" t="str" cm="1">
        <f t="array" ref="CJ56">IF(CH56="","",_xll.PBD(CH56,"Company ID","","USD","",""))</f>
        <v>10262-80</v>
      </c>
      <c r="CK56" s="15" t="str" cm="1">
        <f t="array" ref="CK56">IF(CH56="","",_xll.PBD(CJ56,"Name","","USD","",""))</f>
        <v>Protection 1</v>
      </c>
      <c r="CL56" t="str" cm="1">
        <f t="array" ref="CL56">IF(CH56="","",_xll.PBD(CH56,"Deal Type 1","","USD","",""))</f>
        <v>Buyout/LBO</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G56" s="15" t="str" cm="1">
        <f t="array" ref="DG56">IF(DF56="","",_xll.PBD(DF56,"Deal Date","","USD","",""))</f>
        <v/>
      </c>
      <c r="DH56" s="15" t="str" cm="1">
        <f t="array" ref="DH56">IF(DF56="","",_xll.PBD(DF56,"Company ID","","USD","",""))</f>
        <v/>
      </c>
      <c r="DI56" s="15" t="str" cm="1">
        <f t="array" ref="DI56">IF(DF56="","",_xll.PBD(DH56,"Name","","USD","",""))</f>
        <v/>
      </c>
      <c r="DJ56" t="str" cm="1">
        <f t="array" ref="DJ56">IF(DF56="","",_xll.PBD(DF56,"Deal Type 1","","USD","",""))</f>
        <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5">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H57" t="str">
        <v>71158-51T</v>
      </c>
      <c r="CI57" s="15" cm="1">
        <f t="array" ref="CI57">IF(CH57="","",_xll.PBD(CH57,"Deal Date","","USD","",""))</f>
        <v>41913</v>
      </c>
      <c r="CJ57" s="15" t="str" cm="1">
        <f t="array" ref="CJ57">IF(CH57="","",_xll.PBD(CH57,"Company ID","","USD","",""))</f>
        <v>159284-80</v>
      </c>
      <c r="CK57" s="15" t="str" cm="1">
        <f t="array" ref="CK57">IF(CH57="","",_xll.PBD(CJ57,"Name","","USD","",""))</f>
        <v>Siemens Servicos de Monitoramento Eletronico</v>
      </c>
      <c r="CL57" t="str" cm="1">
        <f t="array" ref="CL57">IF(CH57="","",_xll.PBD(CH57,"Deal Type 1","","USD","",""))</f>
        <v>Merger/Acquisition</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G57" s="15" t="str" cm="1">
        <f t="array" ref="DG57">IF(DF57="","",_xll.PBD(DF57,"Deal Date","","USD","",""))</f>
        <v/>
      </c>
      <c r="DH57" s="15" t="str" cm="1">
        <f t="array" ref="DH57">IF(DF57="","",_xll.PBD(DF57,"Company ID","","USD","",""))</f>
        <v/>
      </c>
      <c r="DI57" s="15" t="str" cm="1">
        <f t="array" ref="DI57">IF(DF57="","",_xll.PBD(DH57,"Name","","USD","",""))</f>
        <v/>
      </c>
      <c r="DJ57" t="str" cm="1">
        <f t="array" ref="DJ57">IF(DF57="","",_xll.PBD(DF57,"Deal Type 1","","USD","",""))</f>
        <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5">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H58" t="str">
        <v>33482-08T</v>
      </c>
      <c r="CI58" s="15" cm="1">
        <f t="array" ref="CI58">IF(CH58="","",_xll.PBD(CH58,"Deal Date","","USD","",""))</f>
        <v>41829</v>
      </c>
      <c r="CJ58" s="15" t="str" cm="1">
        <f t="array" ref="CJ58">IF(CH58="","",_xll.PBD(CH58,"Company ID","","USD","",""))</f>
        <v>62744-23</v>
      </c>
      <c r="CK58" s="15" t="str" cm="1">
        <f t="array" ref="CK58">IF(CH58="","",_xll.PBD(CJ58,"Name","","USD","",""))</f>
        <v>Reliance Protectron</v>
      </c>
      <c r="CL58" t="str" cm="1">
        <f t="array" ref="CL58">IF(CH58="","",_xll.PBD(CH58,"Deal Type 1","","USD","",""))</f>
        <v>Merger/Acquisition</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G58" s="15" t="str" cm="1">
        <f t="array" ref="DG58">IF(DF58="","",_xll.PBD(DF58,"Deal Date","","USD","",""))</f>
        <v/>
      </c>
      <c r="DH58" s="15" t="str" cm="1">
        <f t="array" ref="DH58">IF(DF58="","",_xll.PBD(DF58,"Company ID","","USD","",""))</f>
        <v/>
      </c>
      <c r="DI58" s="15" t="str" cm="1">
        <f t="array" ref="DI58">IF(DF58="","",_xll.PBD(DH58,"Name","","USD","",""))</f>
        <v/>
      </c>
      <c r="DJ58" t="str" cm="1">
        <f t="array" ref="DJ58">IF(DF58="","",_xll.PBD(DF58,"Deal Type 1","","USD","",""))</f>
        <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5">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H59" t="str">
        <v>33836-05T</v>
      </c>
      <c r="CI59" s="15" cm="1">
        <f t="array" ref="CI59">IF(CH59="","",_xll.PBD(CH59,"Deal Date","","USD","",""))</f>
        <v>41772</v>
      </c>
      <c r="CJ59" s="15" t="str" cm="1">
        <f t="array" ref="CJ59">IF(CH59="","",_xll.PBD(CH59,"Company ID","","USD","",""))</f>
        <v>53484-04</v>
      </c>
      <c r="CK59" s="15" t="str" cm="1">
        <f t="array" ref="CK59">IF(CH59="","",_xll.PBD(CJ59,"Name","","USD","",""))</f>
        <v>Life360</v>
      </c>
      <c r="CL59" t="str" cm="1">
        <f t="array" ref="CL59">IF(CH59="","",_xll.PBD(CH59,"Deal Type 1","","USD","",""))</f>
        <v>Later Stage VC</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G59" s="15" t="str" cm="1">
        <f t="array" ref="DG59">IF(DF59="","",_xll.PBD(DF59,"Deal Date","","USD","",""))</f>
        <v/>
      </c>
      <c r="DH59" s="15" t="str" cm="1">
        <f t="array" ref="DH59">IF(DF59="","",_xll.PBD(DF59,"Company ID","","USD","",""))</f>
        <v/>
      </c>
      <c r="DI59" s="15" t="str" cm="1">
        <f t="array" ref="DI59">IF(DF59="","",_xll.PBD(DH59,"Name","","USD","",""))</f>
        <v/>
      </c>
      <c r="DJ59" t="str" cm="1">
        <f t="array" ref="DJ59">IF(DF59="","",_xll.PBD(DF59,"Deal Type 1","","USD","",""))</f>
        <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5">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H60" t="str">
        <v>27626-68T</v>
      </c>
      <c r="CI60" s="15" cm="1">
        <f t="array" ref="CI60">IF(CH60="","",_xll.PBD(CH60,"Deal Date","","USD","",""))</f>
        <v>41488</v>
      </c>
      <c r="CJ60" s="15" t="str" cm="1">
        <f t="array" ref="CJ60">IF(CH60="","",_xll.PBD(CH60,"Company ID","","USD","",""))</f>
        <v>12357-01</v>
      </c>
      <c r="CK60" s="15" t="str" cm="1">
        <f t="array" ref="CK60">IF(CH60="","",_xll.PBD(CJ60,"Name","","USD","",""))</f>
        <v>Devcon Security System</v>
      </c>
      <c r="CL60" t="str" cm="1">
        <f t="array" ref="CL60">IF(CH60="","",_xll.PBD(CH60,"Deal Type 1","","USD","",""))</f>
        <v>Merger/Acquisition</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G60" s="15" t="str" cm="1">
        <f t="array" ref="DG60">IF(DF60="","",_xll.PBD(DF60,"Deal Date","","USD","",""))</f>
        <v/>
      </c>
      <c r="DH60" s="15" t="str" cm="1">
        <f t="array" ref="DH60">IF(DF60="","",_xll.PBD(DF60,"Company ID","","USD","",""))</f>
        <v/>
      </c>
      <c r="DI60" s="15" t="str" cm="1">
        <f t="array" ref="DI60">IF(DF60="","",_xll.PBD(DH60,"Name","","USD","",""))</f>
        <v/>
      </c>
      <c r="DJ60" t="str" cm="1">
        <f t="array" ref="DJ60">IF(DF60="","",_xll.PBD(DF60,"Deal Type 1","","USD","",""))</f>
        <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5">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H61" t="str">
        <v>37539-82T</v>
      </c>
      <c r="CI61" s="15" cm="1">
        <f t="array" ref="CI61">IF(CH61="","",_xll.PBD(CH61,"Deal Date","","USD","",""))</f>
        <v>41183</v>
      </c>
      <c r="CJ61" s="15" t="str" cm="1">
        <f t="array" ref="CJ61">IF(CH61="","",_xll.PBD(CH61,"Company ID","","USD","",""))</f>
        <v>65325-07</v>
      </c>
      <c r="CK61" s="15" t="str" cm="1">
        <f t="array" ref="CK61">IF(CH61="","",_xll.PBD(CJ61,"Name","","USD","",""))</f>
        <v>Absolute Security of America</v>
      </c>
      <c r="CL61" t="str" cm="1">
        <f t="array" ref="CL61">IF(CH61="","",_xll.PBD(CH61,"Deal Type 1","","USD","",""))</f>
        <v>Merger/Acquisition</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G61" s="15" t="str" cm="1">
        <f t="array" ref="DG61">IF(DF61="","",_xll.PBD(DF61,"Deal Date","","USD","",""))</f>
        <v/>
      </c>
      <c r="DH61" s="15" t="str" cm="1">
        <f t="array" ref="DH61">IF(DF61="","",_xll.PBD(DF61,"Company ID","","USD","",""))</f>
        <v/>
      </c>
      <c r="DI61" s="15" t="str" cm="1">
        <f t="array" ref="DI61">IF(DF61="","",_xll.PBD(DH61,"Name","","USD","",""))</f>
        <v/>
      </c>
      <c r="DJ61" t="str" cm="1">
        <f t="array" ref="DJ61">IF(DF61="","",_xll.PBD(DF61,"Deal Type 1","","USD","",""))</f>
        <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5">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H62" t="str">
        <v>23706-55T</v>
      </c>
      <c r="CI62" s="15" cm="1">
        <f t="array" ref="CI62">IF(CH62="","",_xll.PBD(CH62,"Deal Date","","USD","",""))</f>
        <v>41037</v>
      </c>
      <c r="CJ62" s="15" t="str" cm="1">
        <f t="array" ref="CJ62">IF(CH62="","",_xll.PBD(CH62,"Company ID","","USD","",""))</f>
        <v>55898-47</v>
      </c>
      <c r="CK62" s="15" t="str" cm="1">
        <f t="array" ref="CK62">IF(CH62="","",_xll.PBD(CJ62,"Name","","USD","",""))</f>
        <v>Zonoff</v>
      </c>
      <c r="CL62" t="str" cm="1">
        <f t="array" ref="CL62">IF(CH62="","",_xll.PBD(CH62,"Deal Type 1","","USD","",""))</f>
        <v>Early Stage VC</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G62" s="15" t="str" cm="1">
        <f t="array" ref="DG62">IF(DF62="","",_xll.PBD(DF62,"Deal Date","","USD","",""))</f>
        <v/>
      </c>
      <c r="DH62" s="15" t="str" cm="1">
        <f t="array" ref="DH62">IF(DF62="","",_xll.PBD(DF62,"Company ID","","USD","",""))</f>
        <v/>
      </c>
      <c r="DI62" s="15" t="str" cm="1">
        <f t="array" ref="DI62">IF(DF62="","",_xll.PBD(DH62,"Name","","USD","",""))</f>
        <v/>
      </c>
      <c r="DJ62" t="str" cm="1">
        <f t="array" ref="DJ62">IF(DF62="","",_xll.PBD(DF62,"Deal Type 1","","USD","",""))</f>
        <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5">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H63" t="str">
        <v>72821-08T</v>
      </c>
      <c r="CI63" s="15" cm="1">
        <f t="array" ref="CI63">IF(CH63="","",_xll.PBD(CH63,"Deal Date","","USD","",""))</f>
        <v>40637</v>
      </c>
      <c r="CJ63" s="15" t="str" cm="1">
        <f t="array" ref="CJ63">IF(CH63="","",_xll.PBD(CH63,"Company ID","","USD","",""))</f>
        <v>91455-22</v>
      </c>
      <c r="CK63" s="15" t="str" cm="1">
        <f t="array" ref="CK63">IF(CH63="","",_xll.PBD(CJ63,"Name","","USD","",""))</f>
        <v>Proximex</v>
      </c>
      <c r="CL63" t="str" cm="1">
        <f t="array" ref="CL63">IF(CH63="","",_xll.PBD(CH63,"Deal Type 1","","USD","",""))</f>
        <v>Merger/Acquisition</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G63" s="15" t="str" cm="1">
        <f t="array" ref="DG63">IF(DF63="","",_xll.PBD(DF63,"Deal Date","","USD","",""))</f>
        <v/>
      </c>
      <c r="DH63" s="15" t="str" cm="1">
        <f t="array" ref="DH63">IF(DF63="","",_xll.PBD(DF63,"Company ID","","USD","",""))</f>
        <v/>
      </c>
      <c r="DI63" s="15" t="str" cm="1">
        <f t="array" ref="DI63">IF(DF63="","",_xll.PBD(DH63,"Name","","USD","",""))</f>
        <v/>
      </c>
      <c r="DJ63" t="str" cm="1">
        <f t="array" ref="DJ63">IF(DF63="","",_xll.PBD(DF63,"Deal Type 1","","USD","",""))</f>
        <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5">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H64" t="str">
        <v>63544-51T</v>
      </c>
      <c r="CI64" s="15" cm="1">
        <f t="array" ref="CI64">IF(CH64="","",_xll.PBD(CH64,"Deal Date","","USD","",""))</f>
        <v>39552</v>
      </c>
      <c r="CJ64" s="15" t="str" cm="1">
        <f t="array" ref="CJ64">IF(CH64="","",_xll.PBD(CH64,"Company ID","","USD","",""))</f>
        <v>123734-98</v>
      </c>
      <c r="CK64" s="15" t="str" cm="1">
        <f t="array" ref="CK64">IF(CH64="","",_xll.PBD(CJ64,"Name","","USD","",""))</f>
        <v>FirstService Security</v>
      </c>
      <c r="CL64" t="str" cm="1">
        <f t="array" ref="CL64">IF(CH64="","",_xll.PBD(CH64,"Deal Type 1","","USD","",""))</f>
        <v>Merger/Acquisition</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G64" s="15" t="str" cm="1">
        <f t="array" ref="DG64">IF(DF64="","",_xll.PBD(DF64,"Deal Date","","USD","",""))</f>
        <v/>
      </c>
      <c r="DH64" s="15" t="str" cm="1">
        <f t="array" ref="DH64">IF(DF64="","",_xll.PBD(DF64,"Company ID","","USD","",""))</f>
        <v/>
      </c>
      <c r="DI64" s="15" t="str" cm="1">
        <f t="array" ref="DI64">IF(DF64="","",_xll.PBD(DH64,"Name","","USD","",""))</f>
        <v/>
      </c>
      <c r="DJ64" t="str" cm="1">
        <f t="array" ref="DJ64">IF(DF64="","",_xll.PBD(DF64,"Deal Type 1","","USD","",""))</f>
        <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5">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H65" t="str">
        <v>76985-74T</v>
      </c>
      <c r="CI65" s="15" cm="1">
        <f t="array" ref="CI65">IF(CH65="","",_xll.PBD(CH65,"Deal Date","","USD","",""))</f>
        <v>39006</v>
      </c>
      <c r="CJ65" s="15" t="str" cm="1">
        <f t="array" ref="CJ65">IF(CH65="","",_xll.PBD(CH65,"Company ID","","USD","",""))</f>
        <v>42243-40</v>
      </c>
      <c r="CK65" s="15" t="str" cm="1">
        <f t="array" ref="CK65">IF(CH65="","",_xll.PBD(CJ65,"Name","","USD","",""))</f>
        <v>My Alarm Center</v>
      </c>
      <c r="CL65" t="str" cm="1">
        <f t="array" ref="CL65">IF(CH65="","",_xll.PBD(CH65,"Deal Type 1","","USD","",""))</f>
        <v>Merger/Acquisition</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G65" s="15" t="str" cm="1">
        <f t="array" ref="DG65">IF(DF65="","",_xll.PBD(DF65,"Deal Date","","USD","",""))</f>
        <v/>
      </c>
      <c r="DH65" s="15" t="str" cm="1">
        <f t="array" ref="DH65">IF(DF65="","",_xll.PBD(DF65,"Company ID","","USD","",""))</f>
        <v/>
      </c>
      <c r="DI65" s="15" t="str" cm="1">
        <f t="array" ref="DI65">IF(DF65="","",_xll.PBD(DH65,"Name","","USD","",""))</f>
        <v/>
      </c>
      <c r="DJ65" t="str" cm="1">
        <f t="array" ref="DJ65">IF(DF65="","",_xll.PBD(DF65,"Deal Type 1","","USD","",""))</f>
        <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5">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H66" t="str">
        <v>109143-64T</v>
      </c>
      <c r="CI66" s="15" cm="1">
        <f t="array" ref="CI66">IF(CH66="","",_xll.PBD(CH66,"Deal Date","","USD","",""))</f>
        <v>37104</v>
      </c>
      <c r="CJ66" s="15" t="str" cm="1">
        <f t="array" ref="CJ66">IF(CH66="","",_xll.PBD(CH66,"Company ID","","USD","",""))</f>
        <v>159283-72</v>
      </c>
      <c r="CK66" s="15" t="str" cm="1">
        <f t="array" ref="CK66">IF(CH66="","",_xll.PBD(CJ66,"Name","","USD","",""))</f>
        <v>Edison Select</v>
      </c>
      <c r="CL66" t="str" cm="1">
        <f t="array" ref="CL66">IF(CH66="","",_xll.PBD(CH66,"Deal Type 1","","USD","",""))</f>
        <v>Merger/Acquisition</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G66" s="15" t="str" cm="1">
        <f t="array" ref="DG66">IF(DF66="","",_xll.PBD(DF66,"Deal Date","","USD","",""))</f>
        <v/>
      </c>
      <c r="DH66" s="15" t="str" cm="1">
        <f t="array" ref="DH66">IF(DF66="","",_xll.PBD(DF66,"Company ID","","USD","",""))</f>
        <v/>
      </c>
      <c r="DI66" s="15" t="str" cm="1">
        <f t="array" ref="DI66">IF(DF66="","",_xll.PBD(DH66,"Name","","USD","",""))</f>
        <v/>
      </c>
      <c r="DJ66" t="str" cm="1">
        <f t="array" ref="DJ66">IF(DF66="","",_xll.PBD(DF66,"Deal Type 1","","USD","",""))</f>
        <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5">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H67" t="str">
        <v>15959-44T</v>
      </c>
      <c r="CI67" s="15" cm="1">
        <f t="array" ref="CI67">IF(CH67="","",_xll.PBD(CH67,"Deal Date","","USD","",""))</f>
        <v>37077</v>
      </c>
      <c r="CJ67" s="15" t="str" cm="1">
        <f t="array" ref="CJ67">IF(CH67="","",_xll.PBD(CH67,"Company ID","","USD","",""))</f>
        <v>41906-17</v>
      </c>
      <c r="CK67" s="15" t="str" cm="1">
        <f t="array" ref="CK67">IF(CH67="","",_xll.PBD(CJ67,"Name","","USD","",""))</f>
        <v>Cambridge Protection Industries</v>
      </c>
      <c r="CL67" t="str" cm="1">
        <f t="array" ref="CL67">IF(CH67="","",_xll.PBD(CH67,"Deal Type 1","","USD","",""))</f>
        <v>Merger/Acquisition</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G67" s="15" t="str" cm="1">
        <f t="array" ref="DG67">IF(DF67="","",_xll.PBD(DF67,"Deal Date","","USD","",""))</f>
        <v/>
      </c>
      <c r="DH67" s="15" t="str" cm="1">
        <f t="array" ref="DH67">IF(DF67="","",_xll.PBD(DF67,"Company ID","","USD","",""))</f>
        <v/>
      </c>
      <c r="DI67" s="15" t="str" cm="1">
        <f t="array" ref="DI67">IF(DF67="","",_xll.PBD(DH67,"Name","","USD","",""))</f>
        <v/>
      </c>
      <c r="DJ67" t="str" cm="1">
        <f t="array" ref="DJ67">IF(DF67="","",_xll.PBD(DF67,"Deal Type 1","","USD","",""))</f>
        <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5">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H68" t="str">
        <v>156919-78T</v>
      </c>
      <c r="CI68" s="15" cm="1">
        <f t="array" ref="CI68">IF(CH68="","",_xll.PBD(CH68,"Deal Date","","USD","",""))</f>
        <v>37073</v>
      </c>
      <c r="CJ68" s="15" t="str" cm="1">
        <f t="array" ref="CJ68">IF(CH68="","",_xll.PBD(CH68,"Company ID","","USD","",""))</f>
        <v>65793-88</v>
      </c>
      <c r="CK68" s="15" t="str" cm="1">
        <f t="array" ref="CK68">IF(CH68="","",_xll.PBD(CJ68,"Name","","USD","",""))</f>
        <v>Sentry Group</v>
      </c>
      <c r="CL68" t="str" cm="1">
        <f t="array" ref="CL68">IF(CH68="","",_xll.PBD(CH68,"Deal Type 1","","USD","",""))</f>
        <v>Merger/Acquisition</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G68" s="15" t="str" cm="1">
        <f t="array" ref="DG68">IF(DF68="","",_xll.PBD(DF68,"Deal Date","","USD","",""))</f>
        <v/>
      </c>
      <c r="DH68" s="15" t="str" cm="1">
        <f t="array" ref="DH68">IF(DF68="","",_xll.PBD(DF68,"Company ID","","USD","",""))</f>
        <v/>
      </c>
      <c r="DI68" s="15" t="str" cm="1">
        <f t="array" ref="DI68">IF(DF68="","",_xll.PBD(DH68,"Name","","USD","",""))</f>
        <v/>
      </c>
      <c r="DJ68" t="str" cm="1">
        <f t="array" ref="DJ68">IF(DF68="","",_xll.PBD(DF68,"Deal Type 1","","USD","",""))</f>
        <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5">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H69" t="str">
        <v>108906-58T</v>
      </c>
      <c r="CI69" s="15" cm="1">
        <f t="array" ref="CI69">IF(CH69="","",_xll.PBD(CH69,"Deal Date","","USD","",""))</f>
        <v>36951</v>
      </c>
      <c r="CJ69" s="15" t="str" cm="1">
        <f t="array" ref="CJ69">IF(CH69="","",_xll.PBD(CH69,"Company ID","","USD","",""))</f>
        <v>159272-83</v>
      </c>
      <c r="CK69" s="15" t="str" cm="1">
        <f t="array" ref="CK69">IF(CH69="","",_xll.PBD(CJ69,"Name","","USD","",""))</f>
        <v>SCANA Security</v>
      </c>
      <c r="CL69" t="str" cm="1">
        <f t="array" ref="CL69">IF(CH69="","",_xll.PBD(CH69,"Deal Type 1","","USD","",""))</f>
        <v>Merger/Acquisition</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G69" s="15" t="str" cm="1">
        <f t="array" ref="DG69">IF(DF69="","",_xll.PBD(DF69,"Deal Date","","USD","",""))</f>
        <v/>
      </c>
      <c r="DH69" s="15" t="str" cm="1">
        <f t="array" ref="DH69">IF(DF69="","",_xll.PBD(DF69,"Company ID","","USD","",""))</f>
        <v/>
      </c>
      <c r="DI69" s="15" t="str" cm="1">
        <f t="array" ref="DI69">IF(DF69="","",_xll.PBD(DH69,"Name","","USD","",""))</f>
        <v/>
      </c>
      <c r="DJ69" t="str" cm="1">
        <f t="array" ref="DJ69">IF(DF69="","",_xll.PBD(DF69,"Deal Type 1","","USD","",""))</f>
        <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5">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H70" t="str">
        <v>69735-43T</v>
      </c>
      <c r="CI70" s="15" cm="1">
        <f t="array" ref="CI70">IF(CH70="","",_xll.PBD(CH70,"Deal Date","","USD","",""))</f>
        <v>31778</v>
      </c>
      <c r="CJ70" s="15" t="str" cm="1">
        <f t="array" ref="CJ70">IF(CH70="","",_xll.PBD(CH70,"Company ID","","USD","",""))</f>
        <v>11825-83</v>
      </c>
      <c r="CK70" s="15" t="str" cm="1">
        <f t="array" ref="CK70">IF(CH70="","",_xll.PBD(CJ70,"Name","","USD","",""))</f>
        <v>Constellation Automotive Group</v>
      </c>
      <c r="CL70" t="str" cm="1">
        <f t="array" ref="CL70">IF(CH70="","",_xll.PBD(CH70,"Deal Type 1","","USD","",""))</f>
        <v>Merger/Acquisition</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G70" s="15" t="str" cm="1">
        <f t="array" ref="DG70">IF(DF70="","",_xll.PBD(DF70,"Deal Date","","USD","",""))</f>
        <v/>
      </c>
      <c r="DH70" s="15" t="str" cm="1">
        <f t="array" ref="DH70">IF(DF70="","",_xll.PBD(DF70,"Company ID","","USD","",""))</f>
        <v/>
      </c>
      <c r="DI70" s="15" t="str" cm="1">
        <f t="array" ref="DI70">IF(DF70="","",_xll.PBD(DH70,"Name","","USD","",""))</f>
        <v/>
      </c>
      <c r="DJ70" t="str" cm="1">
        <f t="array" ref="DJ70">IF(DF70="","",_xll.PBD(DF70,"Deal Type 1","","USD","",""))</f>
        <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5">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G71" s="15" t="str" cm="1">
        <f t="array" ref="DG71">IF(DF71="","",_xll.PBD(DF71,"Deal Date","","USD","",""))</f>
        <v/>
      </c>
      <c r="DH71" s="15" t="str" cm="1">
        <f t="array" ref="DH71">IF(DF71="","",_xll.PBD(DF71,"Company ID","","USD","",""))</f>
        <v/>
      </c>
      <c r="DI71" s="15" t="str" cm="1">
        <f t="array" ref="DI71">IF(DF71="","",_xll.PBD(DH71,"Name","","USD","",""))</f>
        <v/>
      </c>
      <c r="DJ71" t="str" cm="1">
        <f t="array" ref="DJ71">IF(DF71="","",_xll.PBD(DF71,"Deal Type 1","","USD","",""))</f>
        <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5">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G72" s="15" t="str" cm="1">
        <f t="array" ref="DG72">IF(DF72="","",_xll.PBD(DF72,"Deal Date","","USD","",""))</f>
        <v/>
      </c>
      <c r="DH72" s="15" t="str" cm="1">
        <f t="array" ref="DH72">IF(DF72="","",_xll.PBD(DF72,"Company ID","","USD","",""))</f>
        <v/>
      </c>
      <c r="DI72" s="15" t="str" cm="1">
        <f t="array" ref="DI72">IF(DF72="","",_xll.PBD(DH72,"Name","","USD","",""))</f>
        <v/>
      </c>
      <c r="DJ72" t="str" cm="1">
        <f t="array" ref="DJ72">IF(DF72="","",_xll.PBD(DF72,"Deal Type 1","","USD","",""))</f>
        <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5">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G73" s="15" t="str" cm="1">
        <f t="array" ref="DG73">IF(DF73="","",_xll.PBD(DF73,"Deal Date","","USD","",""))</f>
        <v/>
      </c>
      <c r="DH73" s="15" t="str" cm="1">
        <f t="array" ref="DH73">IF(DF73="","",_xll.PBD(DF73,"Company ID","","USD","",""))</f>
        <v/>
      </c>
      <c r="DI73" s="15" t="str" cm="1">
        <f t="array" ref="DI73">IF(DF73="","",_xll.PBD(DH73,"Name","","USD","",""))</f>
        <v/>
      </c>
      <c r="DJ73" t="str" cm="1">
        <f t="array" ref="DJ73">IF(DF73="","",_xll.PBD(DF73,"Deal Type 1","","USD","",""))</f>
        <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5">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G74" s="15" t="str" cm="1">
        <f t="array" ref="DG74">IF(DF74="","",_xll.PBD(DF74,"Deal Date","","USD","",""))</f>
        <v/>
      </c>
      <c r="DH74" s="15" t="str" cm="1">
        <f t="array" ref="DH74">IF(DF74="","",_xll.PBD(DF74,"Company ID","","USD","",""))</f>
        <v/>
      </c>
      <c r="DI74" s="15" t="str" cm="1">
        <f t="array" ref="DI74">IF(DF74="","",_xll.PBD(DH74,"Name","","USD","",""))</f>
        <v/>
      </c>
      <c r="DJ74" t="str" cm="1">
        <f t="array" ref="DJ74">IF(DF74="","",_xll.PBD(DF74,"Deal Type 1","","USD","",""))</f>
        <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5">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G75" s="15" t="str" cm="1">
        <f t="array" ref="DG75">IF(DF75="","",_xll.PBD(DF75,"Deal Date","","USD","",""))</f>
        <v/>
      </c>
      <c r="DH75" s="15" t="str" cm="1">
        <f t="array" ref="DH75">IF(DF75="","",_xll.PBD(DF75,"Company ID","","USD","",""))</f>
        <v/>
      </c>
      <c r="DI75" s="15" t="str" cm="1">
        <f t="array" ref="DI75">IF(DF75="","",_xll.PBD(DH75,"Name","","USD","",""))</f>
        <v/>
      </c>
      <c r="DJ75" t="str" cm="1">
        <f t="array" ref="DJ75">IF(DF75="","",_xll.PBD(DF75,"Deal Type 1","","USD","",""))</f>
        <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5">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G76" s="15" t="str" cm="1">
        <f t="array" ref="DG76">IF(DF76="","",_xll.PBD(DF76,"Deal Date","","USD","",""))</f>
        <v/>
      </c>
      <c r="DH76" s="15" t="str" cm="1">
        <f t="array" ref="DH76">IF(DF76="","",_xll.PBD(DF76,"Company ID","","USD","",""))</f>
        <v/>
      </c>
      <c r="DI76" s="15" t="str" cm="1">
        <f t="array" ref="DI76">IF(DF76="","",_xll.PBD(DH76,"Name","","USD","",""))</f>
        <v/>
      </c>
      <c r="DJ76" t="str" cm="1">
        <f t="array" ref="DJ76">IF(DF76="","",_xll.PBD(DF76,"Deal Type 1","","USD","",""))</f>
        <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5">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G77" s="15" t="str" cm="1">
        <f t="array" ref="DG77">IF(DF77="","",_xll.PBD(DF77,"Deal Date","","USD","",""))</f>
        <v/>
      </c>
      <c r="DH77" s="15" t="str" cm="1">
        <f t="array" ref="DH77">IF(DF77="","",_xll.PBD(DF77,"Company ID","","USD","",""))</f>
        <v/>
      </c>
      <c r="DI77" s="15" t="str" cm="1">
        <f t="array" ref="DI77">IF(DF77="","",_xll.PBD(DH77,"Name","","USD","",""))</f>
        <v/>
      </c>
      <c r="DJ77" t="str" cm="1">
        <f t="array" ref="DJ77">IF(DF77="","",_xll.PBD(DF77,"Deal Type 1","","USD","",""))</f>
        <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5">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G78" s="15" t="str" cm="1">
        <f t="array" ref="DG78">IF(DF78="","",_xll.PBD(DF78,"Deal Date","","USD","",""))</f>
        <v/>
      </c>
      <c r="DH78" s="15" t="str" cm="1">
        <f t="array" ref="DH78">IF(DF78="","",_xll.PBD(DF78,"Company ID","","USD","",""))</f>
        <v/>
      </c>
      <c r="DI78" s="15" t="str" cm="1">
        <f t="array" ref="DI78">IF(DF78="","",_xll.PBD(DH78,"Name","","USD","",""))</f>
        <v/>
      </c>
      <c r="DJ78" t="str" cm="1">
        <f t="array" ref="DJ78">IF(DF78="","",_xll.PBD(DF78,"Deal Type 1","","USD","",""))</f>
        <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5">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G79" s="15" t="str" cm="1">
        <f t="array" ref="DG79">IF(DF79="","",_xll.PBD(DF79,"Deal Date","","USD","",""))</f>
        <v/>
      </c>
      <c r="DH79" s="15" t="str" cm="1">
        <f t="array" ref="DH79">IF(DF79="","",_xll.PBD(DF79,"Company ID","","USD","",""))</f>
        <v/>
      </c>
      <c r="DI79" s="15" t="str" cm="1">
        <f t="array" ref="DI79">IF(DF79="","",_xll.PBD(DH79,"Name","","USD","",""))</f>
        <v/>
      </c>
      <c r="DJ79" t="str" cm="1">
        <f t="array" ref="DJ79">IF(DF79="","",_xll.PBD(DF79,"Deal Type 1","","USD","",""))</f>
        <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5">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G80" s="15" t="str" cm="1">
        <f t="array" ref="DG80">IF(DF80="","",_xll.PBD(DF80,"Deal Date","","USD","",""))</f>
        <v/>
      </c>
      <c r="DH80" s="15" t="str" cm="1">
        <f t="array" ref="DH80">IF(DF80="","",_xll.PBD(DF80,"Company ID","","USD","",""))</f>
        <v/>
      </c>
      <c r="DI80" s="15" t="str" cm="1">
        <f t="array" ref="DI80">IF(DF80="","",_xll.PBD(DH80,"Name","","USD","",""))</f>
        <v/>
      </c>
      <c r="DJ80" t="str" cm="1">
        <f t="array" ref="DJ80">IF(DF80="","",_xll.PBD(DF80,"Deal Type 1","","USD","",""))</f>
        <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5">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G81" s="15" t="str" cm="1">
        <f t="array" ref="DG81">IF(DF81="","",_xll.PBD(DF81,"Deal Date","","USD","",""))</f>
        <v/>
      </c>
      <c r="DH81" s="15" t="str" cm="1">
        <f t="array" ref="DH81">IF(DF81="","",_xll.PBD(DF81,"Company ID","","USD","",""))</f>
        <v/>
      </c>
      <c r="DI81" s="15" t="str" cm="1">
        <f t="array" ref="DI81">IF(DF81="","",_xll.PBD(DH81,"Name","","USD","",""))</f>
        <v/>
      </c>
      <c r="DJ81" t="str" cm="1">
        <f t="array" ref="DJ81">IF(DF81="","",_xll.PBD(DF81,"Deal Type 1","","USD","",""))</f>
        <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5">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G82" s="15" t="str" cm="1">
        <f t="array" ref="DG82">IF(DF82="","",_xll.PBD(DF82,"Deal Date","","USD","",""))</f>
        <v/>
      </c>
      <c r="DH82" s="15" t="str" cm="1">
        <f t="array" ref="DH82">IF(DF82="","",_xll.PBD(DF82,"Company ID","","USD","",""))</f>
        <v/>
      </c>
      <c r="DI82" s="15" t="str" cm="1">
        <f t="array" ref="DI82">IF(DF82="","",_xll.PBD(DH82,"Name","","USD","",""))</f>
        <v/>
      </c>
      <c r="DJ82" t="str" cm="1">
        <f t="array" ref="DJ82">IF(DF82="","",_xll.PBD(DF82,"Deal Type 1","","USD","",""))</f>
        <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5">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G83" s="15" t="str" cm="1">
        <f t="array" ref="DG83">IF(DF83="","",_xll.PBD(DF83,"Deal Date","","USD","",""))</f>
        <v/>
      </c>
      <c r="DH83" s="15" t="str" cm="1">
        <f t="array" ref="DH83">IF(DF83="","",_xll.PBD(DF83,"Company ID","","USD","",""))</f>
        <v/>
      </c>
      <c r="DI83" s="15" t="str" cm="1">
        <f t="array" ref="DI83">IF(DF83="","",_xll.PBD(DH83,"Name","","USD","",""))</f>
        <v/>
      </c>
      <c r="DJ83" t="str" cm="1">
        <f t="array" ref="DJ83">IF(DF83="","",_xll.PBD(DF83,"Deal Type 1","","USD","",""))</f>
        <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5">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G84" s="15" t="str" cm="1">
        <f t="array" ref="DG84">IF(DF84="","",_xll.PBD(DF84,"Deal Date","","USD","",""))</f>
        <v/>
      </c>
      <c r="DH84" s="15" t="str" cm="1">
        <f t="array" ref="DH84">IF(DF84="","",_xll.PBD(DF84,"Company ID","","USD","",""))</f>
        <v/>
      </c>
      <c r="DI84" s="15" t="str" cm="1">
        <f t="array" ref="DI84">IF(DF84="","",_xll.PBD(DH84,"Name","","USD","",""))</f>
        <v/>
      </c>
      <c r="DJ84" t="str" cm="1">
        <f t="array" ref="DJ84">IF(DF84="","",_xll.PBD(DF84,"Deal Type 1","","USD","",""))</f>
        <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5">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G85" s="15" t="str" cm="1">
        <f t="array" ref="DG85">IF(DF85="","",_xll.PBD(DF85,"Deal Date","","USD","",""))</f>
        <v/>
      </c>
      <c r="DH85" s="15" t="str" cm="1">
        <f t="array" ref="DH85">IF(DF85="","",_xll.PBD(DF85,"Company ID","","USD","",""))</f>
        <v/>
      </c>
      <c r="DI85" s="15" t="str" cm="1">
        <f t="array" ref="DI85">IF(DF85="","",_xll.PBD(DH85,"Name","","USD","",""))</f>
        <v/>
      </c>
      <c r="DJ85" t="str" cm="1">
        <f t="array" ref="DJ85">IF(DF85="","",_xll.PBD(DF85,"Deal Type 1","","USD","",""))</f>
        <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5">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G86" s="15" t="str" cm="1">
        <f t="array" ref="DG86">IF(DF86="","",_xll.PBD(DF86,"Deal Date","","USD","",""))</f>
        <v/>
      </c>
      <c r="DH86" s="15" t="str" cm="1">
        <f t="array" ref="DH86">IF(DF86="","",_xll.PBD(DF86,"Company ID","","USD","",""))</f>
        <v/>
      </c>
      <c r="DI86" s="15" t="str" cm="1">
        <f t="array" ref="DI86">IF(DF86="","",_xll.PBD(DH86,"Name","","USD","",""))</f>
        <v/>
      </c>
      <c r="DJ86" t="str" cm="1">
        <f t="array" ref="DJ86">IF(DF86="","",_xll.PBD(DF86,"Deal Type 1","","USD","",""))</f>
        <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5">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G87" s="15" t="str" cm="1">
        <f t="array" ref="DG87">IF(DF87="","",_xll.PBD(DF87,"Deal Date","","USD","",""))</f>
        <v/>
      </c>
      <c r="DH87" s="15" t="str" cm="1">
        <f t="array" ref="DH87">IF(DF87="","",_xll.PBD(DF87,"Company ID","","USD","",""))</f>
        <v/>
      </c>
      <c r="DI87" s="15" t="str" cm="1">
        <f t="array" ref="DI87">IF(DF87="","",_xll.PBD(DH87,"Name","","USD","",""))</f>
        <v/>
      </c>
      <c r="DJ87" t="str" cm="1">
        <f t="array" ref="DJ87">IF(DF87="","",_xll.PBD(DF87,"Deal Type 1","","USD","",""))</f>
        <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5">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G88" s="15" t="str" cm="1">
        <f t="array" ref="DG88">IF(DF88="","",_xll.PBD(DF88,"Deal Date","","USD","",""))</f>
        <v/>
      </c>
      <c r="DH88" s="15" t="str" cm="1">
        <f t="array" ref="DH88">IF(DF88="","",_xll.PBD(DF88,"Company ID","","USD","",""))</f>
        <v/>
      </c>
      <c r="DI88" s="15" t="str" cm="1">
        <f t="array" ref="DI88">IF(DF88="","",_xll.PBD(DH88,"Name","","USD","",""))</f>
        <v/>
      </c>
      <c r="DJ88" t="str" cm="1">
        <f t="array" ref="DJ88">IF(DF88="","",_xll.PBD(DF88,"Deal Type 1","","USD","",""))</f>
        <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5">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G89" s="15" t="str" cm="1">
        <f t="array" ref="DG89">IF(DF89="","",_xll.PBD(DF89,"Deal Date","","USD","",""))</f>
        <v/>
      </c>
      <c r="DH89" s="15" t="str" cm="1">
        <f t="array" ref="DH89">IF(DF89="","",_xll.PBD(DF89,"Company ID","","USD","",""))</f>
        <v/>
      </c>
      <c r="DI89" s="15" t="str" cm="1">
        <f t="array" ref="DI89">IF(DF89="","",_xll.PBD(DH89,"Name","","USD","",""))</f>
        <v/>
      </c>
      <c r="DJ89" t="str" cm="1">
        <f t="array" ref="DJ89">IF(DF89="","",_xll.PBD(DF89,"Deal Type 1","","USD","",""))</f>
        <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5">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G90" s="15" t="str" cm="1">
        <f t="array" ref="DG90">IF(DF90="","",_xll.PBD(DF90,"Deal Date","","USD","",""))</f>
        <v/>
      </c>
      <c r="DH90" s="15" t="str" cm="1">
        <f t="array" ref="DH90">IF(DF90="","",_xll.PBD(DF90,"Company ID","","USD","",""))</f>
        <v/>
      </c>
      <c r="DI90" s="15" t="str" cm="1">
        <f t="array" ref="DI90">IF(DF90="","",_xll.PBD(DH90,"Name","","USD","",""))</f>
        <v/>
      </c>
      <c r="DJ90" t="str" cm="1">
        <f t="array" ref="DJ90">IF(DF90="","",_xll.PBD(DF90,"Deal Type 1","","USD","",""))</f>
        <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5">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G91" s="15" t="str" cm="1">
        <f t="array" ref="DG91">IF(DF91="","",_xll.PBD(DF91,"Deal Date","","USD","",""))</f>
        <v/>
      </c>
      <c r="DH91" s="15" t="str" cm="1">
        <f t="array" ref="DH91">IF(DF91="","",_xll.PBD(DF91,"Company ID","","USD","",""))</f>
        <v/>
      </c>
      <c r="DI91" s="15" t="str" cm="1">
        <f t="array" ref="DI91">IF(DF91="","",_xll.PBD(DH91,"Name","","USD","",""))</f>
        <v/>
      </c>
      <c r="DJ91" t="str" cm="1">
        <f t="array" ref="DJ91">IF(DF91="","",_xll.PBD(DF91,"Deal Type 1","","USD","",""))</f>
        <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5">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G92" s="15" t="str" cm="1">
        <f t="array" ref="DG92">IF(DF92="","",_xll.PBD(DF92,"Deal Date","","USD","",""))</f>
        <v/>
      </c>
      <c r="DH92" s="15" t="str" cm="1">
        <f t="array" ref="DH92">IF(DF92="","",_xll.PBD(DF92,"Company ID","","USD","",""))</f>
        <v/>
      </c>
      <c r="DI92" s="15" t="str" cm="1">
        <f t="array" ref="DI92">IF(DF92="","",_xll.PBD(DH92,"Name","","USD","",""))</f>
        <v/>
      </c>
      <c r="DJ92" t="str" cm="1">
        <f t="array" ref="DJ92">IF(DF92="","",_xll.PBD(DF92,"Deal Type 1","","USD","",""))</f>
        <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5">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G93" s="15" t="str" cm="1">
        <f t="array" ref="DG93">IF(DF93="","",_xll.PBD(DF93,"Deal Date","","USD","",""))</f>
        <v/>
      </c>
      <c r="DH93" s="15" t="str" cm="1">
        <f t="array" ref="DH93">IF(DF93="","",_xll.PBD(DF93,"Company ID","","USD","",""))</f>
        <v/>
      </c>
      <c r="DI93" s="15" t="str" cm="1">
        <f t="array" ref="DI93">IF(DF93="","",_xll.PBD(DH93,"Name","","USD","",""))</f>
        <v/>
      </c>
      <c r="DJ93" t="str" cm="1">
        <f t="array" ref="DJ93">IF(DF93="","",_xll.PBD(DF93,"Deal Type 1","","USD","",""))</f>
        <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5">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G94" s="15" t="str" cm="1">
        <f t="array" ref="DG94">IF(DF94="","",_xll.PBD(DF94,"Deal Date","","USD","",""))</f>
        <v/>
      </c>
      <c r="DH94" s="15" t="str" cm="1">
        <f t="array" ref="DH94">IF(DF94="","",_xll.PBD(DF94,"Company ID","","USD","",""))</f>
        <v/>
      </c>
      <c r="DI94" s="15" t="str" cm="1">
        <f t="array" ref="DI94">IF(DF94="","",_xll.PBD(DH94,"Name","","USD","",""))</f>
        <v/>
      </c>
      <c r="DJ94" t="str" cm="1">
        <f t="array" ref="DJ94">IF(DF94="","",_xll.PBD(DF94,"Deal Type 1","","USD","",""))</f>
        <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5">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G95" s="15" t="str" cm="1">
        <f t="array" ref="DG95">IF(DF95="","",_xll.PBD(DF95,"Deal Date","","USD","",""))</f>
        <v/>
      </c>
      <c r="DH95" s="15" t="str" cm="1">
        <f t="array" ref="DH95">IF(DF95="","",_xll.PBD(DF95,"Company ID","","USD","",""))</f>
        <v/>
      </c>
      <c r="DI95" s="15" t="str" cm="1">
        <f t="array" ref="DI95">IF(DF95="","",_xll.PBD(DH95,"Name","","USD","",""))</f>
        <v/>
      </c>
      <c r="DJ95" t="str" cm="1">
        <f t="array" ref="DJ95">IF(DF95="","",_xll.PBD(DF95,"Deal Type 1","","USD","",""))</f>
        <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5">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G96" s="15" t="str" cm="1">
        <f t="array" ref="DG96">IF(DF96="","",_xll.PBD(DF96,"Deal Date","","USD","",""))</f>
        <v/>
      </c>
      <c r="DH96" s="15" t="str" cm="1">
        <f t="array" ref="DH96">IF(DF96="","",_xll.PBD(DF96,"Company ID","","USD","",""))</f>
        <v/>
      </c>
      <c r="DI96" s="15" t="str" cm="1">
        <f t="array" ref="DI96">IF(DF96="","",_xll.PBD(DH96,"Name","","USD","",""))</f>
        <v/>
      </c>
      <c r="DJ96" t="str" cm="1">
        <f t="array" ref="DJ96">IF(DF96="","",_xll.PBD(DF96,"Deal Type 1","","USD","",""))</f>
        <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5">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G97" s="15" t="str" cm="1">
        <f t="array" ref="DG97">IF(DF97="","",_xll.PBD(DF97,"Deal Date","","USD","",""))</f>
        <v/>
      </c>
      <c r="DH97" s="15" t="str" cm="1">
        <f t="array" ref="DH97">IF(DF97="","",_xll.PBD(DF97,"Company ID","","USD","",""))</f>
        <v/>
      </c>
      <c r="DI97" s="15" t="str" cm="1">
        <f t="array" ref="DI97">IF(DF97="","",_xll.PBD(DH97,"Name","","USD","",""))</f>
        <v/>
      </c>
      <c r="DJ97" t="str" cm="1">
        <f t="array" ref="DJ97">IF(DF97="","",_xll.PBD(DF97,"Deal Type 1","","USD","",""))</f>
        <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5">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G98" s="15" t="str" cm="1">
        <f t="array" ref="DG98">IF(DF98="","",_xll.PBD(DF98,"Deal Date","","USD","",""))</f>
        <v/>
      </c>
      <c r="DH98" s="15" t="str" cm="1">
        <f t="array" ref="DH98">IF(DF98="","",_xll.PBD(DF98,"Company ID","","USD","",""))</f>
        <v/>
      </c>
      <c r="DI98" s="15" t="str" cm="1">
        <f t="array" ref="DI98">IF(DF98="","",_xll.PBD(DH98,"Name","","USD","",""))</f>
        <v/>
      </c>
      <c r="DJ98" t="str" cm="1">
        <f t="array" ref="DJ98">IF(DF98="","",_xll.PBD(DF98,"Deal Type 1","","USD","",""))</f>
        <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5">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G99" s="15" t="str" cm="1">
        <f t="array" ref="DG99">IF(DF99="","",_xll.PBD(DF99,"Deal Date","","USD","",""))</f>
        <v/>
      </c>
      <c r="DH99" s="15" t="str" cm="1">
        <f t="array" ref="DH99">IF(DF99="","",_xll.PBD(DF99,"Company ID","","USD","",""))</f>
        <v/>
      </c>
      <c r="DI99" s="15" t="str" cm="1">
        <f t="array" ref="DI99">IF(DF99="","",_xll.PBD(DH99,"Name","","USD","",""))</f>
        <v/>
      </c>
      <c r="DJ99" t="str" cm="1">
        <f t="array" ref="DJ99">IF(DF99="","",_xll.PBD(DF99,"Deal Type 1","","USD","",""))</f>
        <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5">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G100" s="15" t="str" cm="1">
        <f t="array" ref="DG100">IF(DF100="","",_xll.PBD(DF100,"Deal Date","","USD","",""))</f>
        <v/>
      </c>
      <c r="DH100" s="15" t="str" cm="1">
        <f t="array" ref="DH100">IF(DF100="","",_xll.PBD(DF100,"Company ID","","USD","",""))</f>
        <v/>
      </c>
      <c r="DI100" s="15" t="str" cm="1">
        <f t="array" ref="DI100">IF(DF100="","",_xll.PBD(DH100,"Name","","USD","",""))</f>
        <v/>
      </c>
      <c r="DJ100" t="str" cm="1">
        <f t="array" ref="DJ100">IF(DF100="","",_xll.PBD(DF100,"Deal Type 1","","USD","",""))</f>
        <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5">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G101" s="15" t="str" cm="1">
        <f t="array" ref="DG101">IF(DF101="","",_xll.PBD(DF101,"Deal Date","","USD","",""))</f>
        <v/>
      </c>
      <c r="DH101" s="15" t="str" cm="1">
        <f t="array" ref="DH101">IF(DF101="","",_xll.PBD(DF101,"Company ID","","USD","",""))</f>
        <v/>
      </c>
      <c r="DI101" s="15" t="str" cm="1">
        <f t="array" ref="DI101">IF(DF101="","",_xll.PBD(DH101,"Name","","USD","",""))</f>
        <v/>
      </c>
      <c r="DJ101" t="str" cm="1">
        <f t="array" ref="DJ101">IF(DF101="","",_xll.PBD(DF101,"Deal Type 1","","USD","",""))</f>
        <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5">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5">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5">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5">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5">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5">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5">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5">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5">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5">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5">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5">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5">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5">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5">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5">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5">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5">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5">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5">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5">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5">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5">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5">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5">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5">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5">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5">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5">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5">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5">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5">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5">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5">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5">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5">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5">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5">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5">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5">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5">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5">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5">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5">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5">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5">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5">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5">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5">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5">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5">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5">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5">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5">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5">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5">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5">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5">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5">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5">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5">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5">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5">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5">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5">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5">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5">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5">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5">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5">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5">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5">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5">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5">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5">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5">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5">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5">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5">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5">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5">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5">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5">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5">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5">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5">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5">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5">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5">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5">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5">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5">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5">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5">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5">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5">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5">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5">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5">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5">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5">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5">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5">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5">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5">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5">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5">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5">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5">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5">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5">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5">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5">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5">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5">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5">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5">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5">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5">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5">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5">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5">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5">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5">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C72" activePane="bottomRight" state="frozen"/>
      <selection pane="topRight" activeCell="C1" sqref="C1"/>
      <selection pane="bottomLeft" activeCell="A3" sqref="A3"/>
      <selection pane="bottomRight" activeCell="E88" sqref="E88"/>
    </sheetView>
  </sheetViews>
  <sheetFormatPr defaultColWidth="8.85546875" defaultRowHeight="15" x14ac:dyDescent="0.25"/>
  <cols>
    <col min="1" max="1" width="1.7109375" customWidth="1"/>
    <col min="2" max="2" width="31.7109375" bestFit="1" customWidth="1"/>
    <col min="3" max="3" width="9.7109375" bestFit="1" customWidth="1"/>
    <col min="4" max="4" width="14.42578125" bestFit="1" customWidth="1"/>
    <col min="5" max="5" width="19.42578125" bestFit="1" customWidth="1"/>
    <col min="6" max="6" width="28.7109375" bestFit="1" customWidth="1"/>
    <col min="7" max="7" width="28.7109375" customWidth="1"/>
    <col min="8" max="8" width="19" style="7" bestFit="1" customWidth="1"/>
    <col min="9" max="9" width="24.42578125" customWidth="1"/>
    <col min="10" max="10" width="17.85546875" bestFit="1" customWidth="1"/>
    <col min="11" max="11" width="16.28515625" bestFit="1" customWidth="1"/>
    <col min="12" max="12" width="22.42578125" bestFit="1" customWidth="1"/>
    <col min="13" max="13" width="27.42578125" bestFit="1" customWidth="1"/>
    <col min="14" max="14" width="15.7109375" bestFit="1" customWidth="1"/>
    <col min="15" max="15" width="13.7109375" style="7" bestFit="1" customWidth="1"/>
  </cols>
  <sheetData>
    <row r="1" spans="2:23" ht="5.0999999999999996" customHeight="1" x14ac:dyDescent="0.25"/>
    <row r="2" spans="2:23" x14ac:dyDescent="0.25">
      <c r="B2" s="1" t="s">
        <v>2</v>
      </c>
      <c r="C2" s="1" t="s">
        <v>1</v>
      </c>
      <c r="D2" s="1" t="s">
        <v>5</v>
      </c>
      <c r="E2" s="1" t="s">
        <v>143</v>
      </c>
      <c r="F2" s="1" t="s">
        <v>142</v>
      </c>
      <c r="G2" s="1" t="s">
        <v>422</v>
      </c>
      <c r="H2" s="8" t="s">
        <v>187</v>
      </c>
      <c r="I2" s="1" t="s">
        <v>3</v>
      </c>
      <c r="J2" s="1" t="s">
        <v>4</v>
      </c>
      <c r="K2" s="1" t="s">
        <v>6</v>
      </c>
      <c r="L2" s="1" t="s">
        <v>7</v>
      </c>
      <c r="M2" s="1" t="s">
        <v>8</v>
      </c>
      <c r="N2" s="1" t="s">
        <v>9</v>
      </c>
      <c r="O2" s="8"/>
      <c r="P2" s="1"/>
      <c r="Q2" s="1"/>
      <c r="R2" s="1"/>
      <c r="S2" s="1"/>
      <c r="T2" s="1"/>
      <c r="U2" s="1"/>
      <c r="V2" s="1"/>
      <c r="W2" s="1"/>
    </row>
    <row r="3" spans="2:23" s="2" customFormat="1" x14ac:dyDescent="0.25">
      <c r="B3" s="2" t="s">
        <v>94</v>
      </c>
      <c r="C3" s="2" t="s">
        <v>95</v>
      </c>
      <c r="D3" s="2" t="s">
        <v>101</v>
      </c>
      <c r="E3" s="2" t="str" cm="1">
        <f t="array" ref="E3">_xll.PBD(C3,"HQ Country","","USD","","")</f>
        <v>Brazil</v>
      </c>
      <c r="F3" s="2" t="str" cm="1">
        <f t="array" ref="F3">_xll.PBD(C3,"Website","","USD","","")</f>
        <v>www.23scapital.com</v>
      </c>
      <c r="G3" s="6" t="e" cm="1">
        <f t="array" ref="G3">_xll.PBD(C3,"Assets Under Management","","USD","","")</f>
        <v>#N/A</v>
      </c>
      <c r="H3" s="14" t="e" cm="1">
        <f t="array" ref="H3">_xll.PBD(C3,"Dry Powder","","USD","","")</f>
        <v>#N/A</v>
      </c>
      <c r="I3" s="2" t="s">
        <v>132</v>
      </c>
      <c r="J3" s="2" t="s">
        <v>105</v>
      </c>
      <c r="K3" s="2" t="s">
        <v>136</v>
      </c>
      <c r="L3" s="2" t="s">
        <v>137</v>
      </c>
      <c r="M3" s="5" t="s">
        <v>135</v>
      </c>
      <c r="N3" s="2" t="s">
        <v>138</v>
      </c>
      <c r="O3" s="6"/>
    </row>
    <row r="4" spans="2:23" s="2" customFormat="1" x14ac:dyDescent="0.25">
      <c r="B4" s="2" t="s">
        <v>10</v>
      </c>
      <c r="C4" s="2" t="s">
        <v>19</v>
      </c>
      <c r="D4" s="2" t="s">
        <v>100</v>
      </c>
      <c r="E4" s="2" t="str" cm="1">
        <f t="array" ref="E4">_xll.PBD(C4,"HQ Country","","USD","","")</f>
        <v>United States</v>
      </c>
      <c r="F4" s="2" t="str" cm="1">
        <f t="array" ref="F4">_xll.PBD(C4,"Website","","USD","","")</f>
        <v>www.adventinternational.com</v>
      </c>
      <c r="G4" s="6" cm="1">
        <f t="array" ref="G4">_xll.PBD(C4,"Assets Under Management","","USD","","")</f>
        <v>82519280000</v>
      </c>
      <c r="H4" s="14" cm="1">
        <f t="array" ref="H4">_xll.PBD(C4,"Dry Powder","","USD","","")</f>
        <v>15929043096.820761</v>
      </c>
      <c r="I4" s="2" t="s">
        <v>144</v>
      </c>
      <c r="J4" s="2" t="s">
        <v>145</v>
      </c>
      <c r="K4" s="2" t="s">
        <v>126</v>
      </c>
      <c r="L4" s="2" t="s">
        <v>127</v>
      </c>
      <c r="M4" s="3" t="s">
        <v>125</v>
      </c>
      <c r="N4" s="2" t="s">
        <v>128</v>
      </c>
      <c r="O4" s="6"/>
    </row>
    <row r="5" spans="2:23" s="2" customFormat="1" x14ac:dyDescent="0.25">
      <c r="B5" s="2" t="s">
        <v>50</v>
      </c>
      <c r="C5" s="2" t="s">
        <v>51</v>
      </c>
      <c r="D5" s="2" t="s">
        <v>42</v>
      </c>
      <c r="E5" s="2" t="str" cm="1">
        <f t="array" ref="E5">_xll.PBD(C5,"HQ Country","","USD","","")</f>
        <v>Brazil</v>
      </c>
      <c r="F5" s="2" t="str" cm="1">
        <f t="array" ref="F5">_xll.PBD(C5,"Website","","USD","","")</f>
        <v>aggirventures.com.br</v>
      </c>
      <c r="G5" s="6" cm="1">
        <f t="array" ref="G5">_xll.PBD(C5,"Assets Under Management","","USD","","")</f>
        <v>18188134.424863905</v>
      </c>
      <c r="H5" s="14" t="e" cm="1">
        <f t="array" ref="H5">_xll.PBD(C5,"Dry Powder","","USD","","")</f>
        <v>#N/A</v>
      </c>
      <c r="I5" s="2" t="s">
        <v>146</v>
      </c>
      <c r="J5" s="2" t="s">
        <v>105</v>
      </c>
      <c r="K5" s="2" t="s">
        <v>107</v>
      </c>
      <c r="L5" s="2" t="s">
        <v>103</v>
      </c>
      <c r="M5" s="3" t="s">
        <v>108</v>
      </c>
      <c r="N5" s="2" t="s">
        <v>109</v>
      </c>
      <c r="O5" s="6"/>
    </row>
    <row r="6" spans="2:23" s="2" customFormat="1" x14ac:dyDescent="0.25">
      <c r="B6" s="2" t="s">
        <v>34</v>
      </c>
      <c r="C6" s="2" t="s">
        <v>49</v>
      </c>
      <c r="D6" s="2" t="s">
        <v>100</v>
      </c>
      <c r="E6" s="2" t="str" cm="1">
        <f t="array" ref="E6">_xll.PBD(C6,"HQ Country","","USD","","")</f>
        <v>Brazil</v>
      </c>
      <c r="F6" s="2" t="str" cm="1">
        <f t="array" ref="F6">_xll.PBD(C6,"Website","","USD","","")</f>
        <v>www.angrapartners.com.br</v>
      </c>
      <c r="G6" s="6" cm="1">
        <f t="array" ref="G6">_xll.PBD(C6,"Assets Under Management","","USD","","")</f>
        <v>156417956.05382958</v>
      </c>
      <c r="H6" s="14" t="e" cm="1">
        <f t="array" ref="H6">_xll.PBD(C6,"Dry Powder","","USD","","")</f>
        <v>#N/A</v>
      </c>
      <c r="I6" s="2" t="s">
        <v>133</v>
      </c>
      <c r="J6" s="2" t="s">
        <v>105</v>
      </c>
      <c r="K6" s="2" t="s">
        <v>129</v>
      </c>
      <c r="L6" s="2" t="s">
        <v>123</v>
      </c>
      <c r="M6" s="4" t="s">
        <v>131</v>
      </c>
      <c r="N6" s="3" t="s">
        <v>130</v>
      </c>
      <c r="O6" s="6"/>
    </row>
    <row r="7" spans="2:23" s="2" customFormat="1" x14ac:dyDescent="0.25">
      <c r="B7" s="2" t="s">
        <v>12</v>
      </c>
      <c r="C7" s="2" t="s">
        <v>21</v>
      </c>
      <c r="D7" s="2" t="s">
        <v>100</v>
      </c>
      <c r="E7" s="2" t="str" cm="1">
        <f t="array" ref="E7">_xll.PBD(C7,"HQ Country","","USD","","")</f>
        <v>Brazil</v>
      </c>
      <c r="F7" s="2" t="str" cm="1">
        <f t="array" ref="F7">_xll.PBD(C7,"Website","","USD","","")</f>
        <v>www.aqua.capital</v>
      </c>
      <c r="G7" s="6" t="e" cm="1">
        <f t="array" ref="G7">_xll.PBD(C7,"Assets Under Management","","USD","","")</f>
        <v>#N/A</v>
      </c>
      <c r="H7" s="14" t="e" cm="1">
        <f t="array" ref="H7">_xll.PBD(C7,"Dry Powder","","USD","","")</f>
        <v>#N/A</v>
      </c>
      <c r="I7" s="2" t="s">
        <v>147</v>
      </c>
      <c r="J7" s="2" t="s">
        <v>150</v>
      </c>
      <c r="K7" s="2" t="s">
        <v>155</v>
      </c>
      <c r="L7" s="2" t="s">
        <v>115</v>
      </c>
      <c r="M7" s="3" t="s">
        <v>156</v>
      </c>
      <c r="N7" s="2" t="s">
        <v>154</v>
      </c>
      <c r="O7" s="6"/>
    </row>
    <row r="8" spans="2:23" s="2" customFormat="1" x14ac:dyDescent="0.25">
      <c r="B8" s="2" t="s">
        <v>55</v>
      </c>
      <c r="C8" s="2" t="s">
        <v>75</v>
      </c>
      <c r="D8" s="2" t="s">
        <v>100</v>
      </c>
      <c r="E8" s="2" t="str" cm="1">
        <f t="array" ref="E8">_xll.PBD(C8,"HQ Country","","USD","","")</f>
        <v>Brazil</v>
      </c>
      <c r="F8" s="2" t="str" cm="1">
        <f t="array" ref="F8">_xll.PBD(C8,"Website","","USD","","")</f>
        <v>www.axxongroup.com.br</v>
      </c>
      <c r="G8" s="6" cm="1">
        <f t="array" ref="G8">_xll.PBD(C8,"Assets Under Management","","USD","","")</f>
        <v>545644032.74591708</v>
      </c>
      <c r="H8" s="14" cm="1">
        <f t="array" ref="H8">_xll.PBD(C8,"Dry Powder","","USD","","")</f>
        <v>113103425.5</v>
      </c>
      <c r="I8" s="2" t="s">
        <v>134</v>
      </c>
      <c r="J8" s="2" t="s">
        <v>148</v>
      </c>
      <c r="K8" s="2" t="s">
        <v>102</v>
      </c>
      <c r="L8" s="2" t="s">
        <v>103</v>
      </c>
      <c r="M8" s="3" t="s">
        <v>104</v>
      </c>
      <c r="N8" s="2" t="s">
        <v>106</v>
      </c>
      <c r="O8" s="6"/>
    </row>
    <row r="9" spans="2:23" s="2" customFormat="1" x14ac:dyDescent="0.25">
      <c r="B9" s="2" t="s">
        <v>56</v>
      </c>
      <c r="C9" s="2" t="s">
        <v>76</v>
      </c>
      <c r="D9" s="2" t="s">
        <v>42</v>
      </c>
      <c r="E9" s="2" t="str" cm="1">
        <f t="array" ref="E9">_xll.PBD(C9,"HQ Country","","USD","","")</f>
        <v>Brazil</v>
      </c>
      <c r="F9" s="2" t="str" cm="1">
        <f t="array" ref="F9">_xll.PBD(C9,"Website","","USD","","")</f>
        <v>www.chromoinvest.com</v>
      </c>
      <c r="G9" s="6" t="e" cm="1">
        <f t="array" ref="G9">_xll.PBD(C9,"Assets Under Management","","USD","","")</f>
        <v>#N/A</v>
      </c>
      <c r="H9" s="14" t="e" cm="1">
        <f t="array" ref="H9">_xll.PBD(C9,"Dry Powder","","USD","","")</f>
        <v>#N/A</v>
      </c>
      <c r="I9" s="2" t="s">
        <v>149</v>
      </c>
      <c r="J9" s="2" t="s">
        <v>150</v>
      </c>
      <c r="K9" s="2" t="s">
        <v>151</v>
      </c>
      <c r="L9" s="2" t="s">
        <v>112</v>
      </c>
      <c r="M9" s="3" t="s">
        <v>152</v>
      </c>
      <c r="N9" s="2" t="s">
        <v>153</v>
      </c>
      <c r="O9" s="6"/>
    </row>
    <row r="10" spans="2:23" s="2" customFormat="1" x14ac:dyDescent="0.25">
      <c r="B10" s="2" t="s">
        <v>57</v>
      </c>
      <c r="C10" s="2" t="s">
        <v>77</v>
      </c>
      <c r="D10" s="2" t="s">
        <v>42</v>
      </c>
      <c r="E10" s="2" t="str" cm="1">
        <f t="array" ref="E10">_xll.PBD(C10,"HQ Country","","USD","","")</f>
        <v>Brazil</v>
      </c>
      <c r="F10" s="2" t="str" cm="1">
        <f t="array" ref="F10">_xll.PBD(C10,"Website","","USD","","")</f>
        <v>www.cloud9capital.com.br</v>
      </c>
      <c r="G10" s="6" cm="1">
        <f t="array" ref="G10">_xll.PBD(C10,"Assets Under Management","","USD","","")</f>
        <v>70000000</v>
      </c>
      <c r="H10" s="14" t="e" cm="1">
        <f t="array" ref="H10">_xll.PBD(C10,"Dry Powder","","USD","","")</f>
        <v>#N/A</v>
      </c>
      <c r="I10" s="2" t="s">
        <v>132</v>
      </c>
      <c r="J10" s="2" t="s">
        <v>105</v>
      </c>
      <c r="K10" s="2" t="s">
        <v>157</v>
      </c>
      <c r="L10" s="2" t="s">
        <v>123</v>
      </c>
      <c r="M10" s="2" t="s">
        <v>158</v>
      </c>
      <c r="N10" s="2" t="s">
        <v>159</v>
      </c>
      <c r="O10" s="6"/>
    </row>
    <row r="11" spans="2:23" s="2" customFormat="1" x14ac:dyDescent="0.25">
      <c r="B11" s="2" t="s">
        <v>29</v>
      </c>
      <c r="C11" s="2" t="s">
        <v>35</v>
      </c>
      <c r="D11" s="2" t="s">
        <v>101</v>
      </c>
      <c r="E11" s="2" t="str" cm="1">
        <f t="array" ref="E11">_xll.PBD(C11,"HQ Country","","USD","","")</f>
        <v>Brazil</v>
      </c>
      <c r="F11" s="2" t="str" cm="1">
        <f t="array" ref="F11">_xll.PBD(C11,"Website","","USD","","")</f>
        <v>www.crescera.com</v>
      </c>
      <c r="G11" s="6" cm="1">
        <f t="array" ref="G11">_xll.PBD(C11,"Assets Under Management","","USD","","")</f>
        <v>945782990.09292305</v>
      </c>
      <c r="H11" s="14" t="e" cm="1">
        <f t="array" ref="H11">_xll.PBD(C11,"Dry Powder","","USD","","")</f>
        <v>#N/A</v>
      </c>
      <c r="I11" s="2" t="s">
        <v>164</v>
      </c>
      <c r="J11" s="2" t="s">
        <v>105</v>
      </c>
      <c r="K11" s="2" t="s">
        <v>163</v>
      </c>
      <c r="L11" s="2" t="s">
        <v>161</v>
      </c>
      <c r="M11" s="2" t="s">
        <v>160</v>
      </c>
      <c r="N11" s="2" t="s">
        <v>162</v>
      </c>
      <c r="O11" s="6"/>
    </row>
    <row r="12" spans="2:23" s="2" customFormat="1" x14ac:dyDescent="0.25">
      <c r="B12" s="2" t="s">
        <v>32</v>
      </c>
      <c r="C12" s="2" t="s">
        <v>46</v>
      </c>
      <c r="D12" s="2" t="s">
        <v>42</v>
      </c>
      <c r="E12" s="2" t="str" cm="1">
        <f t="array" ref="E12">_xll.PBD(C12,"HQ Country","","USD","","")</f>
        <v>Brazil</v>
      </c>
      <c r="F12" s="2" t="str" cm="1">
        <f t="array" ref="F12">_xll.PBD(C12,"Website","","USD","","")</f>
        <v>www.dgf.com.br</v>
      </c>
      <c r="G12" s="6" t="e" cm="1">
        <f t="array" ref="G12">_xll.PBD(C12,"Assets Under Management","","USD","","")</f>
        <v>#N/A</v>
      </c>
      <c r="H12" s="14" t="e" cm="1">
        <f t="array" ref="H12">_xll.PBD(C12,"Dry Powder","","USD","","")</f>
        <v>#N/A</v>
      </c>
      <c r="I12" s="2" t="s">
        <v>168</v>
      </c>
      <c r="J12" s="2" t="s">
        <v>140</v>
      </c>
      <c r="K12" s="2" t="s">
        <v>166</v>
      </c>
      <c r="L12" s="2" t="s">
        <v>112</v>
      </c>
      <c r="M12" s="2" t="s">
        <v>165</v>
      </c>
      <c r="N12" s="2" t="s">
        <v>167</v>
      </c>
      <c r="O12" s="6"/>
    </row>
    <row r="13" spans="2:23" s="2" customFormat="1" x14ac:dyDescent="0.25">
      <c r="B13" s="2" t="s">
        <v>58</v>
      </c>
      <c r="C13" s="2" t="s">
        <v>78</v>
      </c>
      <c r="D13" s="2" t="s">
        <v>100</v>
      </c>
      <c r="E13" s="2" t="str" cm="1">
        <f t="array" ref="E13">_xll.PBD(C13,"HQ Country","","USD","","")</f>
        <v>Brazil</v>
      </c>
      <c r="F13" s="2" t="str" cm="1">
        <f t="array" ref="F13">_xll.PBD(C13,"Website","","USD","","")</f>
        <v>www.dnacapital.com</v>
      </c>
      <c r="G13" s="6" t="e" cm="1">
        <f t="array" ref="G13">_xll.PBD(C13,"Assets Under Management","","USD","","")</f>
        <v>#N/A</v>
      </c>
      <c r="H13" s="14" t="e" cm="1">
        <f t="array" ref="H13">_xll.PBD(C13,"Dry Powder","","USD","","")</f>
        <v>#N/A</v>
      </c>
      <c r="J13" s="2" t="e">
        <v>#N/A</v>
      </c>
      <c r="O13" s="6"/>
    </row>
    <row r="14" spans="2:23" s="2" customFormat="1" x14ac:dyDescent="0.25">
      <c r="B14" s="2" t="s">
        <v>59</v>
      </c>
      <c r="C14" s="2" t="s">
        <v>79</v>
      </c>
      <c r="D14" s="2" t="s">
        <v>100</v>
      </c>
      <c r="E14" s="2" t="str" cm="1">
        <f t="array" ref="E14">_xll.PBD(C14,"HQ Country","","USD","","")</f>
        <v>Brazil</v>
      </c>
      <c r="F14" s="2" t="str" cm="1">
        <f t="array" ref="F14">_xll.PBD(C14,"Website","","USD","","")</f>
        <v>www.ebcapital.com.br</v>
      </c>
      <c r="G14" s="6" cm="1">
        <f t="array" ref="G14">_xll.PBD(C14,"Assets Under Management","","USD","","")</f>
        <v>5000000000</v>
      </c>
      <c r="H14" s="14" t="e" cm="1">
        <f t="array" ref="H14">_xll.PBD(C14,"Dry Powder","","USD","","")</f>
        <v>#N/A</v>
      </c>
      <c r="J14" s="2" t="s">
        <v>105</v>
      </c>
      <c r="O14" s="6"/>
    </row>
    <row r="15" spans="2:23" s="2" customFormat="1" x14ac:dyDescent="0.25">
      <c r="B15" s="2" t="s">
        <v>60</v>
      </c>
      <c r="C15" s="2" t="s">
        <v>139</v>
      </c>
      <c r="D15" s="2" t="s">
        <v>42</v>
      </c>
      <c r="E15" s="2" t="str" cm="1">
        <f t="array" ref="E15">_xll.PBD(C15,"HQ Country","","USD","","")</f>
        <v>Bermuda</v>
      </c>
      <c r="F15" s="2" t="str" cm="1">
        <f t="array" ref="F15">_xll.PBD(C15,"Website","","USD","","")</f>
        <v>www.ri.g2d-investments.com</v>
      </c>
      <c r="G15" s="6" t="e" cm="1">
        <f t="array" ref="G15">_xll.PBD(C15,"Assets Under Management","","USD","","")</f>
        <v>#N/A</v>
      </c>
      <c r="H15" s="14" t="e" cm="1">
        <f t="array" ref="H15">_xll.PBD(C15,"Dry Powder","","USD","","")</f>
        <v>#N/A</v>
      </c>
      <c r="I15" s="2" t="s">
        <v>132</v>
      </c>
      <c r="J15" s="2" t="s">
        <v>140</v>
      </c>
      <c r="O15" s="6"/>
    </row>
    <row r="16" spans="2:23" s="2" customFormat="1" x14ac:dyDescent="0.25">
      <c r="B16" s="2" t="s">
        <v>61</v>
      </c>
      <c r="C16" s="2" t="s">
        <v>80</v>
      </c>
      <c r="D16" s="2" t="s">
        <v>100</v>
      </c>
      <c r="E16" s="2" t="str" cm="1">
        <f t="array" ref="E16">_xll.PBD(C16,"HQ Country","","USD","","")</f>
        <v>United States</v>
      </c>
      <c r="F16" s="2" t="str" cm="1">
        <f t="array" ref="F16">_xll.PBD(C16,"Website","","USD","","")</f>
        <v>www.gefcapital.com</v>
      </c>
      <c r="G16" s="6" cm="1">
        <f t="array" ref="G16">_xll.PBD(C16,"Assets Under Management","","USD","","")</f>
        <v>2215000000</v>
      </c>
      <c r="H16" s="14" t="e" cm="1">
        <f t="array" ref="H16">_xll.PBD(C16,"Dry Powder","","USD","","")</f>
        <v>#N/A</v>
      </c>
      <c r="J16" s="2" t="s">
        <v>318</v>
      </c>
      <c r="O16" s="6"/>
    </row>
    <row r="17" spans="2:15" s="2" customFormat="1" x14ac:dyDescent="0.25">
      <c r="B17" s="2" t="s">
        <v>13</v>
      </c>
      <c r="C17" s="2" t="s">
        <v>22</v>
      </c>
      <c r="E17" s="2" t="str" cm="1">
        <f t="array" ref="E17">_xll.PBD(C17,"HQ Country","","USD","","")</f>
        <v>United States</v>
      </c>
      <c r="F17" s="2" t="str" cm="1">
        <f t="array" ref="F17">_xll.PBD(C17,"Website","","USD","","")</f>
        <v>www.generalatlantic.com</v>
      </c>
      <c r="G17" s="6" cm="1">
        <f t="array" ref="G17">_xll.PBD(C17,"Assets Under Management","","USD","","")</f>
        <v>108000000000</v>
      </c>
      <c r="H17" s="14" cm="1">
        <f t="array" ref="H17">_xll.PBD(C17,"Dry Powder","","USD","","")</f>
        <v>4006817051.1550298</v>
      </c>
      <c r="J17" s="2" t="s">
        <v>423</v>
      </c>
      <c r="O17" s="6"/>
    </row>
    <row r="18" spans="2:15" s="2" customFormat="1" x14ac:dyDescent="0.25">
      <c r="B18" s="2" t="s">
        <v>62</v>
      </c>
      <c r="C18" s="2" t="s">
        <v>81</v>
      </c>
      <c r="D18" s="2" t="s">
        <v>42</v>
      </c>
      <c r="E18" s="2" t="str" cm="1">
        <f t="array" ref="E18">_xll.PBD(C18,"HQ Country","","USD","","")</f>
        <v>Brazil</v>
      </c>
      <c r="F18" s="2" t="str" cm="1">
        <f t="array" ref="F18">_xll.PBD(C18,"Website","","USD","","")</f>
        <v>www.greenrock.vc</v>
      </c>
      <c r="G18" s="6" cm="1">
        <f t="array" ref="G18">_xll.PBD(C18,"Assets Under Management","","USD","","")</f>
        <v>36376268.849727809</v>
      </c>
      <c r="H18" s="14" t="e" cm="1">
        <f t="array" ref="H18">_xll.PBD(C18,"Dry Powder","","USD","","")</f>
        <v>#N/A</v>
      </c>
      <c r="J18" s="2" t="s">
        <v>48</v>
      </c>
      <c r="K18" s="2" t="s">
        <v>110</v>
      </c>
      <c r="L18" s="2" t="s">
        <v>112</v>
      </c>
      <c r="M18" s="2" t="s">
        <v>111</v>
      </c>
      <c r="N18" s="2" t="s">
        <v>113</v>
      </c>
      <c r="O18" s="6"/>
    </row>
    <row r="19" spans="2:15" s="2" customFormat="1" x14ac:dyDescent="0.25">
      <c r="B19" s="2" t="s">
        <v>69</v>
      </c>
      <c r="C19" s="2" t="s">
        <v>141</v>
      </c>
      <c r="D19" s="2" t="s">
        <v>100</v>
      </c>
      <c r="E19" s="2" t="str" cm="1">
        <f t="array" ref="E19">_xll.PBD(C19,"HQ Country","","USD","","")</f>
        <v>Brazil</v>
      </c>
      <c r="F19" s="2" t="str" cm="1">
        <f t="array" ref="F19">_xll.PBD(C19,"Website","","USD","","")</f>
        <v>www.gruposolum.com.br</v>
      </c>
      <c r="G19" s="6" t="e" cm="1">
        <f t="array" ref="G19">_xll.PBD(C19,"Assets Under Management","","USD","","")</f>
        <v>#N/A</v>
      </c>
      <c r="H19" s="14" t="e" cm="1">
        <f t="array" ref="H19">_xll.PBD(C19,"Dry Powder","","USD","","")</f>
        <v>#N/A</v>
      </c>
      <c r="J19" s="2" t="e">
        <v>#N/A</v>
      </c>
      <c r="O19" s="6"/>
    </row>
    <row r="20" spans="2:15" s="2" customFormat="1" x14ac:dyDescent="0.25">
      <c r="B20" s="2" t="s">
        <v>16</v>
      </c>
      <c r="C20" s="2" t="s">
        <v>25</v>
      </c>
      <c r="D20" s="2" t="s">
        <v>100</v>
      </c>
      <c r="E20" s="2" t="str" cm="1">
        <f t="array" ref="E20">_xll.PBD(C20,"HQ Country","","USD","","")</f>
        <v>United States</v>
      </c>
      <c r="F20" s="2" t="str" cm="1">
        <f t="array" ref="F20">_xll.PBD(C20,"Website","","USD","","")</f>
        <v>www.hig.com</v>
      </c>
      <c r="G20" s="6" cm="1">
        <f t="array" ref="G20">_xll.PBD(C20,"Assets Under Management","","USD","","")</f>
        <v>70000000000</v>
      </c>
      <c r="H20" s="14" cm="1">
        <f t="array" ref="H20">_xll.PBD(C20,"Dry Powder","","USD","","")</f>
        <v>13502337998.404131</v>
      </c>
      <c r="J20" s="2" t="s">
        <v>424</v>
      </c>
      <c r="O20" s="6"/>
    </row>
    <row r="21" spans="2:15" s="2" customFormat="1" x14ac:dyDescent="0.25">
      <c r="B21" s="2" t="s">
        <v>63</v>
      </c>
      <c r="C21" s="2" t="s">
        <v>82</v>
      </c>
      <c r="D21" s="2" t="s">
        <v>42</v>
      </c>
      <c r="E21" s="2" t="str" cm="1">
        <f t="array" ref="E21">_xll.PBD(C21,"HQ Country","","USD","","")</f>
        <v>United States</v>
      </c>
      <c r="F21" s="2" t="str" cm="1">
        <f t="array" ref="F21">_xll.PBD(C21,"Website","","USD","","")</f>
        <v>www.headline.com</v>
      </c>
      <c r="G21" s="6" cm="1">
        <f t="array" ref="G21">_xll.PBD(C21,"Assets Under Management","","USD","","")</f>
        <v>4000000000</v>
      </c>
      <c r="H21" s="14" cm="1">
        <f t="array" ref="H21">_xll.PBD(C21,"Dry Powder","","USD","","")</f>
        <v>318156000</v>
      </c>
      <c r="J21" s="2" t="s">
        <v>425</v>
      </c>
      <c r="O21" s="6"/>
    </row>
    <row r="22" spans="2:15" s="2" customFormat="1" x14ac:dyDescent="0.25">
      <c r="B22" s="2" t="s">
        <v>14</v>
      </c>
      <c r="C22" s="2" t="s">
        <v>23</v>
      </c>
      <c r="E22" s="2" t="str" cm="1">
        <f t="array" ref="E22">_xll.PBD(C22,"HQ Country","","USD","","")</f>
        <v>Brazil</v>
      </c>
      <c r="F22" s="2" t="str" cm="1">
        <f t="array" ref="F22">_xll.PBD(C22,"Website","","USD","","")</f>
        <v>www.ig4capital.com</v>
      </c>
      <c r="G22" s="6" cm="1">
        <f t="array" ref="G22">_xll.PBD(C22,"Assets Under Management","","USD","","")</f>
        <v>311663640</v>
      </c>
      <c r="H22" s="14" t="e" cm="1">
        <f t="array" ref="H22">_xll.PBD(C22,"Dry Powder","","USD","","")</f>
        <v>#N/A</v>
      </c>
      <c r="J22" s="2" t="s">
        <v>426</v>
      </c>
      <c r="O22" s="6"/>
    </row>
    <row r="23" spans="2:15" s="2" customFormat="1" x14ac:dyDescent="0.25">
      <c r="B23" s="2" t="s">
        <v>64</v>
      </c>
      <c r="C23" s="2" t="s">
        <v>83</v>
      </c>
      <c r="D23" s="2" t="s">
        <v>42</v>
      </c>
      <c r="E23" s="2" t="str" cm="1">
        <f t="array" ref="E23">_xll.PBD(C23,"HQ Country","","USD","","")</f>
        <v>Brazil</v>
      </c>
      <c r="F23" s="2" t="str" cm="1">
        <f t="array" ref="F23">_xll.PBD(C23,"Website","","USD","","")</f>
        <v>www.igahventures.com</v>
      </c>
      <c r="G23" s="6" cm="1">
        <f t="array" ref="G23">_xll.PBD(C23,"Assets Under Management","","USD","","")</f>
        <v>320000000</v>
      </c>
      <c r="H23" s="14" t="e" cm="1">
        <f t="array" ref="H23">_xll.PBD(C23,"Dry Powder","","USD","","")</f>
        <v>#N/A</v>
      </c>
      <c r="J23" s="2" t="s">
        <v>105</v>
      </c>
      <c r="K23" s="2" t="s">
        <v>121</v>
      </c>
      <c r="L23" s="2" t="s">
        <v>123</v>
      </c>
      <c r="M23" s="2" t="s">
        <v>122</v>
      </c>
      <c r="N23" s="2" t="s">
        <v>124</v>
      </c>
      <c r="O23" s="6"/>
    </row>
    <row r="24" spans="2:15" s="2" customFormat="1" x14ac:dyDescent="0.25">
      <c r="B24" s="2" t="s">
        <v>65</v>
      </c>
      <c r="C24" s="2" t="s">
        <v>84</v>
      </c>
      <c r="D24" s="2" t="s">
        <v>100</v>
      </c>
      <c r="E24" s="2" t="str" cm="1">
        <f t="array" ref="E24">_xll.PBD(C24,"HQ Country","","USD","","")</f>
        <v>Brazil</v>
      </c>
      <c r="F24" s="2" t="str" cm="1">
        <f t="array" ref="F24">_xll.PBD(C24,"Website","","USD","","")</f>
        <v>www.investtech.com.br</v>
      </c>
      <c r="G24" s="6" cm="1">
        <f t="array" ref="G24">_xll.PBD(C24,"Assets Under Management","","USD","","")</f>
        <v>92577604.222557276</v>
      </c>
      <c r="H24" s="14" t="e" cm="1">
        <f t="array" ref="H24">_xll.PBD(C24,"Dry Powder","","USD","","")</f>
        <v>#N/A</v>
      </c>
      <c r="J24" s="2" t="s">
        <v>105</v>
      </c>
      <c r="K24" s="2" t="s">
        <v>114</v>
      </c>
      <c r="L24" s="2" t="s">
        <v>115</v>
      </c>
      <c r="M24" s="2" t="s">
        <v>116</v>
      </c>
      <c r="N24" s="2" t="s">
        <v>117</v>
      </c>
      <c r="O24" s="6"/>
    </row>
    <row r="25" spans="2:15" s="2" customFormat="1" x14ac:dyDescent="0.25">
      <c r="B25" s="2" t="s">
        <v>66</v>
      </c>
      <c r="C25" s="2" t="s">
        <v>85</v>
      </c>
      <c r="D25" s="2" t="s">
        <v>42</v>
      </c>
      <c r="E25" s="2" t="str" cm="1">
        <f t="array" ref="E25">_xll.PBD(C25,"HQ Country","","USD","","")</f>
        <v>Brazil</v>
      </c>
      <c r="F25" s="2" t="str" cm="1">
        <f t="array" ref="F25">_xll.PBD(C25,"Website","","USD","","")</f>
        <v>www.kamaroopin.com</v>
      </c>
      <c r="G25" s="6" t="e" cm="1">
        <f t="array" ref="G25">_xll.PBD(C25,"Assets Under Management","","USD","","")</f>
        <v>#N/A</v>
      </c>
      <c r="H25" s="14" t="e" cm="1">
        <f t="array" ref="H25">_xll.PBD(C25,"Dry Powder","","USD","","")</f>
        <v>#N/A</v>
      </c>
      <c r="J25" s="2" t="e">
        <v>#N/A</v>
      </c>
      <c r="O25" s="6"/>
    </row>
    <row r="26" spans="2:15" s="2" customFormat="1" x14ac:dyDescent="0.25">
      <c r="B26" s="2" t="s">
        <v>30</v>
      </c>
      <c r="C26" s="2" t="s">
        <v>41</v>
      </c>
      <c r="D26" s="2" t="s">
        <v>42</v>
      </c>
      <c r="E26" s="2" t="str" cm="1">
        <f t="array" ref="E26">_xll.PBD(C26,"HQ Country","","USD","","")</f>
        <v>Brazil</v>
      </c>
      <c r="F26" s="2" t="str" cm="1">
        <f t="array" ref="F26">_xll.PBD(C26,"Website","","USD","","")</f>
        <v>www.kaszek.com</v>
      </c>
      <c r="G26" s="6" cm="1">
        <f t="array" ref="G26">_xll.PBD(C26,"Assets Under Management","","USD","","")</f>
        <v>1000000000</v>
      </c>
      <c r="H26" s="14" t="e" cm="1">
        <f t="array" ref="H26">_xll.PBD(C26,"Dry Powder","","USD","","")</f>
        <v>#N/A</v>
      </c>
      <c r="J26" s="2" t="s">
        <v>48</v>
      </c>
      <c r="O26" s="6"/>
    </row>
    <row r="27" spans="2:15" s="2" customFormat="1" x14ac:dyDescent="0.25">
      <c r="B27" s="2" t="s">
        <v>28</v>
      </c>
      <c r="C27" s="2" t="s">
        <v>36</v>
      </c>
      <c r="E27" s="2" t="str" cm="1">
        <f t="array" ref="E27">_xll.PBD(C27,"HQ Country","","USD","","")</f>
        <v>Brazil</v>
      </c>
      <c r="F27" s="2" t="str" cm="1">
        <f t="array" ref="F27">_xll.PBD(C27,"Website","","USD","","")</f>
        <v>www.kinea.com.br</v>
      </c>
      <c r="G27" s="6" cm="1">
        <f t="array" ref="G27">_xll.PBD(C27,"Assets Under Management","","USD","","")</f>
        <v>26609240663.575893</v>
      </c>
      <c r="H27" s="14" t="e" cm="1">
        <f t="array" ref="H27">_xll.PBD(C27,"Dry Powder","","USD","","")</f>
        <v>#N/A</v>
      </c>
      <c r="J27" s="2" t="e">
        <v>#N/A</v>
      </c>
      <c r="O27" s="6"/>
    </row>
    <row r="28" spans="2:15" s="2" customFormat="1" x14ac:dyDescent="0.25">
      <c r="B28" s="2" t="s">
        <v>15</v>
      </c>
      <c r="C28" s="2" t="s">
        <v>24</v>
      </c>
      <c r="E28" s="2" t="str" cm="1">
        <f t="array" ref="E28">_xll.PBD(C28,"HQ Country","","USD","","")</f>
        <v>United States</v>
      </c>
      <c r="F28" s="2" t="str" cm="1">
        <f t="array" ref="F28">_xll.PBD(C28,"Website","","USD","","")</f>
        <v>www.lcatterton.com</v>
      </c>
      <c r="G28" s="6" cm="1">
        <f t="array" ref="G28">_xll.PBD(C28,"Assets Under Management","","USD","","")</f>
        <v>37000000000</v>
      </c>
      <c r="H28" s="14" cm="1">
        <f t="array" ref="H28">_xll.PBD(C28,"Dry Powder","","USD","","")</f>
        <v>3933975039.25631</v>
      </c>
      <c r="J28" s="2" t="s">
        <v>427</v>
      </c>
      <c r="O28" s="6"/>
    </row>
    <row r="29" spans="2:15" s="2" customFormat="1" x14ac:dyDescent="0.25">
      <c r="B29" s="2" t="s">
        <v>52</v>
      </c>
      <c r="C29" s="2" t="s">
        <v>72</v>
      </c>
      <c r="D29" s="2" t="s">
        <v>101</v>
      </c>
      <c r="E29" s="2" t="str" cm="1">
        <f t="array" ref="E29">_xll.PBD(C29,"HQ Country","","USD","","")</f>
        <v>United Kingdom</v>
      </c>
      <c r="F29" s="2" t="str" cm="1">
        <f t="array" ref="F29">_xll.PBD(C29,"Website","","USD","","")</f>
        <v>www.lightrock.com</v>
      </c>
      <c r="G29" s="6" cm="1">
        <f t="array" ref="G29">_xll.PBD(C29,"Assets Under Management","","USD","","")</f>
        <v>5500000000</v>
      </c>
      <c r="H29" s="14" t="e" cm="1">
        <f t="array" ref="H29">_xll.PBD(C29,"Dry Powder","","USD","","")</f>
        <v>#N/A</v>
      </c>
      <c r="J29" s="2" t="s">
        <v>428</v>
      </c>
      <c r="O29" s="6"/>
    </row>
    <row r="30" spans="2:15" s="2" customFormat="1" x14ac:dyDescent="0.25">
      <c r="B30" s="2" t="s">
        <v>67</v>
      </c>
      <c r="C30" s="2" t="s">
        <v>86</v>
      </c>
      <c r="D30" s="2" t="s">
        <v>100</v>
      </c>
      <c r="E30" s="2" t="str" cm="1">
        <f t="array" ref="E30">_xll.PBD(C30,"HQ Country","","USD","","")</f>
        <v>Brazil</v>
      </c>
      <c r="F30" s="2" t="str" cm="1">
        <f t="array" ref="F30">_xll.PBD(C30,"Website","","USD","","")</f>
        <v>meroscapital.com</v>
      </c>
      <c r="G30" s="6" t="e" cm="1">
        <f t="array" ref="G30">_xll.PBD(C30,"Assets Under Management","","USD","","")</f>
        <v>#N/A</v>
      </c>
      <c r="H30" s="14" t="e" cm="1">
        <f t="array" ref="H30">_xll.PBD(C30,"Dry Powder","","USD","","")</f>
        <v>#N/A</v>
      </c>
      <c r="J30" s="2" t="e">
        <v>#N/A</v>
      </c>
      <c r="O30" s="6"/>
    </row>
    <row r="31" spans="2:15" s="2" customFormat="1" x14ac:dyDescent="0.25">
      <c r="B31" s="2" t="s">
        <v>31</v>
      </c>
      <c r="C31" s="2" t="s">
        <v>43</v>
      </c>
      <c r="D31" s="2" t="s">
        <v>42</v>
      </c>
      <c r="E31" s="2" t="str" cm="1">
        <f t="array" ref="E31">_xll.PBD(C31,"HQ Country","","USD","","")</f>
        <v>Brazil</v>
      </c>
      <c r="F31" s="2" t="str" cm="1">
        <f t="array" ref="F31">_xll.PBD(C31,"Website","","USD","","")</f>
        <v>www.monashees.com</v>
      </c>
      <c r="G31" s="6" cm="1">
        <f t="array" ref="G31">_xll.PBD(C31,"Assets Under Management","","USD","","")</f>
        <v>715000000</v>
      </c>
      <c r="H31" s="14" t="e" cm="1">
        <f t="array" ref="H31">_xll.PBD(C31,"Dry Powder","","USD","","")</f>
        <v>#N/A</v>
      </c>
      <c r="J31" s="2" t="s">
        <v>48</v>
      </c>
      <c r="O31" s="6"/>
    </row>
    <row r="32" spans="2:15" s="2" customFormat="1" x14ac:dyDescent="0.25">
      <c r="B32" s="2" t="s">
        <v>87</v>
      </c>
      <c r="C32" s="2" t="s">
        <v>88</v>
      </c>
      <c r="D32" s="2" t="s">
        <v>42</v>
      </c>
      <c r="E32" s="2" t="str" cm="1">
        <f t="array" ref="E32">_xll.PBD(C32,"HQ Country","","USD","","")</f>
        <v>Brazil</v>
      </c>
      <c r="F32" s="2" t="str" cm="1">
        <f t="array" ref="F32">_xll.PBD(C32,"Website","","USD","","")</f>
        <v>www.oriacapital.com.br</v>
      </c>
      <c r="G32" s="6" cm="1">
        <f t="array" ref="G32">_xll.PBD(C32,"Assets Under Management","","USD","","")</f>
        <v>272822016.37295854</v>
      </c>
      <c r="H32" s="14" t="e" cm="1">
        <f t="array" ref="H32">_xll.PBD(C32,"Dry Powder","","USD","","")</f>
        <v>#N/A</v>
      </c>
      <c r="J32" s="2" t="s">
        <v>48</v>
      </c>
      <c r="K32" s="2" t="s">
        <v>118</v>
      </c>
      <c r="L32" s="2" t="s">
        <v>112</v>
      </c>
      <c r="M32" s="2" t="s">
        <v>119</v>
      </c>
      <c r="N32" s="2" t="s">
        <v>120</v>
      </c>
      <c r="O32" s="6"/>
    </row>
    <row r="33" spans="2:15" s="2" customFormat="1" x14ac:dyDescent="0.25">
      <c r="B33" s="2" t="s">
        <v>17</v>
      </c>
      <c r="C33" s="2" t="s">
        <v>18</v>
      </c>
      <c r="D33" s="2" t="s">
        <v>100</v>
      </c>
      <c r="E33" s="2" t="str" cm="1">
        <f t="array" ref="E33">_xll.PBD(C33,"HQ Country","","USD","","")</f>
        <v>Brazil</v>
      </c>
      <c r="F33" s="2" t="str" cm="1">
        <f t="array" ref="F33">_xll.PBD(C33,"Website","","USD","","")</f>
        <v>www.patria.com</v>
      </c>
      <c r="G33" s="6" cm="1">
        <f t="array" ref="G33">_xll.PBD(C33,"Assets Under Management","","USD","","")</f>
        <v>45000000000</v>
      </c>
      <c r="H33" s="14" cm="1">
        <f t="array" ref="H33">_xll.PBD(C33,"Dry Powder","","USD","","")</f>
        <v>798548151.98688996</v>
      </c>
      <c r="J33" s="2" t="s">
        <v>48</v>
      </c>
      <c r="O33" s="6"/>
    </row>
    <row r="34" spans="2:15" s="2" customFormat="1" x14ac:dyDescent="0.25">
      <c r="B34" s="2" t="s">
        <v>68</v>
      </c>
      <c r="C34" s="2" t="s">
        <v>89</v>
      </c>
      <c r="D34" s="2" t="s">
        <v>100</v>
      </c>
      <c r="E34" s="2" t="str" cm="1">
        <f t="array" ref="E34">_xll.PBD(C34,"HQ Country","","USD","","")</f>
        <v>United States</v>
      </c>
      <c r="F34" s="2" t="str" cm="1">
        <f t="array" ref="F34">_xll.PBD(C34,"Website","","USD","","")</f>
        <v>www.riverwoodcapital.com</v>
      </c>
      <c r="G34" s="6" cm="1">
        <f t="array" ref="G34">_xll.PBD(C34,"Assets Under Management","","USD","","")</f>
        <v>6256000000</v>
      </c>
      <c r="H34" s="14" cm="1">
        <f t="array" ref="H34">_xll.PBD(C34,"Dry Powder","","USD","","")</f>
        <v>1368000000</v>
      </c>
      <c r="J34" s="2" t="s">
        <v>429</v>
      </c>
      <c r="O34" s="6"/>
    </row>
    <row r="35" spans="2:15" s="2" customFormat="1" x14ac:dyDescent="0.25">
      <c r="B35" s="2" t="s">
        <v>53</v>
      </c>
      <c r="C35" s="2" t="s">
        <v>73</v>
      </c>
      <c r="D35" s="2" t="s">
        <v>101</v>
      </c>
      <c r="E35" s="2" t="str" cm="1">
        <f t="array" ref="E35">_xll.PBD(C35,"HQ Country","","USD","","")</f>
        <v>Brazil</v>
      </c>
      <c r="F35" s="2" t="str" cm="1">
        <f t="array" ref="F35">_xll.PBD(C35,"Website","","USD","","")</f>
        <v>www.shiftcapital.com.br</v>
      </c>
      <c r="G35" s="6" cm="1">
        <f t="array" ref="G35">_xll.PBD(C35,"Assets Under Management","","USD","","")</f>
        <v>9094067.2124319524</v>
      </c>
      <c r="H35" s="14" t="e" cm="1">
        <f t="array" ref="H35">_xll.PBD(C35,"Dry Powder","","USD","","")</f>
        <v>#N/A</v>
      </c>
      <c r="J35" s="2" t="s">
        <v>105</v>
      </c>
      <c r="O35" s="6"/>
    </row>
    <row r="36" spans="2:15" s="2" customFormat="1" x14ac:dyDescent="0.25">
      <c r="B36" s="2" t="s">
        <v>54</v>
      </c>
      <c r="C36" s="2" t="s">
        <v>74</v>
      </c>
      <c r="D36" s="2" t="s">
        <v>101</v>
      </c>
      <c r="E36" s="2" t="str" cm="1">
        <f t="array" ref="E36">_xll.PBD(C36,"HQ Country","","USD","","")</f>
        <v>United States</v>
      </c>
      <c r="F36" s="2" t="str" cm="1">
        <f t="array" ref="F36">_xll.PBD(C36,"Website","","USD","","")</f>
        <v>www.sigulerguff.com</v>
      </c>
      <c r="G36" s="6" cm="1">
        <f t="array" ref="G36">_xll.PBD(C36,"Assets Under Management","","USD","","")</f>
        <v>16869200000</v>
      </c>
      <c r="H36" s="14" cm="1">
        <f t="array" ref="H36">_xll.PBD(C36,"Dry Powder","","USD","","")</f>
        <v>3185604506.22193</v>
      </c>
      <c r="J36" s="2" t="s">
        <v>430</v>
      </c>
      <c r="O36" s="6"/>
    </row>
    <row r="37" spans="2:15" s="2" customFormat="1" x14ac:dyDescent="0.25">
      <c r="B37" s="2" t="s">
        <v>44</v>
      </c>
      <c r="C37" s="2" t="s">
        <v>45</v>
      </c>
      <c r="E37" s="2" t="str" cm="1">
        <f t="array" ref="E37">_xll.PBD(C37,"HQ Country","","USD","","")</f>
        <v>United Kingdom</v>
      </c>
      <c r="F37" s="2" t="str" cm="1">
        <f t="array" ref="F37">_xll.PBD(C37,"Website","","USD","","")</f>
        <v>visionfund.com</v>
      </c>
      <c r="G37" s="6" cm="1">
        <f t="array" ref="G37">_xll.PBD(C37,"Assets Under Management","","USD","","")</f>
        <v>60920000000</v>
      </c>
      <c r="H37" s="14" cm="1">
        <f t="array" ref="H37">_xll.PBD(C37,"Dry Powder","","USD","","")</f>
        <v>0</v>
      </c>
      <c r="J37" s="2" t="e">
        <v>#N/A</v>
      </c>
      <c r="O37" s="6"/>
    </row>
    <row r="38" spans="2:15" s="2" customFormat="1" x14ac:dyDescent="0.25">
      <c r="B38" s="2" t="s">
        <v>33</v>
      </c>
      <c r="C38" s="2" t="s">
        <v>47</v>
      </c>
      <c r="E38" s="2" t="str" cm="1">
        <f t="array" ref="E38">_xll.PBD(C38,"HQ Country","","USD","","")</f>
        <v>Chile</v>
      </c>
      <c r="F38" s="2" t="str" cm="1">
        <f t="array" ref="F38">_xll.PBD(C38,"Website","","USD","","")</f>
        <v>www.southerncrossgroup.com</v>
      </c>
      <c r="G38" s="6" cm="1">
        <f t="array" ref="G38">_xll.PBD(C38,"Assets Under Management","","USD","","")</f>
        <v>1202195810</v>
      </c>
      <c r="H38" s="14" cm="1">
        <f t="array" ref="H38">_xll.PBD(C38,"Dry Powder","","USD","","")</f>
        <v>49482079.32124</v>
      </c>
      <c r="J38" s="2" t="s">
        <v>48</v>
      </c>
      <c r="O38" s="6"/>
    </row>
    <row r="39" spans="2:15" s="2" customFormat="1" x14ac:dyDescent="0.25">
      <c r="B39" s="2" t="s">
        <v>70</v>
      </c>
      <c r="C39" s="2" t="s">
        <v>90</v>
      </c>
      <c r="D39" s="2" t="s">
        <v>100</v>
      </c>
      <c r="E39" s="2" t="str" cm="1">
        <f t="array" ref="E39">_xll.PBD(C39,"HQ Country","","USD","","")</f>
        <v>Brazil</v>
      </c>
      <c r="F39" s="2" t="str" cm="1">
        <f t="array" ref="F39">_xll.PBD(C39,"Website","","USD","","")</f>
        <v>spectrainvest.com</v>
      </c>
      <c r="G39" s="6" cm="1">
        <f t="array" ref="G39">_xll.PBD(C39,"Assets Under Management","","USD","","")</f>
        <v>1273169409.7404735</v>
      </c>
      <c r="H39" s="14" cm="1">
        <f t="array" ref="H39">_xll.PBD(C39,"Dry Powder","","USD","","")</f>
        <v>164792528.79744604</v>
      </c>
      <c r="J39" s="2" t="str" cm="1">
        <f t="array" ref="J39">_xll.PBD(C39,"Geographic Preferences","","USD","","")</f>
        <v>Central America, Mexico, South America</v>
      </c>
      <c r="O39" s="6"/>
    </row>
    <row r="40" spans="2:15" s="2" customFormat="1" x14ac:dyDescent="0.25">
      <c r="B40" s="2" t="s">
        <v>37</v>
      </c>
      <c r="C40" s="2" t="s">
        <v>38</v>
      </c>
      <c r="E40" s="2" t="str" cm="1">
        <f t="array" ref="E40">_xll.PBD(C40,"HQ Country","","USD","","")</f>
        <v>Brazil</v>
      </c>
      <c r="F40" s="2" t="str" cm="1">
        <f t="array" ref="F40">_xll.PBD(C40,"Website","","USD","","")</f>
        <v>tarpon.com.br</v>
      </c>
      <c r="G40" s="6" cm="1">
        <f t="array" ref="G40">_xll.PBD(C40,"Assets Under Management","","USD","","")</f>
        <v>181881344.24863908</v>
      </c>
      <c r="H40" s="14" t="e" cm="1">
        <f t="array" ref="H40">_xll.PBD(C40,"Dry Powder","","USD","","")</f>
        <v>#N/A</v>
      </c>
      <c r="J40" s="2" t="str" cm="1">
        <f t="array" ref="J40">_xll.PBD(C40,"Geographic Preferences","","USD","","")</f>
        <v>Brazil</v>
      </c>
      <c r="O40" s="6"/>
    </row>
    <row r="41" spans="2:15" s="2" customFormat="1" x14ac:dyDescent="0.25">
      <c r="B41" s="2" t="s">
        <v>26</v>
      </c>
      <c r="C41" s="2" t="s">
        <v>27</v>
      </c>
      <c r="E41" s="2" t="str" cm="1">
        <f t="array" ref="E41">_xll.PBD(C41,"HQ Country","","USD","","")</f>
        <v>United States</v>
      </c>
      <c r="F41" s="2" t="str" cm="1">
        <f t="array" ref="F41">_xll.PBD(C41,"Website","","USD","","")</f>
        <v>www.carlyle.com</v>
      </c>
      <c r="G41" s="6" cm="1">
        <f t="array" ref="G41">_xll.PBD(C41,"Assets Under Management","","USD","","")</f>
        <v>453000000000</v>
      </c>
      <c r="H41" s="14" cm="1">
        <f t="array" ref="H41">_xll.PBD(C41,"Dry Powder","","USD","","")</f>
        <v>36663667900.57708</v>
      </c>
      <c r="J41" s="2" t="str" cm="1">
        <f t="array" ref="J41">_xll.PBD(C41,"Geographic Preferences","","USD","","")</f>
        <v>Asia, Europe, Middle East, North America, South America, United States</v>
      </c>
      <c r="O41" s="6"/>
    </row>
    <row r="42" spans="2:15" s="2" customFormat="1" x14ac:dyDescent="0.25">
      <c r="B42" s="2" t="s">
        <v>91</v>
      </c>
      <c r="C42" s="2" t="s">
        <v>92</v>
      </c>
      <c r="D42" s="2" t="s">
        <v>100</v>
      </c>
      <c r="E42" s="2" t="str" cm="1">
        <f t="array" ref="E42">_xll.PBD(C42,"HQ Country","","USD","","")</f>
        <v>Brazil</v>
      </c>
      <c r="F42" s="2" t="str" cm="1">
        <f t="array" ref="F42">_xll.PBD(C42,"Website","","USD","","")</f>
        <v>www.treecorpinvest.com</v>
      </c>
      <c r="G42" s="6" cm="1">
        <f t="array" ref="G42">_xll.PBD(C42,"Assets Under Management","","USD","","")</f>
        <v>363762688.49727815</v>
      </c>
      <c r="H42" s="14" cm="1">
        <f t="array" ref="H42">_xll.PBD(C42,"Dry Powder","","USD","","")</f>
        <v>29118902.2414179</v>
      </c>
      <c r="J42" s="2" t="str" cm="1">
        <f t="array" ref="J42">_xll.PBD(C42,"Geographic Preferences","","USD","","")</f>
        <v>Brazil</v>
      </c>
      <c r="O42" s="6"/>
    </row>
    <row r="43" spans="2:15" s="2" customFormat="1" x14ac:dyDescent="0.25">
      <c r="B43" s="2" t="s">
        <v>98</v>
      </c>
      <c r="C43" s="2" t="s">
        <v>99</v>
      </c>
      <c r="D43" s="2" t="s">
        <v>42</v>
      </c>
      <c r="E43" s="2" t="str" cm="1">
        <f t="array" ref="E43">_xll.PBD(C43,"HQ Country","","USD","","")</f>
        <v>United States</v>
      </c>
      <c r="F43" s="2" t="str" cm="1">
        <f t="array" ref="F43">_xll.PBD(C43,"Website","","USD","","")</f>
        <v>www.valorcapitalgroup.com</v>
      </c>
      <c r="G43" s="6" cm="1">
        <f t="array" ref="G43">_xll.PBD(C43,"Assets Under Management","","USD","","")</f>
        <v>2000000000</v>
      </c>
      <c r="H43" s="14" t="e" cm="1">
        <f t="array" ref="H43">_xll.PBD(C43,"Dry Powder","","USD","","")</f>
        <v>#N/A</v>
      </c>
      <c r="J43" s="2" t="str" cm="1">
        <f t="array" ref="J43">_xll.PBD(C43,"Geographic Preferences","","USD","","")</f>
        <v>Brazil, United States</v>
      </c>
      <c r="O43" s="6"/>
    </row>
    <row r="44" spans="2:15" s="2" customFormat="1" x14ac:dyDescent="0.25">
      <c r="B44" s="2" t="s">
        <v>11</v>
      </c>
      <c r="C44" s="2" t="s">
        <v>20</v>
      </c>
      <c r="D44" s="2" t="s">
        <v>100</v>
      </c>
      <c r="E44" s="2" t="str" cm="1">
        <f t="array" ref="E44">_xll.PBD(C44,"HQ Country","","USD","","")</f>
        <v>Brazil</v>
      </c>
      <c r="F44" s="2" t="str" cm="1">
        <f t="array" ref="F44">_xll.PBD(C44,"Website","","USD","","")</f>
        <v>www.vincipartners.com</v>
      </c>
      <c r="G44" s="6" cm="1">
        <f t="array" ref="G44">_xll.PBD(C44,"Assets Under Management","","USD","","")</f>
        <v>86500000000</v>
      </c>
      <c r="H44" s="14" cm="1">
        <f t="array" ref="H44">_xll.PBD(C44,"Dry Powder","","USD","","")</f>
        <v>31694560</v>
      </c>
      <c r="J44" s="2" t="str" cm="1">
        <f t="array" ref="J44">_xll.PBD(C44,"Geographic Preferences","","USD","","")</f>
        <v>Brazil</v>
      </c>
      <c r="O44" s="6"/>
    </row>
    <row r="45" spans="2:15" s="2" customFormat="1" x14ac:dyDescent="0.25">
      <c r="B45" s="2" t="s">
        <v>96</v>
      </c>
      <c r="C45" s="2" t="s">
        <v>97</v>
      </c>
      <c r="E45" s="2" t="str" cm="1">
        <f t="array" ref="E45">_xll.PBD(C45,"HQ Country","","USD","","")</f>
        <v>Brazil</v>
      </c>
      <c r="F45" s="2" t="str" cm="1">
        <f t="array" ref="F45">_xll.PBD(C45,"Website","","USD","","")</f>
        <v>www.votorantim.com.br</v>
      </c>
      <c r="G45" s="6" t="e" cm="1">
        <f t="array" ref="G45">_xll.PBD(C45,"Assets Under Management","","USD","","")</f>
        <v>#N/A</v>
      </c>
      <c r="H45" s="14" t="e" cm="1">
        <f t="array" ref="H45">_xll.PBD(C45,"Dry Powder","","USD","","")</f>
        <v>#N/A</v>
      </c>
      <c r="J45" s="2" t="e" cm="1">
        <f t="array" ref="J45">_xll.PBD(C45,"Geographic Preferences","","USD","","")</f>
        <v>#N/A</v>
      </c>
      <c r="O45" s="6"/>
    </row>
    <row r="46" spans="2:15" s="2" customFormat="1" x14ac:dyDescent="0.25">
      <c r="B46" s="2" t="s">
        <v>71</v>
      </c>
      <c r="C46" s="2" t="s">
        <v>93</v>
      </c>
      <c r="D46" s="2" t="s">
        <v>100</v>
      </c>
      <c r="E46" s="2" t="str" cm="1">
        <f t="array" ref="E46">_xll.PBD(C46,"HQ Country","","USD","","")</f>
        <v>Brazil</v>
      </c>
      <c r="F46" s="2" t="str" cm="1">
        <f t="array" ref="F46">_xll.PBD(C46,"Website","","USD","","")</f>
        <v>www.x8invest.ventures</v>
      </c>
      <c r="G46" s="6" cm="1">
        <f t="array" ref="G46">_xll.PBD(C46,"Assets Under Management","","USD","","")</f>
        <v>66932334.68349918</v>
      </c>
      <c r="H46" s="14" t="e" cm="1">
        <f t="array" ref="H46">_xll.PBD(C46,"Dry Powder","","USD","","")</f>
        <v>#N/A</v>
      </c>
      <c r="J46" s="2" t="str" cm="1">
        <f t="array" ref="J46">_xll.PBD(C46,"Geographic Preferences","","USD","","")</f>
        <v>Brazil</v>
      </c>
      <c r="O46" s="6"/>
    </row>
    <row r="47" spans="2:15" s="2" customFormat="1" x14ac:dyDescent="0.25">
      <c r="B47" s="2" t="s">
        <v>40</v>
      </c>
      <c r="C47" s="2" t="s">
        <v>39</v>
      </c>
      <c r="D47" s="2" t="s">
        <v>100</v>
      </c>
      <c r="E47" s="2" t="str" cm="1">
        <f t="array" ref="E47">_xll.PBD(C47,"HQ Country","","USD","","")</f>
        <v>Brazil</v>
      </c>
      <c r="F47" s="2" t="str" cm="1">
        <f t="array" ref="F47">_xll.PBD(C47,"Website","","USD","","")</f>
        <v>www.xpi.com.br</v>
      </c>
      <c r="G47" s="6" t="e" cm="1">
        <f t="array" ref="G47">_xll.PBD(C47,"Assets Under Management","","USD","","")</f>
        <v>#N/A</v>
      </c>
      <c r="H47" s="14" t="e" cm="1">
        <f t="array" ref="H47">_xll.PBD(C47,"Dry Powder","","USD","","")</f>
        <v>#N/A</v>
      </c>
      <c r="J47" s="2" t="e" cm="1">
        <f t="array" ref="J47">_xll.PBD(C47,"Geographic Preferences","","USD","","")</f>
        <v>#N/A</v>
      </c>
      <c r="O47" s="6"/>
    </row>
    <row r="48" spans="2:15" x14ac:dyDescent="0.25">
      <c r="B48" s="2" t="s">
        <v>169</v>
      </c>
      <c r="C48" s="2" t="s">
        <v>170</v>
      </c>
      <c r="E48" s="2" t="str" cm="1">
        <f t="array" ref="E48">_xll.PBD(C48,"HQ Country","","USD","","")</f>
        <v>United States</v>
      </c>
      <c r="F48" s="2" t="str" cm="1">
        <f t="array" ref="F48">_xll.PBD(C48,"Website","","USD","","")</f>
        <v>aconinvestments.com</v>
      </c>
      <c r="G48" s="6" cm="1">
        <f t="array" ref="G48">_xll.PBD(C48,"Assets Under Management","","USD","","")</f>
        <v>7200000000</v>
      </c>
      <c r="H48" s="14" t="e" cm="1">
        <f t="array" ref="H48">_xll.PBD(C48,"Dry Powder","","USD","","")</f>
        <v>#N/A</v>
      </c>
      <c r="J48" s="2" t="str" cm="1">
        <f t="array" ref="J48">_xll.PBD(C48,"Geographic Preferences","","USD","","")</f>
        <v>Central America, Europe, South America, United States</v>
      </c>
    </row>
    <row r="49" spans="2:15" x14ac:dyDescent="0.25">
      <c r="B49" s="2" t="s">
        <v>171</v>
      </c>
      <c r="C49" s="2" t="s">
        <v>186</v>
      </c>
      <c r="D49" s="2" t="s">
        <v>100</v>
      </c>
      <c r="E49" s="2" t="str" cm="1">
        <f t="array" ref="E49">_xll.PBD(C49,"HQ Country","","USD","","")</f>
        <v>Brazil</v>
      </c>
      <c r="F49" s="2" t="str" cm="1">
        <f t="array" ref="F49">_xll.PBD(C49,"Website","","USD","","")</f>
        <v>www.principiacp.com</v>
      </c>
      <c r="G49" s="6" t="e" cm="1">
        <f t="array" ref="G49">_xll.PBD(C49,"Assets Under Management","","USD","","")</f>
        <v>#N/A</v>
      </c>
      <c r="H49" s="14" cm="1">
        <f t="array" ref="H49">_xll.PBD(C49,"Dry Powder","","USD","","")</f>
        <v>38568537.719449997</v>
      </c>
      <c r="J49" s="2" t="str" cm="1">
        <f t="array" ref="J49">_xll.PBD(C49,"Geographic Preferences","","USD","","")</f>
        <v>Brazil</v>
      </c>
      <c r="O49" s="6"/>
    </row>
    <row r="50" spans="2:15" x14ac:dyDescent="0.25">
      <c r="B50" s="2" t="s">
        <v>172</v>
      </c>
      <c r="C50" s="2" t="s">
        <v>183</v>
      </c>
      <c r="D50" s="2" t="s">
        <v>100</v>
      </c>
      <c r="E50" s="2" t="str" cm="1">
        <f t="array" ref="E50">_xll.PBD(C50,"HQ Country","","USD","","")</f>
        <v>Argentina</v>
      </c>
      <c r="F50" s="2" t="str" cm="1">
        <f t="array" ref="F50">_xll.PBD(C50,"Website","","USD","","")</f>
        <v>www.victoriacp.com</v>
      </c>
      <c r="G50" s="6" cm="1">
        <f t="array" ref="G50">_xll.PBD(C50,"Assets Under Management","","USD","","")</f>
        <v>826000000</v>
      </c>
      <c r="H50" s="14" cm="1">
        <f t="array" ref="H50">_xll.PBD(C50,"Dry Powder","","USD","","")</f>
        <v>38568537.719449997</v>
      </c>
      <c r="J50" s="2" t="str" cm="1">
        <f t="array" ref="J50">_xll.PBD(C50,"Geographic Preferences","","USD","","")</f>
        <v>South America</v>
      </c>
    </row>
    <row r="51" spans="2:15" x14ac:dyDescent="0.25">
      <c r="B51" s="2" t="s">
        <v>173</v>
      </c>
      <c r="C51" t="s">
        <v>174</v>
      </c>
      <c r="D51" s="2" t="s">
        <v>100</v>
      </c>
      <c r="E51" s="2" t="str" cm="1">
        <f t="array" ref="E51">_xll.PBD(C51,"HQ Country","","USD","","")</f>
        <v>United States</v>
      </c>
      <c r="F51" s="2" t="str" cm="1">
        <f t="array" ref="F51">_xll.PBD(C51,"Website","","USD","","")</f>
        <v>www.australispartners.com</v>
      </c>
      <c r="G51" s="6" cm="1">
        <f t="array" ref="G51">_xll.PBD(C51,"Assets Under Management","","USD","","")</f>
        <v>588000000</v>
      </c>
      <c r="H51" s="14" cm="1">
        <f t="array" ref="H51">_xll.PBD(C51,"Dry Powder","","USD","","")</f>
        <v>0</v>
      </c>
      <c r="J51" s="2" t="str" cm="1">
        <f t="array" ref="J51">_xll.PBD(C51,"Geographic Preferences","","USD","","")</f>
        <v>Chile, Colombia, Mexico, Peru</v>
      </c>
    </row>
    <row r="52" spans="2:15" x14ac:dyDescent="0.25">
      <c r="B52" s="2" t="s">
        <v>175</v>
      </c>
      <c r="C52" s="2" t="s">
        <v>184</v>
      </c>
      <c r="D52" t="s">
        <v>199</v>
      </c>
      <c r="E52" s="2" t="str" cm="1">
        <f t="array" ref="E52">_xll.PBD(C52,"HQ Country","","USD","","")</f>
        <v>Brazil</v>
      </c>
      <c r="F52" s="2" t="str" cm="1">
        <f t="array" ref="F52">_xll.PBD(C52,"Website","","USD","","")</f>
        <v>www.enseadafo.com.br</v>
      </c>
      <c r="G52" s="6" t="e" cm="1">
        <f t="array" ref="G52">_xll.PBD(C52,"Assets Under Management","","USD","","")</f>
        <v>#N/A</v>
      </c>
      <c r="H52" s="14" t="e" cm="1">
        <f t="array" ref="H52">_xll.PBD(C52,"Dry Powder","","USD","","")</f>
        <v>#N/A</v>
      </c>
      <c r="J52" s="2" t="e" cm="1">
        <f t="array" ref="J52">_xll.PBD(C52,"Geographic Preferences","","USD","","")</f>
        <v>#N/A</v>
      </c>
      <c r="O52" s="6"/>
    </row>
    <row r="53" spans="2:15" x14ac:dyDescent="0.25">
      <c r="B53" s="2" t="s">
        <v>176</v>
      </c>
      <c r="C53" s="2" t="s">
        <v>185</v>
      </c>
      <c r="E53" s="2" t="str" cm="1">
        <f t="array" ref="E53">_xll.PBD(C53,"HQ Country","","USD","","")</f>
        <v>Canada</v>
      </c>
      <c r="F53" s="2" t="str" cm="1">
        <f t="array" ref="F53">_xll.PBD(C53,"Website","","USD","","")</f>
        <v>bn.brookfield.com</v>
      </c>
      <c r="G53" s="6" cm="1">
        <f t="array" ref="G53">_xll.PBD(C53,"Assets Under Management","","USD","","")</f>
        <v>731489654297.98938</v>
      </c>
      <c r="H53" s="14" cm="1">
        <f t="array" ref="H53">_xll.PBD(C53,"Dry Powder","","USD","","")</f>
        <v>65393517563.479271</v>
      </c>
      <c r="J53" s="2" t="str" cm="1">
        <f t="array" ref="J53">_xll.PBD(C53,"Geographic Preferences","","USD","","")</f>
        <v>Asia, Canada, Europe, Middle East, North America, South America, United States</v>
      </c>
    </row>
    <row r="54" spans="2:15" x14ac:dyDescent="0.25">
      <c r="B54" s="2" t="s">
        <v>177</v>
      </c>
      <c r="C54" t="s">
        <v>178</v>
      </c>
      <c r="E54" s="2" t="str" cm="1">
        <f t="array" ref="E54">_xll.PBD(C54,"HQ Country","","USD","","")</f>
        <v>Brazil</v>
      </c>
      <c r="F54" s="2" t="str" cm="1">
        <f t="array" ref="F54">_xll.PBD(C54,"Website","","USD","","")</f>
        <v>www.finhealth.com.br</v>
      </c>
      <c r="G54" s="6" cm="1">
        <f t="array" ref="G54">_xll.PBD(C54,"Assets Under Management","","USD","","")</f>
        <v>254633881.94809467</v>
      </c>
      <c r="H54" s="14" t="e" cm="1">
        <f t="array" ref="H54">_xll.PBD(C54,"Dry Powder","","USD","","")</f>
        <v>#N/A</v>
      </c>
      <c r="J54" s="2" t="str" cm="1">
        <f t="array" ref="J54">_xll.PBD(C54,"Geographic Preferences","","USD","","")</f>
        <v>South America</v>
      </c>
      <c r="O54" s="6"/>
    </row>
    <row r="55" spans="2:15" x14ac:dyDescent="0.25">
      <c r="B55" s="2" t="s">
        <v>179</v>
      </c>
      <c r="C55" t="s">
        <v>180</v>
      </c>
      <c r="D55" t="s">
        <v>199</v>
      </c>
      <c r="E55" s="2" t="str" cm="1">
        <f t="array" ref="E55">_xll.PBD(C55,"HQ Country","","USD","","")</f>
        <v>Brazil</v>
      </c>
      <c r="F55" s="2" t="str" cm="1">
        <f t="array" ref="F55">_xll.PBD(C55,"Website","","USD","","")</f>
        <v>www.ght4.com</v>
      </c>
      <c r="G55" s="6" t="e" cm="1">
        <f t="array" ref="G55">_xll.PBD(C55,"Assets Under Management","","USD","","")</f>
        <v>#N/A</v>
      </c>
      <c r="H55" s="14" t="e" cm="1">
        <f t="array" ref="H55">_xll.PBD(C55,"Dry Powder","","USD","","")</f>
        <v>#N/A</v>
      </c>
      <c r="J55" s="2" t="e" cm="1">
        <f t="array" ref="J55">_xll.PBD(C55,"Geographic Preferences","","USD","","")</f>
        <v>#N/A</v>
      </c>
      <c r="O55" s="6"/>
    </row>
    <row r="56" spans="2:15" x14ac:dyDescent="0.25">
      <c r="B56" s="2" t="s">
        <v>181</v>
      </c>
      <c r="C56" t="s">
        <v>182</v>
      </c>
      <c r="E56" s="2" t="str" cm="1">
        <f t="array" ref="E56">_xll.PBD(C56,"HQ Country","","USD","","")</f>
        <v>Brazil</v>
      </c>
      <c r="F56" s="2" t="str" cm="1">
        <f t="array" ref="F56">_xll.PBD(C56,"Website","","USD","","")</f>
        <v>lazulipartners.com.br</v>
      </c>
      <c r="G56" s="6" t="e" cm="1">
        <f t="array" ref="G56">_xll.PBD(C56,"Assets Under Management","","USD","","")</f>
        <v>#N/A</v>
      </c>
      <c r="H56" s="14" t="e" cm="1">
        <f t="array" ref="H56">_xll.PBD(C56,"Dry Powder","","USD","","")</f>
        <v>#N/A</v>
      </c>
      <c r="J56" s="2" t="e" cm="1">
        <f t="array" ref="J56">_xll.PBD(C56,"Geographic Preferences","","USD","","")</f>
        <v>#N/A</v>
      </c>
      <c r="O56" s="6"/>
    </row>
    <row r="57" spans="2:15" x14ac:dyDescent="0.25">
      <c r="B57" t="str" cm="1">
        <f t="array" ref="B57">_xll.PBD(C57,"Name","","USD","","")</f>
        <v>Kortex Ventures</v>
      </c>
      <c r="C57" t="s">
        <v>188</v>
      </c>
      <c r="D57" t="s">
        <v>42</v>
      </c>
      <c r="E57" s="2" t="str" cm="1">
        <f t="array" ref="E57">_xll.PBD(C57,"HQ Country","","USD","","")</f>
        <v>Brazil</v>
      </c>
      <c r="F57" s="2" t="str" cm="1">
        <f t="array" ref="F57">_xll.PBD(C57,"Website","","USD","","")</f>
        <v>kortexventures.com</v>
      </c>
      <c r="G57" s="6" t="e" cm="1">
        <f t="array" ref="G57">_xll.PBD(C57,"Assets Under Management","","USD","","")</f>
        <v>#N/A</v>
      </c>
      <c r="H57" s="14" t="e" cm="1">
        <f t="array" ref="H57">_xll.PBD(C57,"Dry Powder","","USD","","")</f>
        <v>#N/A</v>
      </c>
      <c r="J57" s="2" t="str" cm="1">
        <f t="array" ref="J57">_xll.PBD(C57,"Geographic Preferences","","USD","","")</f>
        <v>Brazil</v>
      </c>
    </row>
    <row r="58" spans="2:15" x14ac:dyDescent="0.25">
      <c r="B58" t="str" cm="1">
        <f t="array" ref="B58">_xll.PBD(C58,"Name","","USD","","")</f>
        <v>ARENA Capital</v>
      </c>
      <c r="C58" t="s">
        <v>189</v>
      </c>
      <c r="D58" t="s">
        <v>42</v>
      </c>
      <c r="E58" s="2" t="str" cm="1">
        <f t="array" ref="E58">_xll.PBD(C58,"HQ Country","","USD","","")</f>
        <v>United Arab Emirates</v>
      </c>
      <c r="F58" s="2" t="str" cm="1">
        <f t="array" ref="F58">_xll.PBD(C58,"Website","","USD","","")</f>
        <v>www.arenacapital.com</v>
      </c>
      <c r="G58" s="6" t="e" cm="1">
        <f t="array" ref="G58">_xll.PBD(C58,"Assets Under Management","","USD","","")</f>
        <v>#N/A</v>
      </c>
      <c r="H58" s="14" t="e" cm="1">
        <f t="array" ref="H58">_xll.PBD(C58,"Dry Powder","","USD","","")</f>
        <v>#N/A</v>
      </c>
      <c r="J58" s="2" t="e" cm="1">
        <f t="array" ref="J58">_xll.PBD(C58,"Geographic Preferences","","USD","","")</f>
        <v>#N/A</v>
      </c>
    </row>
    <row r="59" spans="2:15" x14ac:dyDescent="0.25">
      <c r="B59" t="str" cm="1">
        <f t="array" ref="B59">_xll.PBD(C59,"Name","","USD","","")</f>
        <v>Coruja Capital</v>
      </c>
      <c r="C59" t="s">
        <v>190</v>
      </c>
      <c r="D59" t="s">
        <v>100</v>
      </c>
      <c r="E59" s="2" t="str" cm="1">
        <f t="array" ref="E59">_xll.PBD(C59,"HQ Country","","USD","","")</f>
        <v>Brazil</v>
      </c>
      <c r="F59" s="2" t="str" cm="1">
        <f t="array" ref="F59">_xll.PBD(C59,"Website","","USD","","")</f>
        <v>corujacapital.com</v>
      </c>
      <c r="G59" s="6" t="e" cm="1">
        <f t="array" ref="G59">_xll.PBD(C59,"Assets Under Management","","USD","","")</f>
        <v>#N/A</v>
      </c>
      <c r="H59" s="14" t="e" cm="1">
        <f t="array" ref="H59">_xll.PBD(C59,"Dry Powder","","USD","","")</f>
        <v>#N/A</v>
      </c>
      <c r="J59" s="2" t="e" cm="1">
        <f t="array" ref="J59">_xll.PBD(C59,"Geographic Preferences","","USD","","")</f>
        <v>#N/A</v>
      </c>
    </row>
    <row r="60" spans="2:15" x14ac:dyDescent="0.25">
      <c r="B60" t="str" cm="1">
        <f t="array" ref="B60">_xll.PBD(C60,"Name","","USD","","")</f>
        <v>Raio Capital</v>
      </c>
      <c r="C60" t="s">
        <v>191</v>
      </c>
      <c r="D60" t="s">
        <v>42</v>
      </c>
      <c r="E60" s="2" t="str" cm="1">
        <f t="array" ref="E60">_xll.PBD(C60,"HQ Country","","USD","","")</f>
        <v>Brazil</v>
      </c>
      <c r="F60" s="2" t="str" cm="1">
        <f t="array" ref="F60">_xll.PBD(C60,"Website","","USD","","")</f>
        <v>www.raio.vc</v>
      </c>
      <c r="G60" s="6" t="e" cm="1">
        <f t="array" ref="G60">_xll.PBD(C60,"Assets Under Management","","USD","","")</f>
        <v>#N/A</v>
      </c>
      <c r="H60" s="14" t="e" cm="1">
        <f t="array" ref="H60">_xll.PBD(C60,"Dry Powder","","USD","","")</f>
        <v>#N/A</v>
      </c>
      <c r="J60" s="2" t="str" cm="1">
        <f t="array" ref="J60">_xll.PBD(C60,"Geographic Preferences","","USD","","")</f>
        <v>Brazil</v>
      </c>
    </row>
    <row r="61" spans="2:15" x14ac:dyDescent="0.25">
      <c r="B61" t="str" cm="1">
        <f t="array" ref="B61">_xll.PBD(C61,"Name","","USD","","")</f>
        <v>Unbox Capital</v>
      </c>
      <c r="C61" t="s">
        <v>192</v>
      </c>
      <c r="E61" s="2" t="str" cm="1">
        <f t="array" ref="E61">_xll.PBD(C61,"HQ Country","","USD","","")</f>
        <v>Brazil</v>
      </c>
      <c r="F61" s="2" t="str" cm="1">
        <f t="array" ref="F61">_xll.PBD(C61,"Website","","USD","","")</f>
        <v>unboxcapital.com</v>
      </c>
      <c r="G61" s="6" cm="1">
        <f t="array" ref="G61">_xll.PBD(C61,"Assets Under Management","","USD","","")</f>
        <v>181881344.24863908</v>
      </c>
      <c r="H61" s="14" t="e" cm="1">
        <f t="array" ref="H61">_xll.PBD(C61,"Dry Powder","","USD","","")</f>
        <v>#N/A</v>
      </c>
      <c r="J61" s="2" t="str" cm="1">
        <f t="array" ref="J61">_xll.PBD(C61,"Geographic Preferences","","USD","","")</f>
        <v>Brazil</v>
      </c>
    </row>
    <row r="62" spans="2:15" x14ac:dyDescent="0.25">
      <c r="B62" t="str" cm="1">
        <f t="array" ref="B62">_xll.PBD(C62,"Name","","USD","","")</f>
        <v>Triaxis Capital</v>
      </c>
      <c r="C62" t="s">
        <v>193</v>
      </c>
      <c r="E62" s="2" t="str" cm="1">
        <f t="array" ref="E62">_xll.PBD(C62,"HQ Country","","USD","","")</f>
        <v>Brazil</v>
      </c>
      <c r="F62" s="2" t="str" cm="1">
        <f t="array" ref="F62">_xll.PBD(C62,"Website","","USD","","")</f>
        <v>www.triaxiscapital.com</v>
      </c>
      <c r="G62" s="6" cm="1">
        <f t="array" ref="G62">_xll.PBD(C62,"Assets Under Management","","USD","","")</f>
        <v>79300266.092406631</v>
      </c>
      <c r="H62" s="14" t="e" cm="1">
        <f t="array" ref="H62">_xll.PBD(C62,"Dry Powder","","USD","","")</f>
        <v>#N/A</v>
      </c>
      <c r="J62" s="2" t="str" cm="1">
        <f t="array" ref="J62">_xll.PBD(C62,"Geographic Preferences","","USD","","")</f>
        <v>South America</v>
      </c>
    </row>
    <row r="63" spans="2:15" x14ac:dyDescent="0.25">
      <c r="B63" t="str" cm="1">
        <f t="array" ref="B63">_xll.PBD(C63,"Name","","USD","","")</f>
        <v>Canary (Brazil)</v>
      </c>
      <c r="C63" t="s">
        <v>194</v>
      </c>
      <c r="D63" t="s">
        <v>42</v>
      </c>
      <c r="E63" s="2" t="str" cm="1">
        <f t="array" ref="E63">_xll.PBD(C63,"HQ Country","","USD","","")</f>
        <v>Brazil</v>
      </c>
      <c r="F63" s="2" t="str" cm="1">
        <f t="array" ref="F63">_xll.PBD(C63,"Website","","USD","","")</f>
        <v>www.canary.com.br</v>
      </c>
      <c r="G63" s="6" cm="1">
        <f t="array" ref="G63">_xll.PBD(C63,"Assets Under Management","","USD","","")</f>
        <v>220000000</v>
      </c>
      <c r="H63" s="14" t="e" cm="1">
        <f t="array" ref="H63">_xll.PBD(C63,"Dry Powder","","USD","","")</f>
        <v>#N/A</v>
      </c>
      <c r="J63" s="2" t="str" cm="1">
        <f t="array" ref="J63">_xll.PBD(C63,"Geographic Preferences","","USD","","")</f>
        <v>South America</v>
      </c>
    </row>
    <row r="64" spans="2:15" x14ac:dyDescent="0.25">
      <c r="B64" t="str" cm="1">
        <f t="array" ref="B64">_xll.PBD(C64,"Name","","USD","","")</f>
        <v>GENIAL INVESTMENTS SECURITIES BROKERAGE</v>
      </c>
      <c r="C64" t="s">
        <v>195</v>
      </c>
      <c r="E64" s="2" t="str" cm="1">
        <f t="array" ref="E64">_xll.PBD(C64,"HQ Country","","USD","","")</f>
        <v>Brazil</v>
      </c>
      <c r="F64" s="2" t="str" cm="1">
        <f t="array" ref="F64">_xll.PBD(C64,"Website","","USD","","")</f>
        <v>www.genialinvestimentos.com.br</v>
      </c>
      <c r="G64" s="6" t="e" cm="1">
        <f t="array" ref="G64">_xll.PBD(C64,"Assets Under Management","","USD","","")</f>
        <v>#N/A</v>
      </c>
      <c r="H64" s="14" t="e" cm="1">
        <f t="array" ref="H64">_xll.PBD(C64,"Dry Powder","","USD","","")</f>
        <v>#N/A</v>
      </c>
      <c r="J64" s="2" t="e" cm="1">
        <f t="array" ref="J64">_xll.PBD(C64,"Geographic Preferences","","USD","","")</f>
        <v>#N/A</v>
      </c>
    </row>
    <row r="65" spans="2:14" x14ac:dyDescent="0.25">
      <c r="B65" t="str" cm="1">
        <f t="array" ref="B65">_xll.PBD(C65,"Name","","USD","","")</f>
        <v>Caravela Capital</v>
      </c>
      <c r="C65" t="s">
        <v>196</v>
      </c>
      <c r="D65" t="s">
        <v>42</v>
      </c>
      <c r="E65" s="2" t="str" cm="1">
        <f t="array" ref="E65">_xll.PBD(C65,"HQ Country","","USD","","")</f>
        <v>Brazil</v>
      </c>
      <c r="F65" s="2" t="str" cm="1">
        <f t="array" ref="F65">_xll.PBD(C65,"Website","","USD","","")</f>
        <v>www.caravela.capital</v>
      </c>
      <c r="G65" s="6" cm="1">
        <f t="array" ref="G65">_xll.PBD(C65,"Assets Under Management","","USD","","")</f>
        <v>20000000</v>
      </c>
      <c r="H65" s="14" t="e" cm="1">
        <f t="array" ref="H65">_xll.PBD(C65,"Dry Powder","","USD","","")</f>
        <v>#N/A</v>
      </c>
      <c r="J65" s="2" t="e" cm="1">
        <f t="array" ref="J65">_xll.PBD(C65,"Geographic Preferences","","USD","","")</f>
        <v>#N/A</v>
      </c>
    </row>
    <row r="66" spans="2:14" x14ac:dyDescent="0.25">
      <c r="B66" t="str" cm="1">
        <f t="array" ref="B66">_xll.PBD(C66,"Name","","USD","","")</f>
        <v>FIR Capital</v>
      </c>
      <c r="C66" t="s">
        <v>197</v>
      </c>
      <c r="D66" t="s">
        <v>42</v>
      </c>
      <c r="E66" s="2" t="str" cm="1">
        <f t="array" ref="E66">_xll.PBD(C66,"HQ Country","","USD","","")</f>
        <v>Brazil</v>
      </c>
      <c r="F66" s="2" t="str" cm="1">
        <f t="array" ref="F66">_xll.PBD(C66,"Website","","USD","","")</f>
        <v>www.fircapital.com</v>
      </c>
      <c r="G66" s="6" cm="1">
        <f t="array" ref="G66">_xll.PBD(C66,"Assets Under Management","","USD","","")</f>
        <v>5500000000</v>
      </c>
      <c r="H66" s="14" t="e" cm="1">
        <f t="array" ref="H66">_xll.PBD(C66,"Dry Powder","","USD","","")</f>
        <v>#N/A</v>
      </c>
      <c r="J66" s="2" t="str" cm="1">
        <f t="array" ref="J66">_xll.PBD(C66,"Geographic Preferences","","USD","","")</f>
        <v>Brazil</v>
      </c>
    </row>
    <row r="67" spans="2:14" x14ac:dyDescent="0.25">
      <c r="B67" t="str" cm="1">
        <f t="array" ref="B67">_xll.PBD(C67,"Name","","USD","","")</f>
        <v>Nebraska Capital</v>
      </c>
      <c r="C67" t="s">
        <v>198</v>
      </c>
      <c r="D67" t="s">
        <v>42</v>
      </c>
      <c r="E67" s="2" t="e" cm="1">
        <f t="array" ref="E67">_xll.PBD(C67,"HQ Country","","USD","","")</f>
        <v>#N/A</v>
      </c>
      <c r="F67" s="2" t="e" cm="1">
        <f t="array" ref="F67">_xll.PBD(C67,"Website","","USD","","")</f>
        <v>#N/A</v>
      </c>
      <c r="G67" s="6" t="e" cm="1">
        <f t="array" ref="G67">_xll.PBD(C67,"Assets Under Management","","USD","","")</f>
        <v>#N/A</v>
      </c>
      <c r="H67" s="14" t="e" cm="1">
        <f t="array" ref="H67">_xll.PBD(C67,"Dry Powder","","USD","","")</f>
        <v>#N/A</v>
      </c>
      <c r="J67" s="2" t="e" cm="1">
        <f t="array" ref="J67">_xll.PBD(C67,"Geographic Preferences","","USD","","")</f>
        <v>#N/A</v>
      </c>
    </row>
    <row r="68" spans="2:14" x14ac:dyDescent="0.25">
      <c r="B68" t="str" cm="1">
        <f t="array" ref="B68">_xll.PBD(C68,"Name","","USD","","")</f>
        <v>Tivio Capital</v>
      </c>
      <c r="C68" t="s">
        <v>200</v>
      </c>
      <c r="E68" s="2" t="str" cm="1">
        <f t="array" ref="E68">_xll.PBD(C68,"HQ Country","","USD","","")</f>
        <v>Brazil</v>
      </c>
      <c r="F68" s="2" t="str" cm="1">
        <f t="array" ref="F68">_xll.PBD(C68,"Website","","USD","","")</f>
        <v>tivio.com</v>
      </c>
      <c r="G68" s="6" cm="1">
        <f t="array" ref="G68">_xll.PBD(C68,"Assets Under Management","","USD","","")</f>
        <v>5000000000</v>
      </c>
      <c r="H68" s="14" t="e" cm="1">
        <f t="array" ref="H68">_xll.PBD(C68,"Dry Powder","","USD","","")</f>
        <v>#N/A</v>
      </c>
      <c r="J68" s="2" t="e" cm="1">
        <f t="array" ref="J68">_xll.PBD(C68,"Geographic Preferences","","USD","","")</f>
        <v>#N/A</v>
      </c>
    </row>
    <row r="69" spans="2:14" x14ac:dyDescent="0.25">
      <c r="B69" t="str" cm="1">
        <f t="array" ref="B69">_xll.PBD(C69,"Name","","USD","","")</f>
        <v>MSW Capital</v>
      </c>
      <c r="C69" t="s">
        <v>305</v>
      </c>
      <c r="E69" s="2" t="str" cm="1">
        <f t="array" ref="E69">_xll.PBD(C69,"HQ Country","","USD","","")</f>
        <v>Brazil</v>
      </c>
      <c r="F69" s="2" t="str" cm="1">
        <f t="array" ref="F69">_xll.PBD(C69,"Website","","USD","","")</f>
        <v>www.mswcapital.com.br</v>
      </c>
      <c r="G69" s="6" cm="1">
        <f t="array" ref="G69">_xll.PBD(C69,"Assets Under Management","","USD","","")</f>
        <v>35000000</v>
      </c>
      <c r="H69" s="14" t="e" cm="1">
        <f t="array" ref="H69">_xll.PBD(C69,"Dry Powder","","USD","","")</f>
        <v>#N/A</v>
      </c>
      <c r="J69" s="2" t="str" cm="1">
        <f t="array" ref="J69">_xll.PBD(C69,"Geographic Preferences","","USD","","")</f>
        <v>Brazil</v>
      </c>
    </row>
    <row r="70" spans="2:14" x14ac:dyDescent="0.25">
      <c r="B70" t="str" cm="1">
        <f t="array" ref="B70">_xll.PBD(C70,"Name","","USD","","")</f>
        <v>Valetec Capital</v>
      </c>
      <c r="C70" t="s">
        <v>306</v>
      </c>
      <c r="E70" s="2" t="str" cm="1">
        <f t="array" ref="E70">_xll.PBD(C70,"HQ Country","","USD","","")</f>
        <v>Brazil</v>
      </c>
      <c r="F70" s="2" t="str" cm="1">
        <f t="array" ref="F70">_xll.PBD(C70,"Website","","USD","","")</f>
        <v>www.valetec.com.br</v>
      </c>
      <c r="G70" s="6" cm="1">
        <f t="array" ref="G70">_xll.PBD(C70,"Assets Under Management","","USD","","")</f>
        <v>150000000</v>
      </c>
      <c r="H70" s="14" t="e" cm="1">
        <f t="array" ref="H70">_xll.PBD(C70,"Dry Powder","","USD","","")</f>
        <v>#N/A</v>
      </c>
      <c r="J70" s="2" t="str" cm="1">
        <f t="array" ref="J70">_xll.PBD(C70,"Geographic Preferences","","USD","","")</f>
        <v>South America</v>
      </c>
    </row>
    <row r="71" spans="2:14" x14ac:dyDescent="0.25">
      <c r="B71" t="str" cm="1">
        <f t="array" ref="B71">_xll.PBD(C71,"Name","","USD","","")</f>
        <v>BluStone</v>
      </c>
      <c r="C71" t="s">
        <v>307</v>
      </c>
      <c r="E71" s="2" t="str" cm="1">
        <f t="array" ref="E71">_xll.PBD(C71,"HQ Country","","USD","","")</f>
        <v>Brazil</v>
      </c>
      <c r="F71" s="2" t="str" cm="1">
        <f t="array" ref="F71">_xll.PBD(C71,"Website","","USD","","")</f>
        <v>blustone.capital</v>
      </c>
      <c r="G71" s="6" cm="1">
        <f t="array" ref="G71">_xll.PBD(C71,"Assets Under Management","","USD","","")</f>
        <v>4000000</v>
      </c>
      <c r="H71" s="14" t="e" cm="1">
        <f t="array" ref="H71">_xll.PBD(C71,"Dry Powder","","USD","","")</f>
        <v>#N/A</v>
      </c>
      <c r="J71" t="s">
        <v>308</v>
      </c>
    </row>
    <row r="72" spans="2:14" x14ac:dyDescent="0.25">
      <c r="B72" t="str" cm="1">
        <f t="array" ref="B72">_xll.PBD(C72,"Name","","USD","","")</f>
        <v>G5 Partners</v>
      </c>
      <c r="C72" t="s">
        <v>309</v>
      </c>
      <c r="E72" s="2" t="str" cm="1">
        <f t="array" ref="E72">_xll.PBD(C72,"HQ Country","","USD","","")</f>
        <v>Brazil</v>
      </c>
      <c r="F72" s="2" t="str" cm="1">
        <f t="array" ref="F72">_xll.PBD(C72,"Website","","USD","","")</f>
        <v>www.g5partners.com</v>
      </c>
      <c r="G72" s="6" t="e" cm="1">
        <f t="array" ref="G72">_xll.PBD(C72,"Assets Under Management","","USD","","")</f>
        <v>#N/A</v>
      </c>
      <c r="H72" s="14" t="e" cm="1">
        <f t="array" ref="H72">_xll.PBD(C72,"Dry Powder","","USD","","")</f>
        <v>#N/A</v>
      </c>
      <c r="J72" t="s">
        <v>105</v>
      </c>
    </row>
    <row r="73" spans="2:14" x14ac:dyDescent="0.25">
      <c r="B73" t="str" cm="1">
        <f t="array" ref="B73">_xll.PBD(C73,"Name","","USD","","")</f>
        <v>Kohlberg Kravis Roberts</v>
      </c>
      <c r="C73" t="s">
        <v>310</v>
      </c>
      <c r="D73" t="s">
        <v>100</v>
      </c>
      <c r="E73" s="2" t="str" cm="1">
        <f t="array" ref="E73">_xll.PBD(C73,"HQ Country","","USD","","")</f>
        <v>United States</v>
      </c>
      <c r="F73" s="2" t="str" cm="1">
        <f t="array" ref="F73">_xll.PBD(C73,"Website","","USD","","")</f>
        <v>www.kkr.com</v>
      </c>
      <c r="G73" s="6" cm="1">
        <f t="array" ref="G73">_xll.PBD(C73,"Assets Under Management","","USD","","")</f>
        <v>664319000000</v>
      </c>
      <c r="H73" s="14" cm="1">
        <f t="array" ref="H73">_xll.PBD(C73,"Dry Powder","","USD","","")</f>
        <v>65511780530.370949</v>
      </c>
    </row>
    <row r="74" spans="2:14" x14ac:dyDescent="0.25">
      <c r="B74" t="str" cm="1">
        <f t="array" ref="B74">_xll.PBD(C74,"Name","","USD","","")</f>
        <v>CPP Investments</v>
      </c>
      <c r="C74" t="s">
        <v>311</v>
      </c>
      <c r="E74" s="2" t="str" cm="1">
        <f t="array" ref="E74">_xll.PBD(C74,"HQ Country","","USD","","")</f>
        <v>Canada</v>
      </c>
      <c r="F74" s="2" t="str" cm="1">
        <f t="array" ref="F74">_xll.PBD(C74,"Website","","USD","","")</f>
        <v>www.cppinvestments.com</v>
      </c>
      <c r="G74" s="6" cm="1">
        <f t="array" ref="G74">_xll.PBD(C74,"Assets Under Management","","USD","","")</f>
        <v>659706380052.76477</v>
      </c>
      <c r="H74" s="14" t="e" cm="1">
        <f t="array" ref="H74">_xll.PBD(C74,"Dry Powder","","USD","","")</f>
        <v>#N/A</v>
      </c>
      <c r="K74" t="s">
        <v>312</v>
      </c>
      <c r="L74" t="s">
        <v>313</v>
      </c>
      <c r="M74" t="s">
        <v>314</v>
      </c>
      <c r="N74" t="s">
        <v>315</v>
      </c>
    </row>
    <row r="75" spans="2:14" x14ac:dyDescent="0.25">
      <c r="B75" t="str" cm="1">
        <f t="array" ref="B75">_xll.PBD(C75,"Name","","USD","","")</f>
        <v>Blue like an Orange Sustainable Capital</v>
      </c>
      <c r="C75" t="s">
        <v>316</v>
      </c>
      <c r="E75" s="2" t="str" cm="1">
        <f t="array" ref="E75">_xll.PBD(C75,"HQ Country","","USD","","")</f>
        <v>Luxembourg</v>
      </c>
      <c r="F75" s="2" t="str" cm="1">
        <f t="array" ref="F75">_xll.PBD(C75,"Website","","USD","","")</f>
        <v>www.bluelikeanorangecapital.com</v>
      </c>
      <c r="G75" s="6" cm="1">
        <f t="array" ref="G75">_xll.PBD(C75,"Assets Under Management","","USD","","")</f>
        <v>480000000</v>
      </c>
      <c r="H75" s="14" t="e" cm="1">
        <f t="array" ref="H75">_xll.PBD(C75,"Dry Powder","","USD","","")</f>
        <v>#N/A</v>
      </c>
    </row>
    <row r="76" spans="2:14" x14ac:dyDescent="0.25">
      <c r="B76" t="str" cm="1">
        <f t="array" ref="B76">_xll.PBD(C76,"Name","","USD","","")</f>
        <v>BRZ Investimentos</v>
      </c>
      <c r="C76" t="s">
        <v>317</v>
      </c>
      <c r="E76" s="2" t="str" cm="1">
        <f t="array" ref="E76">_xll.PBD(C76,"HQ Country","","USD","","")</f>
        <v>Brazil</v>
      </c>
      <c r="F76" s="2" t="str" cm="1">
        <f t="array" ref="F76">_xll.PBD(C76,"Website","","USD","","")</f>
        <v>www.brzinvestimentos.com.br</v>
      </c>
      <c r="G76" s="6" t="e" cm="1">
        <f t="array" ref="G76">_xll.PBD(C76,"Assets Under Management","","USD","","")</f>
        <v>#N/A</v>
      </c>
      <c r="H76" s="14" t="e" cm="1">
        <f t="array" ref="H76">_xll.PBD(C76,"Dry Powder","","USD","","")</f>
        <v>#N/A</v>
      </c>
    </row>
    <row r="77" spans="2:14" x14ac:dyDescent="0.25">
      <c r="B77" t="str" cm="1">
        <f t="array" ref="B77">_xll.PBD(C77,"Name","","USD","","")</f>
        <v>Cedro Capital</v>
      </c>
      <c r="C77" t="s">
        <v>319</v>
      </c>
      <c r="E77" s="2" t="str" cm="1">
        <f t="array" ref="E77">_xll.PBD(C77,"HQ Country","","USD","","")</f>
        <v>Brazil</v>
      </c>
      <c r="F77" s="2" t="str" cm="1">
        <f t="array" ref="F77">_xll.PBD(C77,"Website","","USD","","")</f>
        <v>www.cedrocapital.com</v>
      </c>
      <c r="G77" s="6" cm="1">
        <f t="array" ref="G77">_xll.PBD(C77,"Assets Under Management","","USD","","")</f>
        <v>18188134.424863905</v>
      </c>
      <c r="H77" s="14" cm="1">
        <f t="array" ref="H77">_xll.PBD(C77,"Dry Powder","","USD","","")</f>
        <v>3836153.011980128</v>
      </c>
    </row>
    <row r="78" spans="2:14" x14ac:dyDescent="0.25">
      <c r="B78" t="str" cm="1">
        <f t="array" ref="B78">_xll.PBD(C78,"Name","","USD","","")</f>
        <v>Bossa Invest</v>
      </c>
      <c r="C78" t="s">
        <v>320</v>
      </c>
      <c r="E78" s="2" t="str" cm="1">
        <f t="array" ref="E78">_xll.PBD(C78,"HQ Country","","USD","","")</f>
        <v>Brazil</v>
      </c>
      <c r="F78" s="2" t="str" cm="1">
        <f t="array" ref="F78">_xll.PBD(C78,"Website","","USD","","")</f>
        <v>www.bossainvest.com</v>
      </c>
      <c r="G78" s="6" cm="1">
        <f t="array" ref="G78">_xll.PBD(C78,"Assets Under Management","","USD","","")</f>
        <v>90940672.124319524</v>
      </c>
      <c r="H78" s="14" cm="1">
        <f t="array" ref="H78">_xll.PBD(C78,"Dry Powder","","USD","","")</f>
        <v>164741166.86086318</v>
      </c>
    </row>
    <row r="79" spans="2:14" x14ac:dyDescent="0.25">
      <c r="B79" t="str" cm="1">
        <f t="array" ref="B79">_xll.PBD(C79,"Name","","USD","","")</f>
        <v>Iporanga Ventures</v>
      </c>
      <c r="C79" t="s">
        <v>321</v>
      </c>
      <c r="E79" s="2" t="str" cm="1">
        <f t="array" ref="E79">_xll.PBD(C79,"HQ Country","","USD","","")</f>
        <v>Brazil</v>
      </c>
      <c r="F79" s="2" t="str" cm="1">
        <f t="array" ref="F79">_xll.PBD(C79,"Website","","USD","","")</f>
        <v>www.ipo.ventures</v>
      </c>
      <c r="G79" s="6" cm="1">
        <f t="array" ref="G79">_xll.PBD(C79,"Assets Under Management","","USD","","")</f>
        <v>100000000</v>
      </c>
      <c r="H79" s="14" cm="1">
        <f t="array" ref="H79">_xll.PBD(C79,"Dry Powder","","USD","","")</f>
        <v>11600000</v>
      </c>
    </row>
    <row r="80" spans="2:14" x14ac:dyDescent="0.25">
      <c r="B80" t="str" cm="1">
        <f t="array" ref="B80">_xll.PBD(C80,"Name","","USD","","")</f>
        <v>2bCapital</v>
      </c>
      <c r="C80" t="s">
        <v>322</v>
      </c>
      <c r="E80" s="2" t="str" cm="1">
        <f t="array" ref="E80">_xll.PBD(C80,"HQ Country","","USD","","")</f>
        <v>Brazil</v>
      </c>
      <c r="F80" s="2" t="str" cm="1">
        <f t="array" ref="F80">_xll.PBD(C80,"Website","","USD","","")</f>
        <v>www.2bcapital.com.br</v>
      </c>
      <c r="G80" s="6" cm="1">
        <f t="array" ref="G80">_xll.PBD(C80,"Assets Under Management","","USD","","")</f>
        <v>102817523.90375564</v>
      </c>
      <c r="H80" s="14" t="e" cm="1">
        <f t="array" ref="H80">_xll.PBD(C80,"Dry Powder","","USD","","")</f>
        <v>#N/A</v>
      </c>
      <c r="J80" t="s">
        <v>105</v>
      </c>
    </row>
    <row r="81" spans="2:8" x14ac:dyDescent="0.25">
      <c r="B81" t="str" cm="1">
        <f t="array" ref="B81">_xll.PBD(C81,"Name","","USD","","")</f>
        <v>Upload Ventures (Sao Paulo)</v>
      </c>
      <c r="C81" t="s">
        <v>323</v>
      </c>
      <c r="D81" t="s">
        <v>42</v>
      </c>
      <c r="E81" s="2" t="str" cm="1">
        <f t="array" ref="E81">_xll.PBD(C81,"HQ Country","","USD","","")</f>
        <v>Brazil</v>
      </c>
      <c r="F81" s="2" t="str" cm="1">
        <f t="array" ref="F81">_xll.PBD(C81,"Website","","USD","","")</f>
        <v>www.upload.ventures</v>
      </c>
      <c r="G81" s="6" t="e" cm="1">
        <f t="array" ref="G81">_xll.PBD(C81,"Assets Under Management","","USD","","")</f>
        <v>#N/A</v>
      </c>
      <c r="H81" s="14" t="e" cm="1">
        <f t="array" ref="H81">_xll.PBD(C81,"Dry Powder","","USD","","")</f>
        <v>#N/A</v>
      </c>
    </row>
    <row r="82" spans="2:8" x14ac:dyDescent="0.25">
      <c r="B82" t="str" cm="1">
        <f t="array" ref="B82">_xll.PBD(C82,"Name","","USD","","")</f>
        <v>Ecoa Capital</v>
      </c>
      <c r="C82" t="s">
        <v>372</v>
      </c>
      <c r="E82" s="2" t="str" cm="1">
        <f t="array" ref="E82">_xll.PBD(C82,"HQ Country","","USD","","")</f>
        <v>Brazil</v>
      </c>
      <c r="F82" s="2" t="str" cm="1">
        <f t="array" ref="F82">_xll.PBD(C82,"Website","","USD","","")</f>
        <v>www.ecoa.capital</v>
      </c>
      <c r="G82" s="6" t="e" cm="1">
        <f t="array" ref="G82">_xll.PBD(C82,"Assets Under Management","","USD","","")</f>
        <v>#N/A</v>
      </c>
      <c r="H82" s="14" t="e" cm="1">
        <f t="array" ref="H82">_xll.PBD(C82,"Dry Powder","","USD","","")</f>
        <v>#N/A</v>
      </c>
    </row>
    <row r="83" spans="2:8" x14ac:dyDescent="0.25">
      <c r="B83" t="str" cm="1">
        <f t="array" ref="B83">_xll.PBD(C83,"Name","","USD","","")</f>
        <v>3G Capital</v>
      </c>
      <c r="C83" t="s">
        <v>374</v>
      </c>
      <c r="E83" s="2" t="str" cm="1">
        <f t="array" ref="E83">_xll.PBD(C83,"HQ Country","","USD","","")</f>
        <v>United States</v>
      </c>
      <c r="F83" s="2" t="str" cm="1">
        <f t="array" ref="F83">_xll.PBD(C83,"Website","","USD","","")</f>
        <v>www.3g-capital.com</v>
      </c>
      <c r="G83" s="6" cm="1">
        <f t="array" ref="G83">_xll.PBD(C83,"Assets Under Management","","USD","","")</f>
        <v>12423000000</v>
      </c>
      <c r="H83" s="14" t="e" cm="1">
        <f t="array" ref="H83">_xll.PBD(C83,"Dry Powder","","USD","","")</f>
        <v>#N/A</v>
      </c>
    </row>
    <row r="84" spans="2:8" x14ac:dyDescent="0.25">
      <c r="B84" t="str" cm="1">
        <f t="array" ref="B84">_xll.PBD(C84,"Name","","USD","","")</f>
        <v>SPX Capital</v>
      </c>
      <c r="C84" t="s">
        <v>377</v>
      </c>
      <c r="E84" s="2" t="str" cm="1">
        <f t="array" ref="E84">_xll.PBD(C84,"HQ Country","","USD","","")</f>
        <v>Brazil</v>
      </c>
      <c r="F84" s="2" t="str" cm="1">
        <f t="array" ref="F84">_xll.PBD(C84,"Website","","USD","","")</f>
        <v>www.spxcapital.com</v>
      </c>
      <c r="G84" s="6" cm="1">
        <f t="array" ref="G84">_xll.PBD(C84,"Assets Under Management","","USD","","")</f>
        <v>10000000000</v>
      </c>
      <c r="H84" s="14" t="e" cm="1">
        <f t="array" ref="H84">_xll.PBD(C84,"Dry Powder","","USD","","")</f>
        <v>#N/A</v>
      </c>
    </row>
    <row r="85" spans="2:8" x14ac:dyDescent="0.25">
      <c r="B85" t="str" cm="1">
        <f t="array" ref="B85">_xll.PBD(C85,"Name","","USD","","")</f>
        <v>Kaszek</v>
      </c>
      <c r="C85" t="s">
        <v>41</v>
      </c>
      <c r="D85" t="s">
        <v>42</v>
      </c>
      <c r="E85" s="2" t="str" cm="1">
        <f t="array" ref="E85">_xll.PBD(C85,"HQ Country","","USD","","")</f>
        <v>Brazil</v>
      </c>
      <c r="F85" s="2" t="str" cm="1">
        <f t="array" ref="F85">_xll.PBD(C85,"Website","","USD","","")</f>
        <v>www.kaszek.com</v>
      </c>
      <c r="G85" s="6" cm="1">
        <f t="array" ref="G85">_xll.PBD(C85,"Assets Under Management","","USD","","")</f>
        <v>1000000000</v>
      </c>
      <c r="H85" s="14" t="e" cm="1">
        <f t="array" ref="H85">_xll.PBD(C85,"Dry Powder","","USD","","")</f>
        <v>#N/A</v>
      </c>
    </row>
    <row r="86" spans="2:8" x14ac:dyDescent="0.25">
      <c r="B86" t="str" cm="1">
        <f t="array" ref="B86">_xll.PBD(C86,"Name","","USD","","")</f>
        <v>KPTL</v>
      </c>
      <c r="C86" t="s">
        <v>420</v>
      </c>
      <c r="D86" t="s">
        <v>42</v>
      </c>
      <c r="E86" s="2" t="str" cm="1">
        <f t="array" ref="E86">_xll.PBD(C86,"HQ Country","","USD","","")</f>
        <v>Brazil</v>
      </c>
      <c r="F86" s="2" t="str" cm="1">
        <f t="array" ref="F86">_xll.PBD(C86,"Website","","USD","","")</f>
        <v>www.kptl.com.br</v>
      </c>
      <c r="G86" s="6" cm="1">
        <f t="array" ref="G86">_xll.PBD(C86,"Assets Under Management","","USD","","")</f>
        <v>139484802.90428129</v>
      </c>
      <c r="H86" s="14" t="e" cm="1">
        <f t="array" ref="H86">_xll.PBD(C86,"Dry Powder","","USD","","")</f>
        <v>#N/A</v>
      </c>
    </row>
    <row r="87" spans="2:8" x14ac:dyDescent="0.25">
      <c r="B87" t="str" cm="1">
        <f t="array" ref="B87">_xll.PBD(C87,"Name","","USD","","")</f>
        <v>DOMO.VC</v>
      </c>
      <c r="C87" t="s">
        <v>421</v>
      </c>
      <c r="D87" t="s">
        <v>42</v>
      </c>
      <c r="E87" s="2" t="str" cm="1">
        <f t="array" ref="E87">_xll.PBD(C87,"HQ Country","","USD","","")</f>
        <v>Brazil</v>
      </c>
      <c r="F87" s="2" t="str" cm="1">
        <f t="array" ref="F87">_xll.PBD(C87,"Website","","USD","","")</f>
        <v>domo.vc</v>
      </c>
      <c r="G87" s="6" cm="1">
        <f t="array" ref="G87">_xll.PBD(C87,"Assets Under Management","","USD","","")</f>
        <v>96633558.199301913</v>
      </c>
      <c r="H87" s="14" t="e" cm="1">
        <f t="array" ref="H87">_xll.PBD(C87,"Dry Powder","","USD","","")</f>
        <v>#N/A</v>
      </c>
    </row>
    <row r="88" spans="2:8" x14ac:dyDescent="0.25">
      <c r="B88" t="str" cm="1">
        <f t="array" ref="B88">_xll.PBD(C88,"Name","","USD","","")</f>
        <v>BlackRock</v>
      </c>
      <c r="C88" t="s">
        <v>2619</v>
      </c>
      <c r="E88" s="2" t="str" cm="1">
        <f t="array" ref="E88">_xll.PBD(C88,"HQ Country","","USD","","")</f>
        <v>United States</v>
      </c>
      <c r="F88" s="2" t="str" cm="1">
        <f t="array" ref="F88">_xll.PBD(C88,"Website","","USD","","")</f>
        <v>www.blackrock.com</v>
      </c>
      <c r="G88" s="6" cm="1">
        <f t="array" ref="G88">_xll.PBD(C88,"Assets Under Management","","USD","","")</f>
        <v>12530000000000</v>
      </c>
      <c r="H88" s="14" cm="1">
        <f t="array" ref="H88">_xll.PBD(C88,"Dry Powder","","USD","","")</f>
        <v>8842671497.9821396</v>
      </c>
    </row>
    <row r="89" spans="2:8" x14ac:dyDescent="0.25">
      <c r="B89" t="str" cm="1">
        <f t="array" ref="B89">_xll.PBD(C89,"Name","","USD","","")</f>
        <v>#SPECIFYREQUIRED</v>
      </c>
      <c r="E89" s="2" t="str" cm="1">
        <f t="array" ref="E89">_xll.PBD(C89,"HQ Country","","USD","","")</f>
        <v>#SPECIFYREQUIRED</v>
      </c>
      <c r="F89" s="2" t="str" cm="1">
        <f t="array" ref="F89">_xll.PBD(C89,"Website","","USD","","")</f>
        <v>#SPECIFYREQUIRED</v>
      </c>
      <c r="G89" s="6" t="str" cm="1">
        <f t="array" ref="G89">_xll.PBD(C89,"Assets Under Management","","USD","","")</f>
        <v>#SPECIFYREQUIRED</v>
      </c>
      <c r="H89" s="14" t="str" cm="1">
        <f t="array" ref="H89">_xll.PBD(C89,"Dry Powder","","USD","","")</f>
        <v>#SPECIFYREQUIRED</v>
      </c>
    </row>
    <row r="90" spans="2:8" x14ac:dyDescent="0.25">
      <c r="B90" t="str" cm="1">
        <f t="array" ref="B90">_xll.PBD(C90,"Name","","USD","","")</f>
        <v>#SPECIFYREQUIRED</v>
      </c>
      <c r="E90" s="2" t="str" cm="1">
        <f t="array" ref="E90">_xll.PBD(C90,"HQ Country","","USD","","")</f>
        <v>#SPECIFYREQUIRED</v>
      </c>
      <c r="F90" s="2" t="str" cm="1">
        <f t="array" ref="F90">_xll.PBD(C90,"Website","","USD","","")</f>
        <v>#SPECIFYREQUIRED</v>
      </c>
      <c r="G90" s="6" t="str" cm="1">
        <f t="array" ref="G90">_xll.PBD(C90,"Assets Under Management","","USD","","")</f>
        <v>#SPECIFYREQUIRED</v>
      </c>
      <c r="H90" s="14" t="str" cm="1">
        <f t="array" ref="H90">_xll.PBD(C90,"Dry Powder","","USD","","")</f>
        <v>#SPECIFYREQUIRED</v>
      </c>
    </row>
    <row r="91" spans="2:8" x14ac:dyDescent="0.25">
      <c r="B91" t="str" cm="1">
        <f t="array" ref="B91">_xll.PBD(C91,"Name","","USD","","")</f>
        <v>#SPECIFYREQUIRED</v>
      </c>
      <c r="E91" s="2" t="str" cm="1">
        <f t="array" ref="E91">_xll.PBD(C91,"HQ Country","","USD","","")</f>
        <v>#SPECIFYREQUIRED</v>
      </c>
      <c r="F91" s="2" t="str" cm="1">
        <f t="array" ref="F91">_xll.PBD(C91,"Website","","USD","","")</f>
        <v>#SPECIFYREQUIRED</v>
      </c>
      <c r="G91" s="6" t="str" cm="1">
        <f t="array" ref="G91">_xll.PBD(C91,"Assets Under Management","","USD","","")</f>
        <v>#SPECIFYREQUIRED</v>
      </c>
      <c r="H91" s="14" t="str" cm="1">
        <f t="array" ref="H91">_xll.PBD(C91,"Dry Powder","","USD","","")</f>
        <v>#SPECIFYREQUIRED</v>
      </c>
    </row>
    <row r="92" spans="2:8" x14ac:dyDescent="0.25">
      <c r="B92" t="str" cm="1">
        <f t="array" ref="B92">_xll.PBD(C92,"Name","","USD","","")</f>
        <v>#SPECIFYREQUIRED</v>
      </c>
      <c r="E92" s="2" t="str" cm="1">
        <f t="array" ref="E92">_xll.PBD(C92,"HQ Country","","USD","","")</f>
        <v>#SPECIFYREQUIRED</v>
      </c>
      <c r="F92" s="2" t="str" cm="1">
        <f t="array" ref="F92">_xll.PBD(C92,"Website","","USD","","")</f>
        <v>#SPECIFYREQUIRED</v>
      </c>
      <c r="G92" s="6" t="str" cm="1">
        <f t="array" ref="G92">_xll.PBD(C92,"Assets Under Management","","USD","","")</f>
        <v>#SPECIFYREQUIRED</v>
      </c>
      <c r="H92" s="14" t="str" cm="1">
        <f t="array" ref="H92">_xll.PBD(C92,"Dry Powder","","USD","","")</f>
        <v>#SPECIFYREQUIRED</v>
      </c>
    </row>
    <row r="93" spans="2:8" x14ac:dyDescent="0.25">
      <c r="B93" t="str" cm="1">
        <f t="array" ref="B93">_xll.PBD(C93,"Name","","USD","","")</f>
        <v>#SPECIFYREQUIRED</v>
      </c>
      <c r="E93" s="2" t="str" cm="1">
        <f t="array" ref="E93">_xll.PBD(C93,"HQ Country","","USD","","")</f>
        <v>#SPECIFYREQUIRED</v>
      </c>
      <c r="F93" s="2" t="str" cm="1">
        <f t="array" ref="F93">_xll.PBD(C93,"Website","","USD","","")</f>
        <v>#SPECIFYREQUIRED</v>
      </c>
      <c r="G93" s="6" t="str" cm="1">
        <f t="array" ref="G93">_xll.PBD(C93,"Assets Under Management","","USD","","")</f>
        <v>#SPECIFYREQUIRED</v>
      </c>
      <c r="H93" s="14" t="str" cm="1">
        <f t="array" ref="H93">_xll.PBD(C93,"Dry Powder","","USD","","")</f>
        <v>#SPECIFYREQUIRED</v>
      </c>
    </row>
    <row r="94" spans="2:8" x14ac:dyDescent="0.25">
      <c r="B94" t="str" cm="1">
        <f t="array" ref="B94">_xll.PBD(C94,"Name","","USD","","")</f>
        <v>#SPECIFYREQUIRED</v>
      </c>
      <c r="E94" s="2" t="str" cm="1">
        <f t="array" ref="E94">_xll.PBD(C94,"HQ Country","","USD","","")</f>
        <v>#SPECIFYREQUIRED</v>
      </c>
      <c r="F94" s="2" t="str" cm="1">
        <f t="array" ref="F94">_xll.PBD(C94,"Website","","USD","","")</f>
        <v>#SPECIFYREQUIRED</v>
      </c>
      <c r="G94" s="6" t="str" cm="1">
        <f t="array" ref="G94">_xll.PBD(C94,"Assets Under Management","","USD","","")</f>
        <v>#SPECIFYREQUIRED</v>
      </c>
      <c r="H94" s="14" t="str" cm="1">
        <f t="array" ref="H94">_xll.PBD(C94,"Dry Powder","","USD","","")</f>
        <v>#SPECIFYREQUIRED</v>
      </c>
    </row>
    <row r="95" spans="2:8" x14ac:dyDescent="0.25">
      <c r="B95" t="str" cm="1">
        <f t="array" ref="B95">_xll.PBD(C95,"Name","","USD","","")</f>
        <v>#SPECIFYREQUIRED</v>
      </c>
      <c r="E95" s="2" t="str" cm="1">
        <f t="array" ref="E95">_xll.PBD(C95,"HQ Country","","USD","","")</f>
        <v>#SPECIFYREQUIRED</v>
      </c>
      <c r="F95" s="2" t="str" cm="1">
        <f t="array" ref="F95">_xll.PBD(C95,"Website","","USD","","")</f>
        <v>#SPECIFYREQUIRED</v>
      </c>
      <c r="G95" s="6" t="str" cm="1">
        <f t="array" ref="G95">_xll.PBD(C95,"Assets Under Management","","USD","","")</f>
        <v>#SPECIFYREQUIRED</v>
      </c>
      <c r="H95" s="14" t="str" cm="1">
        <f t="array" ref="H95">_xll.PBD(C95,"Dry Powder","","USD","","")</f>
        <v>#SPECIFYREQUIRED</v>
      </c>
    </row>
    <row r="96" spans="2:8" x14ac:dyDescent="0.25">
      <c r="B96" t="str" cm="1">
        <f t="array" ref="B96">_xll.PBD(C96,"Name","","USD","","")</f>
        <v>#SPECIFYREQUIRED</v>
      </c>
      <c r="E96" s="2" t="str" cm="1">
        <f t="array" ref="E96">_xll.PBD(C96,"HQ Country","","USD","","")</f>
        <v>#SPECIFYREQUIRED</v>
      </c>
      <c r="F96" s="2" t="str" cm="1">
        <f t="array" ref="F96">_xll.PBD(C96,"Website","","USD","","")</f>
        <v>#SPECIFYREQUIRED</v>
      </c>
      <c r="G96" s="6" t="str" cm="1">
        <f t="array" ref="G96">_xll.PBD(C96,"Assets Under Management","","USD","","")</f>
        <v>#SPECIFYREQUIRED</v>
      </c>
      <c r="H96" s="14" t="str" cm="1">
        <f t="array" ref="H96">_xll.PBD(C96,"Dry Powder","","USD","","")</f>
        <v>#SPECIFYREQUIRED</v>
      </c>
    </row>
    <row r="97" spans="2:8" x14ac:dyDescent="0.25">
      <c r="B97" t="str" cm="1">
        <f t="array" ref="B97">_xll.PBD(C97,"Name","","USD","","")</f>
        <v>#SPECIFYREQUIRED</v>
      </c>
      <c r="E97" s="2" t="str" cm="1">
        <f t="array" ref="E97">_xll.PBD(C97,"HQ Country","","USD","","")</f>
        <v>#SPECIFYREQUIRED</v>
      </c>
      <c r="F97" s="2" t="str" cm="1">
        <f t="array" ref="F97">_xll.PBD(C97,"Website","","USD","","")</f>
        <v>#SPECIFYREQUIRED</v>
      </c>
      <c r="G97" s="6" t="str" cm="1">
        <f t="array" ref="G97">_xll.PBD(C97,"Assets Under Management","","USD","","")</f>
        <v>#SPECIFYREQUIRED</v>
      </c>
      <c r="H97" s="14" t="str" cm="1">
        <f t="array" ref="H97">_xll.PBD(C97,"Dry Powder","","USD","","")</f>
        <v>#SPECIFYREQUIRED</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9"/>
  <sheetViews>
    <sheetView workbookViewId="0"/>
  </sheetViews>
  <sheetFormatPr defaultColWidth="11.42578125" defaultRowHeight="15" x14ac:dyDescent="0.25"/>
  <sheetData>
    <row r="1" spans="1:1" x14ac:dyDescent="0.25">
      <c r="A1" t="s">
        <v>1850</v>
      </c>
    </row>
    <row r="2" spans="1:1" x14ac:dyDescent="0.25">
      <c r="A2" t="s">
        <v>1851</v>
      </c>
    </row>
    <row r="3" spans="1:1" x14ac:dyDescent="0.25">
      <c r="A3" t="s">
        <v>2601</v>
      </c>
    </row>
    <row r="4" spans="1:1" x14ac:dyDescent="0.25">
      <c r="A4" t="s">
        <v>2602</v>
      </c>
    </row>
    <row r="5" spans="1:1" x14ac:dyDescent="0.25">
      <c r="A5" t="s">
        <v>2603</v>
      </c>
    </row>
    <row r="6" spans="1:1" x14ac:dyDescent="0.25">
      <c r="A6" t="s">
        <v>2604</v>
      </c>
    </row>
    <row r="7" spans="1:1" x14ac:dyDescent="0.25">
      <c r="A7" t="s">
        <v>2605</v>
      </c>
    </row>
    <row r="8" spans="1:1" x14ac:dyDescent="0.25">
      <c r="A8" t="s">
        <v>2606</v>
      </c>
    </row>
    <row r="9" spans="1:1" x14ac:dyDescent="0.25">
      <c r="A9" t="s">
        <v>2607</v>
      </c>
    </row>
    <row r="10" spans="1:1" x14ac:dyDescent="0.25">
      <c r="A10" t="s">
        <v>2608</v>
      </c>
    </row>
    <row r="11" spans="1:1" x14ac:dyDescent="0.25">
      <c r="A11" t="s">
        <v>2609</v>
      </c>
    </row>
    <row r="12" spans="1:1" x14ac:dyDescent="0.25">
      <c r="A12" t="s">
        <v>2610</v>
      </c>
    </row>
    <row r="13" spans="1:1" x14ac:dyDescent="0.25">
      <c r="A13" t="s">
        <v>2611</v>
      </c>
    </row>
    <row r="14" spans="1:1" x14ac:dyDescent="0.25">
      <c r="A14" t="s">
        <v>2612</v>
      </c>
    </row>
    <row r="15" spans="1:1" x14ac:dyDescent="0.25">
      <c r="A15" t="s">
        <v>2613</v>
      </c>
    </row>
    <row r="16" spans="1:1" x14ac:dyDescent="0.25">
      <c r="A16" t="s">
        <v>2614</v>
      </c>
    </row>
    <row r="17" spans="1:1" x14ac:dyDescent="0.25">
      <c r="A17" t="s">
        <v>2615</v>
      </c>
    </row>
    <row r="18" spans="1:1" x14ac:dyDescent="0.25">
      <c r="A18" t="s">
        <v>2616</v>
      </c>
    </row>
    <row r="19" spans="1:1" x14ac:dyDescent="0.25">
      <c r="A19" t="s">
        <v>2617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defaultColWidth="11.425781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 Strip Mask</vt:lpstr>
      <vt:lpstr>Companies</vt:lpstr>
      <vt:lpstr>Sheet1</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Porfirio, Matheus</cp:lastModifiedBy>
  <dcterms:created xsi:type="dcterms:W3CDTF">2025-07-03T16:33:30Z</dcterms:created>
  <dcterms:modified xsi:type="dcterms:W3CDTF">2025-07-17T19:27:22Z</dcterms:modified>
</cp:coreProperties>
</file>