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Default Extension="rels" ContentType="application/vnd.openxmlformats-package.relationships+xml"/>
  <Override PartName="/xl/connections.xml" ContentType="application/vnd.openxmlformats-officedocument.spreadsheetml.connection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800" windowHeight="16640" tabRatio="500" activeTab="2"/>
  </bookViews>
  <sheets>
    <sheet name="Calculations" sheetId="1" r:id="rId1"/>
    <sheet name="Hoagland" sheetId="2" r:id="rId2"/>
    <sheet name="Instructions" sheetId="3" r:id="rId3"/>
  </sheets>
  <definedNames>
    <definedName name="Hoagland" localSheetId="1">Hoagland!$A$2:$E$13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R19" i="1"/>
  <c r="T19"/>
  <c r="T18"/>
  <c r="R18"/>
  <c r="T16"/>
  <c r="S18"/>
  <c r="S16"/>
  <c r="S19"/>
  <c r="S3"/>
  <c r="S4"/>
  <c r="S5"/>
  <c r="S6"/>
  <c r="S7"/>
  <c r="S8"/>
  <c r="S9"/>
  <c r="S10"/>
  <c r="S11"/>
  <c r="S12"/>
  <c r="S13"/>
  <c r="S2"/>
  <c r="R3"/>
  <c r="R4"/>
  <c r="R5"/>
  <c r="R6"/>
  <c r="R7"/>
  <c r="R8"/>
  <c r="R9"/>
  <c r="R10"/>
  <c r="R11"/>
  <c r="R12"/>
  <c r="R13"/>
  <c r="R2"/>
  <c r="N3"/>
  <c r="M3"/>
  <c r="H9"/>
  <c r="H7"/>
  <c r="L2"/>
  <c r="L3"/>
  <c r="K3"/>
  <c r="J3"/>
  <c r="H3"/>
  <c r="H4"/>
  <c r="H5"/>
  <c r="H6"/>
  <c r="H8"/>
  <c r="F2"/>
  <c r="H2"/>
  <c r="R16"/>
</calcChain>
</file>

<file path=xl/connections.xml><?xml version="1.0" encoding="utf-8"?>
<connections xmlns="http://schemas.openxmlformats.org/spreadsheetml/2006/main">
  <connection id="1" name="Connection1" type="6" refreshedVersion="0">
    <textPr fileType="mac" sourceFile="Macintosh HD:Users:gabrielherrick:Dropbox:Ecology Research FSC:Aquatic Botany:Hoagland.txt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<sst xmlns="http://schemas.openxmlformats.org/spreadsheetml/2006/main" count="142" uniqueCount="94">
  <si>
    <t>Acceptable</t>
  </si>
  <si>
    <t>?</t>
    <phoneticPr fontId="1" type="noConversion"/>
  </si>
  <si>
    <t>NNC</t>
  </si>
  <si>
    <t>NNC</t>
    <phoneticPr fontId="1" type="noConversion"/>
  </si>
  <si>
    <t>Control</t>
    <phoneticPr fontId="1" type="noConversion"/>
  </si>
  <si>
    <t>Tap Water</t>
  </si>
  <si>
    <t>Tap Water</t>
    <phoneticPr fontId="1" type="noConversion"/>
  </si>
  <si>
    <t>NNC</t>
    <phoneticPr fontId="1" type="noConversion"/>
  </si>
  <si>
    <t>Med</t>
  </si>
  <si>
    <t>Med</t>
    <phoneticPr fontId="1" type="noConversion"/>
  </si>
  <si>
    <t>0.01 (min)</t>
    <phoneticPr fontId="1" type="noConversion"/>
  </si>
  <si>
    <t>High</t>
  </si>
  <si>
    <t>%Hoag</t>
  </si>
  <si>
    <t>LaMotte</t>
  </si>
  <si>
    <t>Comp to</t>
  </si>
  <si>
    <t>Control</t>
    <phoneticPr fontId="1" type="noConversion"/>
  </si>
  <si>
    <t>?</t>
    <phoneticPr fontId="1" type="noConversion"/>
  </si>
  <si>
    <t>Straight tap water</t>
    <phoneticPr fontId="1" type="noConversion"/>
  </si>
  <si>
    <t>add 16 mL LaMotte</t>
    <phoneticPr fontId="1" type="noConversion"/>
  </si>
  <si>
    <t xml:space="preserve">add 3 mL LaMotte </t>
    <phoneticPr fontId="1" type="noConversion"/>
  </si>
  <si>
    <t>Put 20 plants in each cup</t>
    <phoneticPr fontId="1" type="noConversion"/>
  </si>
  <si>
    <t>Weigh and change water weekly</t>
    <phoneticPr fontId="1" type="noConversion"/>
  </si>
  <si>
    <t>Acceptable</t>
    <phoneticPr fontId="1" type="noConversion"/>
  </si>
  <si>
    <t>We need 6L of each solution</t>
    <phoneticPr fontId="1" type="noConversion"/>
  </si>
  <si>
    <t>fill to 1000mL with H2O</t>
  </si>
  <si>
    <t xml:space="preserve"> Follow instructions to make 1L LaMotte solution </t>
    <phoneticPr fontId="1" type="noConversion"/>
  </si>
  <si>
    <t>To make a single L</t>
  </si>
  <si>
    <t>High</t>
    <phoneticPr fontId="1" type="noConversion"/>
  </si>
  <si>
    <t>% LaMotte</t>
    <phoneticPr fontId="1" type="noConversion"/>
  </si>
  <si>
    <t>% Hoag.</t>
    <phoneticPr fontId="1" type="noConversion"/>
  </si>
  <si>
    <t>N mg/L</t>
    <phoneticPr fontId="1" type="noConversion"/>
  </si>
  <si>
    <t>P mg/L</t>
    <phoneticPr fontId="1" type="noConversion"/>
  </si>
  <si>
    <t>Put 500 mL in each cup</t>
    <phoneticPr fontId="1" type="noConversion"/>
  </si>
  <si>
    <r>
      <t>Ca(NO</t>
    </r>
    <r>
      <rPr>
        <vertAlign val="subscript"/>
        <sz val="10"/>
        <rFont val="Verdana"/>
      </rPr>
      <t>3</t>
    </r>
    <r>
      <rPr>
        <sz val="10"/>
        <rFont val="Verdana"/>
      </rPr>
      <t>)</t>
    </r>
    <r>
      <rPr>
        <vertAlign val="subscript"/>
        <sz val="10"/>
        <rFont val="Verdana"/>
      </rPr>
      <t>2</t>
    </r>
    <r>
      <rPr>
        <sz val="10"/>
        <rFont val="Verdana"/>
      </rPr>
      <t>*4H</t>
    </r>
    <r>
      <rPr>
        <vertAlign val="subscript"/>
        <sz val="10"/>
        <rFont val="Verdana"/>
      </rPr>
      <t>2</t>
    </r>
    <r>
      <rPr>
        <sz val="10"/>
        <rFont val="Verdana"/>
      </rPr>
      <t>O</t>
    </r>
    <phoneticPr fontId="1" type="noConversion"/>
  </si>
  <si>
    <t>Conc.</t>
    <phoneticPr fontId="1" type="noConversion"/>
  </si>
  <si>
    <t>1M</t>
    <phoneticPr fontId="1" type="noConversion"/>
  </si>
  <si>
    <t>N</t>
  </si>
  <si>
    <t>ppm</t>
  </si>
  <si>
    <t>K</t>
  </si>
  <si>
    <t>Ca</t>
  </si>
  <si>
    <t>P</t>
  </si>
  <si>
    <t>S</t>
  </si>
  <si>
    <t>Mg</t>
  </si>
  <si>
    <t>B</t>
  </si>
  <si>
    <t>Fe</t>
  </si>
  <si>
    <t>to</t>
  </si>
  <si>
    <t>Mn</t>
  </si>
  <si>
    <t>Zn</t>
  </si>
  <si>
    <t>Cu</t>
  </si>
  <si>
    <t>Mo</t>
  </si>
  <si>
    <t>Stock solution</t>
    <phoneticPr fontId="1" type="noConversion"/>
  </si>
  <si>
    <t>vol. added (ml)</t>
    <phoneticPr fontId="1" type="noConversion"/>
  </si>
  <si>
    <t>MW nutrient</t>
    <phoneticPr fontId="1" type="noConversion"/>
  </si>
  <si>
    <t>Nutrient</t>
    <phoneticPr fontId="1" type="noConversion"/>
  </si>
  <si>
    <t>N</t>
    <phoneticPr fontId="1" type="noConversion"/>
  </si>
  <si>
    <t>mg/L nutrient</t>
    <phoneticPr fontId="1" type="noConversion"/>
  </si>
  <si>
    <t>mmoles/ml</t>
    <phoneticPr fontId="1" type="noConversion"/>
  </si>
  <si>
    <t>mmoles added</t>
    <phoneticPr fontId="1" type="noConversion"/>
  </si>
  <si>
    <t>1M</t>
    <phoneticPr fontId="1" type="noConversion"/>
  </si>
  <si>
    <t>MgSO4</t>
    <phoneticPr fontId="1" type="noConversion"/>
  </si>
  <si>
    <t>KNO3</t>
    <phoneticPr fontId="1" type="noConversion"/>
  </si>
  <si>
    <t>KPO4</t>
    <phoneticPr fontId="1" type="noConversion"/>
  </si>
  <si>
    <t>P</t>
    <phoneticPr fontId="1" type="noConversion"/>
  </si>
  <si>
    <t>Mg</t>
    <phoneticPr fontId="1" type="noConversion"/>
  </si>
  <si>
    <t>Ca</t>
    <phoneticPr fontId="1" type="noConversion"/>
  </si>
  <si>
    <t>S</t>
    <phoneticPr fontId="1" type="noConversion"/>
  </si>
  <si>
    <t>K</t>
    <phoneticPr fontId="1" type="noConversion"/>
  </si>
  <si>
    <t>Total N</t>
    <phoneticPr fontId="1" type="noConversion"/>
  </si>
  <si>
    <t>Total P</t>
    <phoneticPr fontId="1" type="noConversion"/>
  </si>
  <si>
    <t>Total K</t>
    <phoneticPr fontId="1" type="noConversion"/>
  </si>
  <si>
    <t>Total MG</t>
    <phoneticPr fontId="1" type="noConversion"/>
  </si>
  <si>
    <t>Total Ca</t>
    <phoneticPr fontId="1" type="noConversion"/>
  </si>
  <si>
    <t>Hoagland</t>
    <phoneticPr fontId="1" type="noConversion"/>
  </si>
  <si>
    <t>% hoag</t>
    <phoneticPr fontId="1" type="noConversion"/>
  </si>
  <si>
    <t>Full</t>
    <phoneticPr fontId="1" type="noConversion"/>
  </si>
  <si>
    <t>LaMotte</t>
    <phoneticPr fontId="1" type="noConversion"/>
  </si>
  <si>
    <t>N</t>
    <phoneticPr fontId="1" type="noConversion"/>
  </si>
  <si>
    <t>High</t>
    <phoneticPr fontId="1" type="noConversion"/>
  </si>
  <si>
    <t>Low</t>
    <phoneticPr fontId="1" type="noConversion"/>
  </si>
  <si>
    <t>%Hoag</t>
    <phoneticPr fontId="1" type="noConversion"/>
  </si>
  <si>
    <t>Comp to</t>
    <phoneticPr fontId="1" type="noConversion"/>
  </si>
  <si>
    <t>NNC -N</t>
    <phoneticPr fontId="1" type="noConversion"/>
  </si>
  <si>
    <t>NNC -P</t>
    <phoneticPr fontId="1" type="noConversion"/>
  </si>
  <si>
    <t>2.23 (max)</t>
    <phoneticPr fontId="1" type="noConversion"/>
  </si>
  <si>
    <t>0.49 (max)</t>
    <phoneticPr fontId="1" type="noConversion"/>
  </si>
  <si>
    <t>Lakes</t>
    <phoneticPr fontId="1" type="noConversion"/>
  </si>
  <si>
    <t>Streams</t>
    <phoneticPr fontId="1" type="noConversion"/>
  </si>
  <si>
    <t>%LaMotte</t>
  </si>
  <si>
    <t>%LaMotte</t>
    <phoneticPr fontId="1" type="noConversion"/>
  </si>
  <si>
    <t>Low</t>
  </si>
  <si>
    <t>Low</t>
    <phoneticPr fontId="1" type="noConversion"/>
  </si>
  <si>
    <t>Control</t>
  </si>
  <si>
    <t>?</t>
  </si>
  <si>
    <t>Tap water</t>
    <phoneticPr fontId="1" type="noConversion"/>
  </si>
</sst>
</file>

<file path=xl/styles.xml><?xml version="1.0" encoding="utf-8"?>
<styleSheet xmlns="http://schemas.openxmlformats.org/spreadsheetml/2006/main">
  <numFmts count="1">
    <numFmt numFmtId="164" formatCode="0.0%"/>
  </numFmts>
  <fonts count="4">
    <font>
      <sz val="10"/>
      <name val="Verdana"/>
    </font>
    <font>
      <sz val="8"/>
      <name val="Verdana"/>
    </font>
    <font>
      <vertAlign val="subscript"/>
      <sz val="10"/>
      <name val="Verdana"/>
    </font>
    <font>
      <strike/>
      <sz val="10"/>
      <name val="Verdana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9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0" fontId="0" fillId="0" borderId="0" xfId="0" applyNumberFormat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3" fillId="0" borderId="4" xfId="0" applyFont="1" applyBorder="1"/>
    <xf numFmtId="0" fontId="3" fillId="0" borderId="10" xfId="0" applyFont="1" applyBorder="1"/>
    <xf numFmtId="0" fontId="3" fillId="0" borderId="0" xfId="0" applyFont="1" applyBorder="1"/>
    <xf numFmtId="0" fontId="3" fillId="0" borderId="7" xfId="0" applyFont="1" applyBorder="1"/>
    <xf numFmtId="0" fontId="0" fillId="0" borderId="11" xfId="0" applyFill="1" applyBorder="1"/>
    <xf numFmtId="0" fontId="0" fillId="0" borderId="12" xfId="0" applyBorder="1"/>
    <xf numFmtId="0" fontId="0" fillId="0" borderId="13" xfId="0" applyFill="1" applyBorder="1"/>
    <xf numFmtId="0" fontId="3" fillId="0" borderId="0" xfId="0" applyFont="1"/>
    <xf numFmtId="164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Hoagland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W23"/>
  <sheetViews>
    <sheetView topLeftCell="N1" zoomScale="150" workbookViewId="0">
      <selection activeCell="V8" sqref="V8:W12"/>
    </sheetView>
  </sheetViews>
  <sheetFormatPr baseColWidth="10" defaultRowHeight="13"/>
  <cols>
    <col min="2" max="2" width="13" customWidth="1"/>
    <col min="3" max="3" width="9" customWidth="1"/>
    <col min="4" max="6" width="11.85546875" customWidth="1"/>
  </cols>
  <sheetData>
    <row r="1" spans="1:23">
      <c r="A1" t="s">
        <v>34</v>
      </c>
      <c r="B1" t="s">
        <v>50</v>
      </c>
      <c r="C1" t="s">
        <v>53</v>
      </c>
      <c r="D1" t="s">
        <v>51</v>
      </c>
      <c r="E1" t="s">
        <v>56</v>
      </c>
      <c r="F1" t="s">
        <v>57</v>
      </c>
      <c r="G1" t="s">
        <v>52</v>
      </c>
      <c r="H1" t="s">
        <v>55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P1" t="s">
        <v>72</v>
      </c>
      <c r="Q1" t="s">
        <v>74</v>
      </c>
      <c r="R1" s="1">
        <v>0.05</v>
      </c>
      <c r="S1" s="1">
        <v>0.01</v>
      </c>
    </row>
    <row r="2" spans="1:23" ht="15">
      <c r="A2" t="s">
        <v>35</v>
      </c>
      <c r="B2" t="s">
        <v>33</v>
      </c>
      <c r="C2" t="s">
        <v>54</v>
      </c>
      <c r="D2">
        <v>5</v>
      </c>
      <c r="E2">
        <v>1</v>
      </c>
      <c r="F2">
        <f>E2*D2</f>
        <v>5</v>
      </c>
      <c r="G2">
        <v>14.0067</v>
      </c>
      <c r="H2">
        <f>G2*F2</f>
        <v>70.033500000000004</v>
      </c>
      <c r="J2">
        <v>140</v>
      </c>
      <c r="K2">
        <v>31</v>
      </c>
      <c r="L2">
        <f>SUM(H9,H7)</f>
        <v>234.5898</v>
      </c>
      <c r="M2">
        <v>49</v>
      </c>
      <c r="N2">
        <v>200</v>
      </c>
      <c r="P2" t="s">
        <v>36</v>
      </c>
      <c r="Q2">
        <v>210</v>
      </c>
      <c r="R2">
        <f>Q2*0.05</f>
        <v>10.5</v>
      </c>
      <c r="S2">
        <f>Q2*0.01</f>
        <v>2.1</v>
      </c>
    </row>
    <row r="3" spans="1:23">
      <c r="C3" t="s">
        <v>64</v>
      </c>
      <c r="E3">
        <v>1</v>
      </c>
      <c r="F3">
        <v>5</v>
      </c>
      <c r="G3">
        <v>40.078000000000003</v>
      </c>
      <c r="H3">
        <f t="shared" ref="H3:H9" si="0">G3*F3</f>
        <v>200.39000000000001</v>
      </c>
      <c r="I3" t="s">
        <v>73</v>
      </c>
      <c r="J3">
        <f>J2/Q2*100</f>
        <v>66.666666666666657</v>
      </c>
      <c r="K3">
        <f>K2/Q5*100</f>
        <v>100</v>
      </c>
      <c r="L3">
        <f>L2/Q3*100</f>
        <v>99.825446808510634</v>
      </c>
      <c r="M3">
        <f>M2/Q7*100</f>
        <v>102.08333333333333</v>
      </c>
      <c r="N3">
        <f>N2/Q4*100</f>
        <v>100</v>
      </c>
      <c r="P3" t="s">
        <v>38</v>
      </c>
      <c r="Q3">
        <v>235</v>
      </c>
      <c r="R3">
        <f t="shared" ref="R3:R13" si="1">Q3*0.05</f>
        <v>11.75</v>
      </c>
      <c r="S3">
        <f t="shared" ref="S3:S13" si="2">Q3*0.01</f>
        <v>2.35</v>
      </c>
    </row>
    <row r="4" spans="1:23">
      <c r="A4" t="s">
        <v>58</v>
      </c>
      <c r="B4" t="s">
        <v>59</v>
      </c>
      <c r="C4" t="s">
        <v>63</v>
      </c>
      <c r="D4">
        <v>2</v>
      </c>
      <c r="E4">
        <v>1</v>
      </c>
      <c r="F4">
        <v>2</v>
      </c>
      <c r="G4">
        <v>24.305</v>
      </c>
      <c r="H4">
        <f t="shared" si="0"/>
        <v>48.61</v>
      </c>
      <c r="P4" t="s">
        <v>39</v>
      </c>
      <c r="Q4">
        <v>200</v>
      </c>
      <c r="R4">
        <f t="shared" si="1"/>
        <v>10</v>
      </c>
      <c r="S4">
        <f t="shared" si="2"/>
        <v>2</v>
      </c>
    </row>
    <row r="5" spans="1:23">
      <c r="C5" t="s">
        <v>65</v>
      </c>
      <c r="E5">
        <v>1</v>
      </c>
      <c r="F5">
        <v>2</v>
      </c>
      <c r="G5">
        <v>32.064999999999998</v>
      </c>
      <c r="H5">
        <f t="shared" si="0"/>
        <v>64.13</v>
      </c>
      <c r="P5" t="s">
        <v>40</v>
      </c>
      <c r="Q5">
        <v>31</v>
      </c>
      <c r="R5">
        <f t="shared" si="1"/>
        <v>1.55</v>
      </c>
      <c r="S5">
        <f t="shared" si="2"/>
        <v>0.31</v>
      </c>
    </row>
    <row r="6" spans="1:23">
      <c r="A6" t="s">
        <v>58</v>
      </c>
      <c r="B6" t="s">
        <v>60</v>
      </c>
      <c r="C6" t="s">
        <v>54</v>
      </c>
      <c r="D6">
        <v>5</v>
      </c>
      <c r="E6">
        <v>1</v>
      </c>
      <c r="F6">
        <v>5</v>
      </c>
      <c r="G6">
        <v>14.0067</v>
      </c>
      <c r="H6">
        <f t="shared" si="0"/>
        <v>70.033500000000004</v>
      </c>
      <c r="P6" t="s">
        <v>41</v>
      </c>
      <c r="Q6">
        <v>64</v>
      </c>
      <c r="R6">
        <f t="shared" si="1"/>
        <v>3.2</v>
      </c>
      <c r="S6">
        <f t="shared" si="2"/>
        <v>0.64</v>
      </c>
    </row>
    <row r="7" spans="1:23" ht="14" thickBot="1">
      <c r="C7" t="s">
        <v>66</v>
      </c>
      <c r="E7">
        <v>1</v>
      </c>
      <c r="F7">
        <v>5</v>
      </c>
      <c r="G7">
        <v>39.098300000000002</v>
      </c>
      <c r="H7">
        <f t="shared" si="0"/>
        <v>195.4915</v>
      </c>
      <c r="P7" t="s">
        <v>42</v>
      </c>
      <c r="Q7">
        <v>48</v>
      </c>
      <c r="R7">
        <f t="shared" si="1"/>
        <v>2.4000000000000004</v>
      </c>
      <c r="S7">
        <f t="shared" si="2"/>
        <v>0.48</v>
      </c>
    </row>
    <row r="8" spans="1:23">
      <c r="A8" t="s">
        <v>58</v>
      </c>
      <c r="B8" t="s">
        <v>61</v>
      </c>
      <c r="C8" t="s">
        <v>62</v>
      </c>
      <c r="D8">
        <v>1</v>
      </c>
      <c r="E8">
        <v>1</v>
      </c>
      <c r="F8">
        <v>1</v>
      </c>
      <c r="G8">
        <v>30.973762000000001</v>
      </c>
      <c r="H8">
        <f t="shared" si="0"/>
        <v>30.973762000000001</v>
      </c>
      <c r="P8" t="s">
        <v>43</v>
      </c>
      <c r="Q8">
        <v>0.5</v>
      </c>
      <c r="R8">
        <f t="shared" si="1"/>
        <v>2.5000000000000001E-2</v>
      </c>
      <c r="S8">
        <f t="shared" si="2"/>
        <v>5.0000000000000001E-3</v>
      </c>
      <c r="V8" s="2" t="s">
        <v>81</v>
      </c>
      <c r="W8" s="4" t="s">
        <v>82</v>
      </c>
    </row>
    <row r="9" spans="1:23">
      <c r="C9" t="s">
        <v>66</v>
      </c>
      <c r="E9">
        <v>1</v>
      </c>
      <c r="F9">
        <v>1</v>
      </c>
      <c r="G9">
        <v>39.098300000000002</v>
      </c>
      <c r="H9">
        <f t="shared" si="0"/>
        <v>39.098300000000002</v>
      </c>
      <c r="P9" t="s">
        <v>44</v>
      </c>
      <c r="Q9">
        <v>1</v>
      </c>
      <c r="R9">
        <f t="shared" si="1"/>
        <v>0.05</v>
      </c>
      <c r="S9">
        <f t="shared" si="2"/>
        <v>0.01</v>
      </c>
      <c r="V9" s="5" t="s">
        <v>83</v>
      </c>
      <c r="W9" s="7" t="s">
        <v>84</v>
      </c>
    </row>
    <row r="10" spans="1:23" ht="14" thickBot="1">
      <c r="P10" t="s">
        <v>46</v>
      </c>
      <c r="Q10">
        <v>0.5</v>
      </c>
      <c r="R10">
        <f t="shared" si="1"/>
        <v>2.5000000000000001E-2</v>
      </c>
      <c r="S10">
        <f t="shared" si="2"/>
        <v>5.0000000000000001E-3</v>
      </c>
      <c r="V10" s="8" t="s">
        <v>85</v>
      </c>
      <c r="W10" s="10" t="s">
        <v>86</v>
      </c>
    </row>
    <row r="11" spans="1:23">
      <c r="P11" t="s">
        <v>47</v>
      </c>
      <c r="Q11">
        <v>0.05</v>
      </c>
      <c r="R11">
        <f t="shared" si="1"/>
        <v>2.5000000000000005E-3</v>
      </c>
      <c r="S11">
        <f t="shared" si="2"/>
        <v>5.0000000000000001E-4</v>
      </c>
      <c r="V11">
        <v>0.51</v>
      </c>
      <c r="W11" s="14" t="s">
        <v>10</v>
      </c>
    </row>
    <row r="12" spans="1:23">
      <c r="P12" t="s">
        <v>48</v>
      </c>
      <c r="Q12">
        <v>0.02</v>
      </c>
      <c r="R12">
        <f t="shared" si="1"/>
        <v>1E-3</v>
      </c>
      <c r="S12">
        <f t="shared" si="2"/>
        <v>2.0000000000000001E-4</v>
      </c>
      <c r="V12" t="s">
        <v>85</v>
      </c>
      <c r="W12" s="14" t="s">
        <v>85</v>
      </c>
    </row>
    <row r="13" spans="1:23">
      <c r="P13" t="s">
        <v>49</v>
      </c>
      <c r="Q13">
        <v>0.01</v>
      </c>
      <c r="R13">
        <f t="shared" si="1"/>
        <v>5.0000000000000001E-4</v>
      </c>
      <c r="S13">
        <f t="shared" si="2"/>
        <v>1E-4</v>
      </c>
    </row>
    <row r="14" spans="1:23" ht="14" thickBot="1"/>
    <row r="15" spans="1:23" ht="14" thickBot="1">
      <c r="P15" s="2"/>
      <c r="Q15" s="3"/>
      <c r="R15" s="3" t="s">
        <v>77</v>
      </c>
      <c r="S15" s="15" t="s">
        <v>9</v>
      </c>
      <c r="T15" s="3" t="s">
        <v>78</v>
      </c>
      <c r="U15" s="19" t="s">
        <v>4</v>
      </c>
    </row>
    <row r="16" spans="1:23" ht="14" thickBot="1">
      <c r="P16" s="5"/>
      <c r="Q16" s="12" t="s">
        <v>79</v>
      </c>
      <c r="R16" s="13">
        <f>R18/210*100</f>
        <v>1.0666666666666669</v>
      </c>
      <c r="S16" s="16">
        <f>S18/210*100</f>
        <v>0.66666666666666674</v>
      </c>
      <c r="T16" s="13">
        <f>T18/Q2*100</f>
        <v>0.2</v>
      </c>
      <c r="U16" s="20"/>
    </row>
    <row r="17" spans="16:21" ht="14" thickBot="1">
      <c r="P17" s="5" t="s">
        <v>75</v>
      </c>
      <c r="Q17" s="12" t="s">
        <v>88</v>
      </c>
      <c r="R17" s="13">
        <v>1.6</v>
      </c>
      <c r="S17" s="16">
        <v>0.01</v>
      </c>
      <c r="T17" s="13">
        <v>0.3</v>
      </c>
      <c r="U17" s="20"/>
    </row>
    <row r="18" spans="16:21">
      <c r="P18" s="5" t="s">
        <v>76</v>
      </c>
      <c r="Q18" s="6">
        <v>140</v>
      </c>
      <c r="R18" s="6">
        <f>$Q18*R$17/100</f>
        <v>2.2400000000000002</v>
      </c>
      <c r="S18" s="17">
        <f>$Q18*S$17</f>
        <v>1.4000000000000001</v>
      </c>
      <c r="T18" s="6">
        <f>$Q18*T$17/100</f>
        <v>0.42</v>
      </c>
      <c r="U18" s="20" t="s">
        <v>1</v>
      </c>
    </row>
    <row r="19" spans="16:21">
      <c r="P19" s="5" t="s">
        <v>62</v>
      </c>
      <c r="Q19" s="6">
        <v>31</v>
      </c>
      <c r="R19" s="6">
        <f>$Q19*R$17/100</f>
        <v>0.496</v>
      </c>
      <c r="S19" s="17">
        <f>$Q19*S$17</f>
        <v>0.31</v>
      </c>
      <c r="T19" s="6">
        <f>$Q19*T$17/100</f>
        <v>9.2999999999999985E-2</v>
      </c>
      <c r="U19" s="20" t="s">
        <v>1</v>
      </c>
    </row>
    <row r="20" spans="16:21" ht="14" thickBot="1">
      <c r="P20" s="8"/>
      <c r="Q20" s="9" t="s">
        <v>80</v>
      </c>
      <c r="R20" s="9" t="s">
        <v>3</v>
      </c>
      <c r="S20" s="18" t="s">
        <v>7</v>
      </c>
      <c r="T20" s="9" t="s">
        <v>22</v>
      </c>
      <c r="U20" s="21" t="s">
        <v>6</v>
      </c>
    </row>
    <row r="22" spans="16:21">
      <c r="P22" s="24"/>
      <c r="Q22" s="24"/>
      <c r="R22" s="24"/>
      <c r="S22" s="24"/>
      <c r="T22" s="24"/>
    </row>
    <row r="23" spans="16:21">
      <c r="P23" s="24"/>
      <c r="Q23" s="24"/>
      <c r="R23" s="24"/>
      <c r="S23" s="24"/>
      <c r="T23" s="24"/>
    </row>
  </sheetData>
  <mergeCells count="1">
    <mergeCell ref="P22:T23"/>
  </mergeCells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E13"/>
  <sheetViews>
    <sheetView workbookViewId="0">
      <selection sqref="A1:B13"/>
    </sheetView>
  </sheetViews>
  <sheetFormatPr baseColWidth="10" defaultRowHeight="13"/>
  <cols>
    <col min="1" max="2" width="5" customWidth="1"/>
    <col min="3" max="3" width="4.28515625" customWidth="1"/>
    <col min="4" max="4" width="2" customWidth="1"/>
    <col min="5" max="5" width="4.28515625" customWidth="1"/>
  </cols>
  <sheetData>
    <row r="2" spans="1:5">
      <c r="A2" t="s">
        <v>36</v>
      </c>
      <c r="B2">
        <v>210</v>
      </c>
      <c r="C2" t="s">
        <v>37</v>
      </c>
    </row>
    <row r="3" spans="1:5">
      <c r="A3" t="s">
        <v>38</v>
      </c>
      <c r="B3">
        <v>235</v>
      </c>
      <c r="C3" t="s">
        <v>37</v>
      </c>
    </row>
    <row r="4" spans="1:5">
      <c r="A4" t="s">
        <v>39</v>
      </c>
      <c r="B4">
        <v>200</v>
      </c>
      <c r="C4" t="s">
        <v>37</v>
      </c>
    </row>
    <row r="5" spans="1:5">
      <c r="A5" t="s">
        <v>40</v>
      </c>
      <c r="B5">
        <v>31</v>
      </c>
      <c r="C5" t="s">
        <v>37</v>
      </c>
    </row>
    <row r="6" spans="1:5">
      <c r="A6" t="s">
        <v>41</v>
      </c>
      <c r="B6">
        <v>64</v>
      </c>
      <c r="C6" t="s">
        <v>37</v>
      </c>
    </row>
    <row r="7" spans="1:5">
      <c r="A7" t="s">
        <v>42</v>
      </c>
      <c r="B7">
        <v>48</v>
      </c>
      <c r="C7" t="s">
        <v>37</v>
      </c>
    </row>
    <row r="8" spans="1:5">
      <c r="A8" t="s">
        <v>43</v>
      </c>
      <c r="B8">
        <v>0.5</v>
      </c>
      <c r="C8" t="s">
        <v>37</v>
      </c>
    </row>
    <row r="9" spans="1:5">
      <c r="A9" t="s">
        <v>44</v>
      </c>
      <c r="B9">
        <v>1</v>
      </c>
      <c r="C9" t="s">
        <v>45</v>
      </c>
      <c r="D9">
        <v>5</v>
      </c>
      <c r="E9" t="s">
        <v>37</v>
      </c>
    </row>
    <row r="10" spans="1:5">
      <c r="A10" t="s">
        <v>46</v>
      </c>
      <c r="B10">
        <v>0.5</v>
      </c>
      <c r="C10" t="s">
        <v>37</v>
      </c>
    </row>
    <row r="11" spans="1:5">
      <c r="A11" t="s">
        <v>47</v>
      </c>
      <c r="B11">
        <v>0.05</v>
      </c>
      <c r="C11" t="s">
        <v>37</v>
      </c>
    </row>
    <row r="12" spans="1:5">
      <c r="A12" t="s">
        <v>48</v>
      </c>
      <c r="B12">
        <v>0.02</v>
      </c>
      <c r="C12" t="s">
        <v>37</v>
      </c>
    </row>
    <row r="13" spans="1:5">
      <c r="A13" t="s">
        <v>49</v>
      </c>
      <c r="B13">
        <v>0.01</v>
      </c>
      <c r="C13" t="s">
        <v>37</v>
      </c>
    </row>
  </sheetData>
  <sheetCalcPr fullCalcOnLoad="1"/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20"/>
  <sheetViews>
    <sheetView tabSelected="1" zoomScale="150" workbookViewId="0">
      <selection activeCell="F25" sqref="F25"/>
    </sheetView>
  </sheetViews>
  <sheetFormatPr baseColWidth="10" defaultRowHeight="13"/>
  <cols>
    <col min="2" max="2" width="10.28515625" customWidth="1"/>
    <col min="3" max="3" width="8.5703125" customWidth="1"/>
    <col min="4" max="4" width="7.140625" customWidth="1"/>
    <col min="5" max="5" width="10.42578125" customWidth="1"/>
    <col min="6" max="6" width="16.28515625" customWidth="1"/>
    <col min="7" max="7" width="18.85546875" customWidth="1"/>
  </cols>
  <sheetData>
    <row r="1" spans="1:9">
      <c r="E1" t="s">
        <v>25</v>
      </c>
    </row>
    <row r="2" spans="1:9" ht="14" thickBot="1"/>
    <row r="3" spans="1:9">
      <c r="B3" t="s">
        <v>30</v>
      </c>
      <c r="C3" t="s">
        <v>31</v>
      </c>
      <c r="D3" t="s">
        <v>29</v>
      </c>
      <c r="E3" t="s">
        <v>28</v>
      </c>
      <c r="F3" t="s">
        <v>26</v>
      </c>
      <c r="H3" s="2" t="s">
        <v>81</v>
      </c>
      <c r="I3" s="4" t="s">
        <v>82</v>
      </c>
    </row>
    <row r="4" spans="1:9">
      <c r="A4" t="s">
        <v>27</v>
      </c>
      <c r="B4">
        <v>2.2400000000000002</v>
      </c>
      <c r="C4">
        <v>0.496</v>
      </c>
      <c r="D4" s="11">
        <v>1.0699999999999999E-2</v>
      </c>
      <c r="E4" s="23">
        <v>1.6E-2</v>
      </c>
      <c r="F4" t="s">
        <v>18</v>
      </c>
      <c r="G4" t="s">
        <v>24</v>
      </c>
      <c r="H4" s="5" t="s">
        <v>83</v>
      </c>
      <c r="I4" s="7" t="s">
        <v>84</v>
      </c>
    </row>
    <row r="5" spans="1:9" ht="14" thickBot="1">
      <c r="A5" t="s">
        <v>90</v>
      </c>
      <c r="B5">
        <v>0.42</v>
      </c>
      <c r="C5">
        <v>9.2999999999999999E-2</v>
      </c>
      <c r="D5" s="11">
        <v>2E-3</v>
      </c>
      <c r="E5" s="23">
        <v>3.0000000000000001E-3</v>
      </c>
      <c r="F5" t="s">
        <v>19</v>
      </c>
      <c r="G5" t="s">
        <v>24</v>
      </c>
      <c r="H5" s="8" t="s">
        <v>85</v>
      </c>
      <c r="I5" s="10" t="s">
        <v>86</v>
      </c>
    </row>
    <row r="6" spans="1:9">
      <c r="A6" t="s">
        <v>15</v>
      </c>
      <c r="B6" t="s">
        <v>93</v>
      </c>
      <c r="C6" t="s">
        <v>93</v>
      </c>
      <c r="D6" s="11" t="s">
        <v>1</v>
      </c>
      <c r="E6" s="11" t="s">
        <v>16</v>
      </c>
      <c r="F6" t="s">
        <v>17</v>
      </c>
      <c r="G6" t="s">
        <v>24</v>
      </c>
      <c r="H6">
        <v>0.51</v>
      </c>
      <c r="I6" s="14" t="s">
        <v>10</v>
      </c>
    </row>
    <row r="7" spans="1:9">
      <c r="H7" t="s">
        <v>85</v>
      </c>
      <c r="I7" s="14" t="s">
        <v>85</v>
      </c>
    </row>
    <row r="8" spans="1:9">
      <c r="E8" t="s">
        <v>23</v>
      </c>
    </row>
    <row r="9" spans="1:9">
      <c r="E9" t="s">
        <v>32</v>
      </c>
    </row>
    <row r="10" spans="1:9">
      <c r="E10" t="s">
        <v>20</v>
      </c>
    </row>
    <row r="11" spans="1:9">
      <c r="E11" t="s">
        <v>21</v>
      </c>
    </row>
    <row r="15" spans="1:9">
      <c r="C15" t="s">
        <v>11</v>
      </c>
      <c r="D15" s="22" t="s">
        <v>8</v>
      </c>
      <c r="E15" t="s">
        <v>89</v>
      </c>
      <c r="F15" t="s">
        <v>91</v>
      </c>
    </row>
    <row r="16" spans="1:9">
      <c r="B16" t="s">
        <v>12</v>
      </c>
      <c r="C16">
        <v>1.0666666666666669</v>
      </c>
      <c r="D16" s="22">
        <v>0.66666666666666674</v>
      </c>
      <c r="E16">
        <v>0.2</v>
      </c>
    </row>
    <row r="17" spans="1:6">
      <c r="A17" t="s">
        <v>13</v>
      </c>
      <c r="B17" t="s">
        <v>87</v>
      </c>
      <c r="C17">
        <v>1.6</v>
      </c>
      <c r="D17" s="22">
        <v>0.01</v>
      </c>
      <c r="E17">
        <v>0.3</v>
      </c>
    </row>
    <row r="18" spans="1:6">
      <c r="A18" t="s">
        <v>36</v>
      </c>
      <c r="B18">
        <v>140</v>
      </c>
      <c r="C18">
        <v>2.2400000000000002</v>
      </c>
      <c r="D18" s="22">
        <v>1.4000000000000001</v>
      </c>
      <c r="E18">
        <v>0.42</v>
      </c>
      <c r="F18" t="s">
        <v>92</v>
      </c>
    </row>
    <row r="19" spans="1:6">
      <c r="A19" t="s">
        <v>40</v>
      </c>
      <c r="B19">
        <v>31</v>
      </c>
      <c r="C19">
        <v>0.496</v>
      </c>
      <c r="D19" s="22">
        <v>0.31</v>
      </c>
      <c r="E19">
        <v>9.2999999999999985E-2</v>
      </c>
      <c r="F19" t="s">
        <v>92</v>
      </c>
    </row>
    <row r="20" spans="1:6">
      <c r="B20" t="s">
        <v>14</v>
      </c>
      <c r="C20" t="s">
        <v>2</v>
      </c>
      <c r="D20" s="22" t="s">
        <v>2</v>
      </c>
      <c r="E20" t="s">
        <v>0</v>
      </c>
      <c r="F20" t="s">
        <v>5</v>
      </c>
    </row>
  </sheetData>
  <sheetCalcPr fullCalcOnLoad="1"/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Calculations</vt:lpstr>
      <vt:lpstr>Hoagland</vt:lpstr>
      <vt:lpstr>Instructions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Herrick</dc:creator>
  <cp:lastModifiedBy>Gabriel Herrick</cp:lastModifiedBy>
  <dcterms:created xsi:type="dcterms:W3CDTF">2014-12-15T19:09:22Z</dcterms:created>
  <dcterms:modified xsi:type="dcterms:W3CDTF">2015-03-22T19:42:56Z</dcterms:modified>
</cp:coreProperties>
</file>