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ontable\Parcial\"/>
    </mc:Choice>
  </mc:AlternateContent>
  <bookViews>
    <workbookView xWindow="0" yWindow="0" windowWidth="20490" windowHeight="696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3" i="1" l="1"/>
  <c r="M30" i="1"/>
  <c r="S26" i="1"/>
  <c r="R26" i="1"/>
  <c r="Q26" i="1"/>
  <c r="P26" i="1"/>
  <c r="O26" i="1"/>
  <c r="N26" i="1"/>
  <c r="C13" i="1"/>
  <c r="K14" i="1" s="1"/>
  <c r="C31" i="1"/>
  <c r="C33" i="1" s="1"/>
  <c r="C29" i="1"/>
  <c r="G6" i="1"/>
  <c r="G17" i="1"/>
  <c r="G18" i="1" s="1"/>
  <c r="C17" i="1"/>
  <c r="C21" i="1" s="1"/>
  <c r="C36" i="1" l="1"/>
  <c r="C38" i="1" s="1"/>
  <c r="K7" i="1" s="1"/>
  <c r="K8" i="1" s="1"/>
  <c r="K15" i="1" s="1"/>
  <c r="K16" i="1" s="1"/>
</calcChain>
</file>

<file path=xl/sharedStrings.xml><?xml version="1.0" encoding="utf-8"?>
<sst xmlns="http://schemas.openxmlformats.org/spreadsheetml/2006/main" count="87" uniqueCount="69">
  <si>
    <t>PATRIMONIO NETO</t>
  </si>
  <si>
    <t>PASIVO CTE</t>
  </si>
  <si>
    <t>PASIVO NO CTE</t>
  </si>
  <si>
    <t>Caja</t>
  </si>
  <si>
    <t>Capital Social</t>
  </si>
  <si>
    <t>Deudores x ventas</t>
  </si>
  <si>
    <t>Documentos a cobrar</t>
  </si>
  <si>
    <t>Bco Prov CTA CTE</t>
  </si>
  <si>
    <t>Inmuebles</t>
  </si>
  <si>
    <t>ACTIVO NO CTE</t>
  </si>
  <si>
    <t>ACTIVO CTE</t>
  </si>
  <si>
    <t>Hipotecas a pagar</t>
  </si>
  <si>
    <t>(intereses pos a devengar)</t>
  </si>
  <si>
    <t>(Amor acum Bs Uso)</t>
  </si>
  <si>
    <t>Mercaderais</t>
  </si>
  <si>
    <t>Immpuestos a pagar</t>
  </si>
  <si>
    <t>Muebles y UT</t>
  </si>
  <si>
    <t>Proveedores</t>
  </si>
  <si>
    <t>Reservas Legales</t>
  </si>
  <si>
    <t>Ut No distribuidas</t>
  </si>
  <si>
    <t>(Amort Acum Inmbueles)</t>
  </si>
  <si>
    <t>(Amort Acum M y UT)</t>
  </si>
  <si>
    <t>TOTAL</t>
  </si>
  <si>
    <t>ESTADO DE RESULTADOS</t>
  </si>
  <si>
    <t>Ventas</t>
  </si>
  <si>
    <t>(CMV)</t>
  </si>
  <si>
    <t>Utilidad Bruta</t>
  </si>
  <si>
    <t>(Gastos Operativos)</t>
  </si>
  <si>
    <t>(Gastos comercializacion)</t>
  </si>
  <si>
    <t>(Gastos Financ)</t>
  </si>
  <si>
    <t>Result operativo</t>
  </si>
  <si>
    <t>Ingresos extaordinarios</t>
  </si>
  <si>
    <t>Egresos extraordinarios</t>
  </si>
  <si>
    <t>Result antes impuestos</t>
  </si>
  <si>
    <t>Impuestos a la ganacia</t>
  </si>
  <si>
    <t>Resultado del ejercicio</t>
  </si>
  <si>
    <t>Activo</t>
  </si>
  <si>
    <t>PN+P</t>
  </si>
  <si>
    <t>Diferencia</t>
  </si>
  <si>
    <t>Amort de bs de Uso</t>
  </si>
  <si>
    <t>CMV</t>
  </si>
  <si>
    <t>Deudores x venta</t>
  </si>
  <si>
    <t>Documentos  cobrar</t>
  </si>
  <si>
    <t>Banco Provincia Cta Cte</t>
  </si>
  <si>
    <t>Comisiones a vendedores</t>
  </si>
  <si>
    <t>Publicidad</t>
  </si>
  <si>
    <t>Hipotecas a pahar</t>
  </si>
  <si>
    <t>Inte negativos</t>
  </si>
  <si>
    <t>Int post a devengar</t>
  </si>
  <si>
    <t>Mercaderias</t>
  </si>
  <si>
    <t>Impuestos a pagar</t>
  </si>
  <si>
    <t>M y Ut</t>
  </si>
  <si>
    <t>Reservas legales</t>
  </si>
  <si>
    <t>Sueldos y jornales</t>
  </si>
  <si>
    <t>amort acum inmuebles</t>
  </si>
  <si>
    <t>amort ac muebles y u</t>
  </si>
  <si>
    <t>Utilidades no distrb</t>
  </si>
  <si>
    <t>CUENTAS</t>
  </si>
  <si>
    <t>SALDOS</t>
  </si>
  <si>
    <t>Deudor</t>
  </si>
  <si>
    <t>Acreedor</t>
  </si>
  <si>
    <t>Estado Patrimonial</t>
  </si>
  <si>
    <t>Pasivo/PN</t>
  </si>
  <si>
    <t>Est resultados</t>
  </si>
  <si>
    <t>Egresos</t>
  </si>
  <si>
    <t>Ingresos</t>
  </si>
  <si>
    <t>TOTALES</t>
  </si>
  <si>
    <t>Activo-PN+P</t>
  </si>
  <si>
    <t>I-E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</si>
</sst>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2" xfId="0" applyBorder="1"/>
    <xf numFmtId="0" fontId="1" fillId="0" borderId="3" xfId="0" applyFont="1" applyBorder="1"/>
    <xf numFmtId="0" fontId="0" fillId="0" borderId="4" xfId="0" applyBorder="1"/>
    <xf numFmtId="0" fontId="1" fillId="0" borderId="5" xfId="0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5" xfId="0" applyBorder="1"/>
    <xf numFmtId="0" fontId="0" fillId="0" borderId="11" xfId="0" applyBorder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38"/>
  <sheetViews>
    <sheetView tabSelected="1" topLeftCell="G7" workbookViewId="0">
      <selection activeCell="M34" sqref="M34"/>
    </sheetView>
  </sheetViews>
  <sheetFormatPr baseColWidth="10" defaultRowHeight="15" x14ac:dyDescent="0.25"/>
  <cols>
    <col min="2" max="2" width="24.85546875" customWidth="1"/>
    <col min="6" max="6" width="19.140625" customWidth="1"/>
    <col min="10" max="10" width="21" customWidth="1"/>
    <col min="13" max="13" width="23.85546875" customWidth="1"/>
    <col min="14" max="14" width="11.85546875" bestFit="1" customWidth="1"/>
  </cols>
  <sheetData>
    <row r="1" spans="2:19" x14ac:dyDescent="0.25">
      <c r="M1" t="s">
        <v>57</v>
      </c>
      <c r="N1" t="s">
        <v>58</v>
      </c>
      <c r="P1" s="14" t="s">
        <v>61</v>
      </c>
      <c r="Q1" s="14"/>
      <c r="R1" s="14" t="s">
        <v>63</v>
      </c>
      <c r="S1" s="14"/>
    </row>
    <row r="2" spans="2:19" x14ac:dyDescent="0.25">
      <c r="N2" t="s">
        <v>59</v>
      </c>
      <c r="O2" t="s">
        <v>60</v>
      </c>
      <c r="P2" t="s">
        <v>36</v>
      </c>
      <c r="Q2" t="s">
        <v>62</v>
      </c>
      <c r="R2" t="s">
        <v>64</v>
      </c>
      <c r="S2" t="s">
        <v>65</v>
      </c>
    </row>
    <row r="3" spans="2:19" x14ac:dyDescent="0.25">
      <c r="B3" s="6" t="s">
        <v>10</v>
      </c>
      <c r="C3" s="7"/>
      <c r="F3" s="6" t="s">
        <v>9</v>
      </c>
      <c r="G3" s="7"/>
      <c r="J3" s="12" t="s">
        <v>0</v>
      </c>
      <c r="K3" s="7"/>
      <c r="M3" t="s">
        <v>39</v>
      </c>
      <c r="N3">
        <v>11500</v>
      </c>
      <c r="P3">
        <v>11500</v>
      </c>
    </row>
    <row r="4" spans="2:19" x14ac:dyDescent="0.25">
      <c r="B4" s="8" t="s">
        <v>13</v>
      </c>
      <c r="C4" s="9">
        <v>11500</v>
      </c>
      <c r="F4" s="8" t="s">
        <v>8</v>
      </c>
      <c r="G4" s="9">
        <v>413200</v>
      </c>
      <c r="J4" s="8" t="s">
        <v>4</v>
      </c>
      <c r="K4" s="9">
        <v>80000</v>
      </c>
      <c r="M4" t="s">
        <v>3</v>
      </c>
      <c r="N4">
        <v>15800</v>
      </c>
      <c r="P4">
        <v>15800</v>
      </c>
    </row>
    <row r="5" spans="2:19" x14ac:dyDescent="0.25">
      <c r="B5" s="8" t="s">
        <v>3</v>
      </c>
      <c r="C5" s="9">
        <v>15800</v>
      </c>
      <c r="F5" s="10" t="s">
        <v>16</v>
      </c>
      <c r="G5" s="11">
        <v>15500</v>
      </c>
      <c r="J5" s="8" t="s">
        <v>18</v>
      </c>
      <c r="K5" s="9">
        <v>23500</v>
      </c>
      <c r="M5" t="s">
        <v>4</v>
      </c>
      <c r="O5">
        <v>80000</v>
      </c>
      <c r="Q5">
        <v>80000</v>
      </c>
    </row>
    <row r="6" spans="2:19" ht="15.75" thickBot="1" x14ac:dyDescent="0.3">
      <c r="B6" s="8" t="s">
        <v>5</v>
      </c>
      <c r="C6" s="9">
        <v>88300</v>
      </c>
      <c r="F6" s="4" t="s">
        <v>22</v>
      </c>
      <c r="G6" s="5">
        <f>SUM(G4:G5)</f>
        <v>428700</v>
      </c>
      <c r="J6" s="8" t="s">
        <v>19</v>
      </c>
      <c r="K6" s="9">
        <v>62500</v>
      </c>
      <c r="M6" t="s">
        <v>40</v>
      </c>
      <c r="N6">
        <v>106700</v>
      </c>
      <c r="R6">
        <v>106700</v>
      </c>
    </row>
    <row r="7" spans="2:19" x14ac:dyDescent="0.25">
      <c r="B7" s="8" t="s">
        <v>6</v>
      </c>
      <c r="C7" s="9">
        <v>2400</v>
      </c>
      <c r="J7" s="10" t="s">
        <v>35</v>
      </c>
      <c r="K7" s="11">
        <f>C38</f>
        <v>122400</v>
      </c>
      <c r="M7" t="s">
        <v>41</v>
      </c>
      <c r="N7">
        <v>88300</v>
      </c>
      <c r="P7">
        <v>88300</v>
      </c>
    </row>
    <row r="8" spans="2:19" ht="15.75" thickBot="1" x14ac:dyDescent="0.3">
      <c r="B8" s="8" t="s">
        <v>7</v>
      </c>
      <c r="C8" s="9">
        <v>8200</v>
      </c>
      <c r="J8" s="4" t="s">
        <v>22</v>
      </c>
      <c r="K8" s="5">
        <f>SUM(K4:K7)</f>
        <v>288400</v>
      </c>
      <c r="M8" t="s">
        <v>42</v>
      </c>
      <c r="N8">
        <v>2400</v>
      </c>
      <c r="P8">
        <v>2400</v>
      </c>
    </row>
    <row r="9" spans="2:19" x14ac:dyDescent="0.25">
      <c r="B9" s="8" t="s">
        <v>12</v>
      </c>
      <c r="C9" s="9">
        <v>-800</v>
      </c>
      <c r="M9" t="s">
        <v>43</v>
      </c>
      <c r="N9">
        <v>8200</v>
      </c>
      <c r="P9">
        <v>8200</v>
      </c>
    </row>
    <row r="10" spans="2:19" x14ac:dyDescent="0.25">
      <c r="B10" s="8" t="s">
        <v>14</v>
      </c>
      <c r="C10" s="9">
        <v>47500</v>
      </c>
      <c r="M10" t="s">
        <v>44</v>
      </c>
      <c r="N10">
        <v>31500</v>
      </c>
      <c r="R10">
        <v>31500</v>
      </c>
    </row>
    <row r="11" spans="2:19" x14ac:dyDescent="0.25">
      <c r="B11" s="8" t="s">
        <v>20</v>
      </c>
      <c r="C11" s="9">
        <v>-25000</v>
      </c>
      <c r="M11" t="s">
        <v>45</v>
      </c>
      <c r="N11">
        <v>6200</v>
      </c>
      <c r="R11">
        <v>6200</v>
      </c>
    </row>
    <row r="12" spans="2:19" x14ac:dyDescent="0.25">
      <c r="B12" s="10" t="s">
        <v>21</v>
      </c>
      <c r="C12" s="11">
        <v>-1500</v>
      </c>
      <c r="M12" t="s">
        <v>8</v>
      </c>
      <c r="N12">
        <v>413200</v>
      </c>
      <c r="P12">
        <v>413200</v>
      </c>
    </row>
    <row r="13" spans="2:19" ht="15.75" thickBot="1" x14ac:dyDescent="0.3">
      <c r="B13" s="4" t="s">
        <v>22</v>
      </c>
      <c r="C13" s="5">
        <f>SUM(C4:C12)</f>
        <v>146400</v>
      </c>
      <c r="M13" t="s">
        <v>46</v>
      </c>
      <c r="O13">
        <v>35000</v>
      </c>
      <c r="Q13">
        <v>35000</v>
      </c>
    </row>
    <row r="14" spans="2:19" x14ac:dyDescent="0.25">
      <c r="J14" t="s">
        <v>36</v>
      </c>
      <c r="K14">
        <f>C13+G6</f>
        <v>575100</v>
      </c>
      <c r="M14" t="s">
        <v>47</v>
      </c>
      <c r="N14">
        <v>1400</v>
      </c>
      <c r="R14">
        <v>1400</v>
      </c>
    </row>
    <row r="15" spans="2:19" x14ac:dyDescent="0.25">
      <c r="J15" t="s">
        <v>37</v>
      </c>
      <c r="K15">
        <f>SUM(K8+G18+C21)</f>
        <v>575100</v>
      </c>
      <c r="M15" t="s">
        <v>48</v>
      </c>
      <c r="O15">
        <v>800</v>
      </c>
      <c r="P15">
        <v>-800</v>
      </c>
    </row>
    <row r="16" spans="2:19" x14ac:dyDescent="0.25">
      <c r="B16" s="12" t="s">
        <v>1</v>
      </c>
      <c r="C16" s="7"/>
      <c r="F16" s="12" t="s">
        <v>2</v>
      </c>
      <c r="G16" s="7"/>
      <c r="J16" t="s">
        <v>38</v>
      </c>
      <c r="K16">
        <f>K15-K14</f>
        <v>0</v>
      </c>
      <c r="M16" t="s">
        <v>49</v>
      </c>
      <c r="N16">
        <v>47500</v>
      </c>
      <c r="P16">
        <v>47500</v>
      </c>
    </row>
    <row r="17" spans="2:19" x14ac:dyDescent="0.25">
      <c r="B17" s="8" t="s">
        <v>11</v>
      </c>
      <c r="C17" s="9">
        <f>35000*0.35</f>
        <v>12250</v>
      </c>
      <c r="F17" s="10" t="s">
        <v>11</v>
      </c>
      <c r="G17" s="11">
        <f>35000*0.65</f>
        <v>22750</v>
      </c>
      <c r="M17" t="s">
        <v>50</v>
      </c>
      <c r="O17">
        <v>16700</v>
      </c>
      <c r="Q17">
        <v>16700</v>
      </c>
    </row>
    <row r="18" spans="2:19" ht="15.75" thickBot="1" x14ac:dyDescent="0.3">
      <c r="B18" s="8" t="s">
        <v>15</v>
      </c>
      <c r="C18" s="9">
        <v>16700</v>
      </c>
      <c r="F18" s="4" t="s">
        <v>22</v>
      </c>
      <c r="G18" s="5">
        <f>G17</f>
        <v>22750</v>
      </c>
      <c r="M18" t="s">
        <v>51</v>
      </c>
      <c r="N18">
        <v>15500</v>
      </c>
      <c r="P18">
        <v>15500</v>
      </c>
    </row>
    <row r="19" spans="2:19" x14ac:dyDescent="0.25">
      <c r="B19" s="10" t="s">
        <v>17</v>
      </c>
      <c r="C19" s="11">
        <v>235000</v>
      </c>
      <c r="M19" t="s">
        <v>17</v>
      </c>
      <c r="O19">
        <v>235000</v>
      </c>
      <c r="Q19">
        <v>235000</v>
      </c>
    </row>
    <row r="20" spans="2:19" ht="15.75" thickBot="1" x14ac:dyDescent="0.3">
      <c r="M20" t="s">
        <v>52</v>
      </c>
      <c r="O20">
        <v>23500</v>
      </c>
      <c r="Q20">
        <v>23500</v>
      </c>
    </row>
    <row r="21" spans="2:19" ht="15.75" thickBot="1" x14ac:dyDescent="0.3">
      <c r="B21" s="2" t="s">
        <v>22</v>
      </c>
      <c r="C21" s="3">
        <f>SUM(C17:C20)</f>
        <v>263950</v>
      </c>
      <c r="M21" t="s">
        <v>53</v>
      </c>
      <c r="N21">
        <v>99900</v>
      </c>
      <c r="R21">
        <v>99900</v>
      </c>
    </row>
    <row r="22" spans="2:19" x14ac:dyDescent="0.25">
      <c r="M22" t="s">
        <v>56</v>
      </c>
      <c r="O22">
        <v>62500</v>
      </c>
      <c r="Q22">
        <v>62500</v>
      </c>
    </row>
    <row r="23" spans="2:19" x14ac:dyDescent="0.25">
      <c r="M23" t="s">
        <v>24</v>
      </c>
      <c r="O23">
        <v>368100</v>
      </c>
      <c r="S23">
        <v>368100</v>
      </c>
    </row>
    <row r="24" spans="2:19" x14ac:dyDescent="0.25">
      <c r="M24" t="s">
        <v>54</v>
      </c>
      <c r="O24">
        <v>25000</v>
      </c>
      <c r="P24">
        <v>-25000</v>
      </c>
    </row>
    <row r="25" spans="2:19" x14ac:dyDescent="0.25">
      <c r="B25" s="12" t="s">
        <v>23</v>
      </c>
      <c r="C25" s="7"/>
      <c r="M25" t="s">
        <v>55</v>
      </c>
      <c r="O25">
        <v>1500</v>
      </c>
      <c r="P25">
        <v>-1500</v>
      </c>
    </row>
    <row r="26" spans="2:19" x14ac:dyDescent="0.25">
      <c r="B26" s="8"/>
      <c r="C26" s="9"/>
      <c r="M26" s="1" t="s">
        <v>66</v>
      </c>
      <c r="N26">
        <f>SUM(N3:N25)</f>
        <v>848100</v>
      </c>
      <c r="O26">
        <f>SUM(O3:O25)</f>
        <v>848100</v>
      </c>
      <c r="P26">
        <f>SUM(P3:P25)</f>
        <v>575100</v>
      </c>
      <c r="Q26">
        <f>SUM(Q3:Q25)</f>
        <v>452700</v>
      </c>
      <c r="R26">
        <f>SUM(R3:R25)</f>
        <v>245700</v>
      </c>
      <c r="S26">
        <f>SUM(S3:S25)</f>
        <v>368100</v>
      </c>
    </row>
    <row r="27" spans="2:19" x14ac:dyDescent="0.25">
      <c r="B27" s="8" t="s">
        <v>24</v>
      </c>
      <c r="C27" s="9">
        <v>368100</v>
      </c>
      <c r="N27" t="s">
        <v>59</v>
      </c>
      <c r="O27" t="s">
        <v>60</v>
      </c>
      <c r="P27" t="s">
        <v>36</v>
      </c>
      <c r="Q27" t="s">
        <v>62</v>
      </c>
      <c r="R27" t="s">
        <v>64</v>
      </c>
      <c r="S27" t="s">
        <v>65</v>
      </c>
    </row>
    <row r="28" spans="2:19" ht="15.75" thickBot="1" x14ac:dyDescent="0.3">
      <c r="B28" s="8" t="s">
        <v>25</v>
      </c>
      <c r="C28" s="13">
        <v>-106700</v>
      </c>
    </row>
    <row r="29" spans="2:19" ht="15.75" thickTop="1" x14ac:dyDescent="0.25">
      <c r="B29" s="8" t="s">
        <v>26</v>
      </c>
      <c r="C29" s="9">
        <f>C27+C28</f>
        <v>261400</v>
      </c>
      <c r="M29" t="s">
        <v>67</v>
      </c>
    </row>
    <row r="30" spans="2:19" x14ac:dyDescent="0.25">
      <c r="B30" s="8" t="s">
        <v>27</v>
      </c>
      <c r="C30" s="9">
        <v>-99900</v>
      </c>
      <c r="M30">
        <f>(P26-Q26)</f>
        <v>122400</v>
      </c>
    </row>
    <row r="31" spans="2:19" x14ac:dyDescent="0.25">
      <c r="B31" s="8" t="s">
        <v>28</v>
      </c>
      <c r="C31" s="9">
        <f>-(6200+31500)</f>
        <v>-37700</v>
      </c>
    </row>
    <row r="32" spans="2:19" ht="15.75" thickBot="1" x14ac:dyDescent="0.3">
      <c r="B32" s="8" t="s">
        <v>29</v>
      </c>
      <c r="C32" s="13">
        <v>0</v>
      </c>
      <c r="M32" t="s">
        <v>68</v>
      </c>
    </row>
    <row r="33" spans="2:13" ht="15.75" thickTop="1" x14ac:dyDescent="0.25">
      <c r="B33" s="8" t="s">
        <v>30</v>
      </c>
      <c r="C33" s="9">
        <f>C29+(C30+C32+C31)</f>
        <v>123800</v>
      </c>
      <c r="M33">
        <f>S26-R26</f>
        <v>122400</v>
      </c>
    </row>
    <row r="34" spans="2:13" x14ac:dyDescent="0.25">
      <c r="B34" s="8" t="s">
        <v>31</v>
      </c>
      <c r="C34" s="9"/>
    </row>
    <row r="35" spans="2:13" ht="15.75" thickBot="1" x14ac:dyDescent="0.3">
      <c r="B35" s="8" t="s">
        <v>32</v>
      </c>
      <c r="C35" s="13">
        <v>-1400</v>
      </c>
    </row>
    <row r="36" spans="2:13" ht="15.75" thickTop="1" x14ac:dyDescent="0.25">
      <c r="B36" s="8" t="s">
        <v>33</v>
      </c>
      <c r="C36" s="9">
        <f>C33+C35</f>
        <v>122400</v>
      </c>
    </row>
    <row r="37" spans="2:13" ht="15.75" thickBot="1" x14ac:dyDescent="0.3">
      <c r="B37" s="8" t="s">
        <v>34</v>
      </c>
      <c r="C37" s="13">
        <v>0</v>
      </c>
    </row>
    <row r="38" spans="2:13" ht="15.75" thickTop="1" x14ac:dyDescent="0.25">
      <c r="B38" s="10" t="s">
        <v>35</v>
      </c>
      <c r="C38" s="11">
        <f>C36-C37</f>
        <v>122400</v>
      </c>
    </row>
  </sheetData>
  <mergeCells count="2">
    <mergeCell ref="P1:Q1"/>
    <mergeCell ref="R1:S1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Damian</dc:creator>
  <cp:lastModifiedBy>Damian</cp:lastModifiedBy>
  <dcterms:created xsi:type="dcterms:W3CDTF">2019-11-18T18:27:45Z</dcterms:created>
  <dcterms:modified xsi:type="dcterms:W3CDTF">2019-11-18T20:29:37Z</dcterms:modified>
</cp:coreProperties>
</file>