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ectcar-my.sharepoint.com/personal/daniel_frankenstein_conectcar_com/Documents/_Novo Conectcar Nov2021/1_Estudos/_NovoMktshare/"/>
    </mc:Choice>
  </mc:AlternateContent>
  <xr:revisionPtr revIDLastSave="0" documentId="8_{7FC562E7-109B-4E0F-AC4B-95BDD5503BEA}" xr6:coauthVersionLast="47" xr6:coauthVersionMax="47" xr10:uidLastSave="{00000000-0000-0000-0000-000000000000}"/>
  <bookViews>
    <workbookView xWindow="-120" yWindow="-120" windowWidth="20730" windowHeight="11160" firstSheet="1" activeTab="1" xr2:uid="{4A9B6657-DC12-47D9-BC89-AAC93EE0BB5D}"/>
  </bookViews>
  <sheets>
    <sheet name="saída modelo POLI" sheetId="1" r:id="rId1"/>
    <sheet name="Fi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J19" i="2"/>
  <c r="C19" i="2" s="1"/>
  <c r="H19" i="1"/>
  <c r="G19" i="2" l="1"/>
  <c r="F19" i="2"/>
  <c r="E19" i="2"/>
  <c r="H19" i="2" l="1"/>
  <c r="J3" i="2" l="1"/>
  <c r="G3" i="2" s="1"/>
  <c r="J4" i="2"/>
  <c r="J5" i="2"/>
  <c r="J6" i="2"/>
  <c r="F6" i="2" s="1"/>
  <c r="G4" i="2"/>
  <c r="G5" i="2"/>
  <c r="G6" i="2"/>
  <c r="F3" i="2"/>
  <c r="F4" i="2"/>
  <c r="F5" i="2"/>
  <c r="E3" i="2"/>
  <c r="E4" i="2"/>
  <c r="E5" i="2"/>
  <c r="E6" i="2"/>
  <c r="C3" i="2"/>
  <c r="C4" i="2"/>
  <c r="C5" i="2"/>
  <c r="C6" i="2"/>
  <c r="H3" i="1"/>
  <c r="H4" i="1"/>
  <c r="H5" i="1"/>
  <c r="H6" i="1"/>
  <c r="H3" i="2" l="1"/>
  <c r="H6" i="2"/>
  <c r="H5" i="2"/>
  <c r="H4" i="2"/>
  <c r="J8" i="2" l="1"/>
  <c r="J9" i="2"/>
  <c r="J10" i="2"/>
  <c r="J11" i="2"/>
  <c r="J12" i="2"/>
  <c r="J13" i="2"/>
  <c r="J14" i="2"/>
  <c r="J15" i="2"/>
  <c r="J16" i="2"/>
  <c r="J17" i="2"/>
  <c r="J18" i="2"/>
  <c r="J7" i="2"/>
  <c r="C14" i="2" l="1"/>
  <c r="F14" i="2"/>
  <c r="G14" i="2"/>
  <c r="E14" i="2"/>
  <c r="C13" i="2"/>
  <c r="F13" i="2"/>
  <c r="G13" i="2"/>
  <c r="E13" i="2"/>
  <c r="C11" i="2"/>
  <c r="G11" i="2"/>
  <c r="E11" i="2"/>
  <c r="F11" i="2"/>
  <c r="C18" i="2"/>
  <c r="G18" i="2"/>
  <c r="E18" i="2"/>
  <c r="F18" i="2"/>
  <c r="C10" i="2"/>
  <c r="G10" i="2"/>
  <c r="E10" i="2"/>
  <c r="F10" i="2"/>
  <c r="C15" i="2"/>
  <c r="F15" i="2"/>
  <c r="G15" i="2"/>
  <c r="E15" i="2"/>
  <c r="C7" i="2"/>
  <c r="G7" i="2"/>
  <c r="E7" i="2"/>
  <c r="F7" i="2"/>
  <c r="C17" i="2"/>
  <c r="G17" i="2"/>
  <c r="E17" i="2"/>
  <c r="F17" i="2"/>
  <c r="C9" i="2"/>
  <c r="G9" i="2"/>
  <c r="E9" i="2"/>
  <c r="F9" i="2"/>
  <c r="C12" i="2"/>
  <c r="F12" i="2"/>
  <c r="E12" i="2"/>
  <c r="G12" i="2"/>
  <c r="C16" i="2"/>
  <c r="G16" i="2"/>
  <c r="E16" i="2"/>
  <c r="F16" i="2"/>
  <c r="C8" i="2"/>
  <c r="G8" i="2"/>
  <c r="E8" i="2"/>
  <c r="F8" i="2"/>
  <c r="H16" i="2" l="1"/>
  <c r="H9" i="2"/>
  <c r="H7" i="2"/>
  <c r="H10" i="2"/>
  <c r="H11" i="2"/>
  <c r="H8" i="2"/>
  <c r="H14" i="2"/>
  <c r="H12" i="2"/>
  <c r="H17" i="2"/>
  <c r="H15" i="2"/>
  <c r="H18" i="2"/>
  <c r="H13" i="2"/>
  <c r="H8" i="1" l="1"/>
  <c r="H9" i="1"/>
  <c r="H10" i="1"/>
  <c r="H11" i="1"/>
  <c r="H12" i="1"/>
  <c r="H13" i="1"/>
  <c r="H14" i="1"/>
  <c r="H15" i="1"/>
  <c r="H16" i="1"/>
  <c r="H17" i="1"/>
  <c r="H18" i="1"/>
  <c r="H7" i="1"/>
</calcChain>
</file>

<file path=xl/sharedStrings.xml><?xml version="1.0" encoding="utf-8"?>
<sst xmlns="http://schemas.openxmlformats.org/spreadsheetml/2006/main" count="29" uniqueCount="14">
  <si>
    <t>new_date</t>
  </si>
  <si>
    <t>ano_mes</t>
  </si>
  <si>
    <t>CGMP</t>
  </si>
  <si>
    <t>ConectCar</t>
  </si>
  <si>
    <t>MoveMais</t>
  </si>
  <si>
    <t>VELOE</t>
  </si>
  <si>
    <t>GreenPass</t>
  </si>
  <si>
    <t>Total</t>
  </si>
  <si>
    <t>Ajustado Share real Conectcar - final</t>
  </si>
  <si>
    <t>ConectCar real</t>
  </si>
  <si>
    <t>Conectcar proj</t>
  </si>
  <si>
    <t>Diferença real vs projetado</t>
  </si>
  <si>
    <t>Saída do Modelo/ Comparativo</t>
  </si>
  <si>
    <t>Modelo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</si>
</sst>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2" borderId="1" xfId="1" applyNumberFormat="1" applyFont="1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164" fontId="0" fillId="2" borderId="1" xfId="1" applyNumberFormat="1" applyFont="1" applyFill="1" applyBorder="1"/>
    <xf numFmtId="10" fontId="0" fillId="0" borderId="0" xfId="1" applyNumberFormat="1" applyFont="1"/>
    <xf numFmtId="10" fontId="0" fillId="3" borderId="1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10" fontId="2" fillId="4" borderId="1" xfId="0" applyNumberFormat="1" applyFont="1" applyFill="1" applyBorder="1"/>
    <xf numFmtId="10" fontId="0" fillId="0" borderId="1" xfId="1" applyNumberFormat="1" applyFont="1" applyBorder="1" applyAlignment="1">
      <alignment vertical="center" wrapText="1"/>
    </xf>
    <xf numFmtId="10" fontId="0" fillId="0" borderId="1" xfId="0" applyNumberFormat="1" applyBorder="1"/>
    <xf numFmtId="10" fontId="0" fillId="0" borderId="1" xfId="0" applyNumberForma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98499942008062E-2"/>
          <c:y val="0.13498658101787925"/>
          <c:w val="0.83760300011598388"/>
          <c:h val="0.77477074913706423"/>
        </c:manualLayout>
      </c:layout>
      <c:lineChart>
        <c:grouping val="standard"/>
        <c:varyColors val="0"/>
        <c:ser>
          <c:idx val="1"/>
          <c:order val="1"/>
          <c:tx>
            <c:strRef>
              <c:f>Final!$D$2</c:f>
              <c:strCache>
                <c:ptCount val="1"/>
                <c:pt idx="0">
                  <c:v>ConectCar real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Final!$A$3:$A$19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Final!$D$3:$D$19</c:f>
              <c:numCache>
                <c:formatCode>0.0%</c:formatCode>
                <c:ptCount val="17"/>
                <c:pt idx="0">
                  <c:v>0.1162</c:v>
                </c:pt>
                <c:pt idx="1">
                  <c:v>0.1115</c:v>
                </c:pt>
                <c:pt idx="2">
                  <c:v>0.12180000000000001</c:v>
                </c:pt>
                <c:pt idx="3">
                  <c:v>0.12590000000000001</c:v>
                </c:pt>
                <c:pt idx="4">
                  <c:v>0.12509999999999999</c:v>
                </c:pt>
                <c:pt idx="5">
                  <c:v>0.12239999999999999</c:v>
                </c:pt>
                <c:pt idx="6">
                  <c:v>0.13589999999999999</c:v>
                </c:pt>
                <c:pt idx="7">
                  <c:v>0.1303</c:v>
                </c:pt>
                <c:pt idx="8">
                  <c:v>0.12970000000000001</c:v>
                </c:pt>
                <c:pt idx="9">
                  <c:v>0.14249999999999999</c:v>
                </c:pt>
                <c:pt idx="10">
                  <c:v>0.1474</c:v>
                </c:pt>
                <c:pt idx="11">
                  <c:v>0.16400000000000001</c:v>
                </c:pt>
                <c:pt idx="12">
                  <c:v>0.16919999999999999</c:v>
                </c:pt>
                <c:pt idx="13">
                  <c:v>0.16200000000000001</c:v>
                </c:pt>
                <c:pt idx="14">
                  <c:v>0.157</c:v>
                </c:pt>
                <c:pt idx="15">
                  <c:v>0.17100000000000001</c:v>
                </c:pt>
                <c:pt idx="16">
                  <c:v>0.159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AB-4BCF-8CE9-7EDCC2D36D08}"/>
            </c:ext>
          </c:extLst>
        </c:ser>
        <c:ser>
          <c:idx val="2"/>
          <c:order val="2"/>
          <c:tx>
            <c:strRef>
              <c:f>Final!$E$2</c:f>
              <c:strCache>
                <c:ptCount val="1"/>
                <c:pt idx="0">
                  <c:v>MoveMais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Final!$A$3:$A$19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Final!$E$3:$E$19</c:f>
              <c:numCache>
                <c:formatCode>0.0%</c:formatCode>
                <c:ptCount val="17"/>
                <c:pt idx="0">
                  <c:v>3.7170202584000001E-2</c:v>
                </c:pt>
                <c:pt idx="1">
                  <c:v>3.8481304032000001E-2</c:v>
                </c:pt>
                <c:pt idx="2">
                  <c:v>3.7485204195999995E-2</c:v>
                </c:pt>
                <c:pt idx="3">
                  <c:v>3.5915439285000003E-2</c:v>
                </c:pt>
                <c:pt idx="4">
                  <c:v>3.7236199999999997E-2</c:v>
                </c:pt>
                <c:pt idx="5">
                  <c:v>3.6467199999999998E-2</c:v>
                </c:pt>
                <c:pt idx="6">
                  <c:v>3.4338500000000001E-2</c:v>
                </c:pt>
                <c:pt idx="7">
                  <c:v>3.2495099999999999E-2</c:v>
                </c:pt>
                <c:pt idx="8">
                  <c:v>2.5747799999999998E-2</c:v>
                </c:pt>
                <c:pt idx="9">
                  <c:v>2.0632500000000002E-2</c:v>
                </c:pt>
                <c:pt idx="10">
                  <c:v>1.6738200000000002E-2</c:v>
                </c:pt>
                <c:pt idx="11">
                  <c:v>1.274E-2</c:v>
                </c:pt>
                <c:pt idx="12">
                  <c:v>9.7879999999999998E-3</c:v>
                </c:pt>
                <c:pt idx="13">
                  <c:v>1.0768999999999999E-2</c:v>
                </c:pt>
                <c:pt idx="14">
                  <c:v>1.0846E-2</c:v>
                </c:pt>
                <c:pt idx="15">
                  <c:v>9.8200000000000006E-3</c:v>
                </c:pt>
                <c:pt idx="16">
                  <c:v>1.0758E-2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4AB-4BCF-8CE9-7EDCC2D36D08}"/>
            </c:ext>
          </c:extLst>
        </c:ser>
        <c:ser>
          <c:idx val="3"/>
          <c:order val="3"/>
          <c:tx>
            <c:strRef>
              <c:f>Final!$F$2</c:f>
              <c:strCache>
                <c:ptCount val="1"/>
                <c:pt idx="0">
                  <c:v>VELOE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Final!$A$3:$A$19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Final!$F$3:$F$19</c:f>
              <c:numCache>
                <c:formatCode>0.0%</c:formatCode>
                <c:ptCount val="17"/>
                <c:pt idx="0">
                  <c:v>0.13623457660399999</c:v>
                </c:pt>
                <c:pt idx="1">
                  <c:v>0.13689848386799999</c:v>
                </c:pt>
                <c:pt idx="2">
                  <c:v>0.13649387716799999</c:v>
                </c:pt>
                <c:pt idx="3">
                  <c:v>0.14032720835099999</c:v>
                </c:pt>
                <c:pt idx="4">
                  <c:v>0.13914579999999999</c:v>
                </c:pt>
                <c:pt idx="5">
                  <c:v>0.14094079999999998</c:v>
                </c:pt>
                <c:pt idx="6">
                  <c:v>0.14422169999999998</c:v>
                </c:pt>
                <c:pt idx="7">
                  <c:v>0.14475089999999999</c:v>
                </c:pt>
                <c:pt idx="8">
                  <c:v>0.14854499999999998</c:v>
                </c:pt>
                <c:pt idx="9">
                  <c:v>0.14639250000000001</c:v>
                </c:pt>
                <c:pt idx="10">
                  <c:v>0.14670539999999999</c:v>
                </c:pt>
                <c:pt idx="11">
                  <c:v>0.14993999999999999</c:v>
                </c:pt>
                <c:pt idx="12">
                  <c:v>0.14682000000000001</c:v>
                </c:pt>
                <c:pt idx="13">
                  <c:v>0.138039</c:v>
                </c:pt>
                <c:pt idx="14">
                  <c:v>0.13409600000000002</c:v>
                </c:pt>
                <c:pt idx="15">
                  <c:v>0.140426</c:v>
                </c:pt>
                <c:pt idx="16">
                  <c:v>0.130074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4AB-4BCF-8CE9-7EDCC2D36D08}"/>
            </c:ext>
          </c:extLst>
        </c:ser>
        <c:ser>
          <c:idx val="4"/>
          <c:order val="4"/>
          <c:tx>
            <c:strRef>
              <c:f>Final!$G$2</c:f>
              <c:strCache>
                <c:ptCount val="1"/>
                <c:pt idx="0">
                  <c:v>GreenPass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Final!$A$3:$A$19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Final!$G$3:$G$19</c:f>
              <c:numCache>
                <c:formatCode>0.0%</c:formatCode>
                <c:ptCount val="17"/>
                <c:pt idx="0">
                  <c:v>2.2340353984E-2</c:v>
                </c:pt>
                <c:pt idx="1">
                  <c:v>2.2255771647999998E-2</c:v>
                </c:pt>
                <c:pt idx="2">
                  <c:v>2.2364249820000001E-2</c:v>
                </c:pt>
                <c:pt idx="3">
                  <c:v>2.3092217181000001E-2</c:v>
                </c:pt>
                <c:pt idx="4">
                  <c:v>2.35176E-2</c:v>
                </c:pt>
                <c:pt idx="5">
                  <c:v>2.4640000000000002E-2</c:v>
                </c:pt>
                <c:pt idx="6">
                  <c:v>2.4527500000000001E-2</c:v>
                </c:pt>
                <c:pt idx="7">
                  <c:v>2.9540999999999998E-2</c:v>
                </c:pt>
                <c:pt idx="8">
                  <c:v>3.5650799999999996E-2</c:v>
                </c:pt>
                <c:pt idx="9">
                  <c:v>3.9300000000000002E-2</c:v>
                </c:pt>
                <c:pt idx="10">
                  <c:v>4.4306999999999999E-2</c:v>
                </c:pt>
                <c:pt idx="11">
                  <c:v>4.6059999999999997E-2</c:v>
                </c:pt>
                <c:pt idx="12">
                  <c:v>4.7961200000000002E-2</c:v>
                </c:pt>
                <c:pt idx="13">
                  <c:v>5.2865999999999996E-2</c:v>
                </c:pt>
                <c:pt idx="14">
                  <c:v>4.6342000000000001E-2</c:v>
                </c:pt>
                <c:pt idx="15">
                  <c:v>4.5171999999999997E-2</c:v>
                </c:pt>
                <c:pt idx="16">
                  <c:v>5.8679999999999996E-2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4AB-4BCF-8CE9-7EDCC2D36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9735568"/>
        <c:axId val="1149732208"/>
      </c:lineChart>
      <c:lineChart>
        <c:grouping val="standard"/>
        <c:varyColors val="0"/>
        <c:ser>
          <c:idx val="0"/>
          <c:order val="0"/>
          <c:tx>
            <c:strRef>
              <c:f>Final!$C$2</c:f>
              <c:strCache>
                <c:ptCount val="1"/>
                <c:pt idx="0">
                  <c:v>CGMP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Final!$A$3:$A$19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Final!$C$3:$C$19</c:f>
              <c:numCache>
                <c:formatCode>0.0%</c:formatCode>
                <c:ptCount val="17"/>
                <c:pt idx="0">
                  <c:v>0.689539676672</c:v>
                </c:pt>
                <c:pt idx="1">
                  <c:v>0.692065783396</c:v>
                </c:pt>
                <c:pt idx="2">
                  <c:v>0.68397697807999991</c:v>
                </c:pt>
                <c:pt idx="3">
                  <c:v>0.67663724495400002</c:v>
                </c:pt>
                <c:pt idx="4">
                  <c:v>0.67711089999999996</c:v>
                </c:pt>
                <c:pt idx="5">
                  <c:v>0.6761216000000001</c:v>
                </c:pt>
                <c:pt idx="6">
                  <c:v>0.66224250000000007</c:v>
                </c:pt>
                <c:pt idx="7">
                  <c:v>0.66565720000000006</c:v>
                </c:pt>
                <c:pt idx="8">
                  <c:v>0.66152040000000001</c:v>
                </c:pt>
                <c:pt idx="9">
                  <c:v>0.65238000000000007</c:v>
                </c:pt>
                <c:pt idx="10">
                  <c:v>0.64688220000000007</c:v>
                </c:pt>
                <c:pt idx="11">
                  <c:v>0.63112000000000001</c:v>
                </c:pt>
                <c:pt idx="12">
                  <c:v>0.62936840000000005</c:v>
                </c:pt>
                <c:pt idx="13">
                  <c:v>0.63830799999999999</c:v>
                </c:pt>
                <c:pt idx="14">
                  <c:v>0.65371800000000002</c:v>
                </c:pt>
                <c:pt idx="15">
                  <c:v>0.63535399999999997</c:v>
                </c:pt>
                <c:pt idx="16">
                  <c:v>0.64450200000000002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AB-4BCF-8CE9-7EDCC2D36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5930031"/>
        <c:axId val="1615929551"/>
      </c:lineChart>
      <c:dateAx>
        <c:axId val="114973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32208"/>
        <c:crosses val="autoZero"/>
        <c:auto val="1"/>
        <c:lblOffset val="100"/>
        <c:baseTimeUnit val="months"/>
      </c:dateAx>
      <c:valAx>
        <c:axId val="1149732208"/>
        <c:scaling>
          <c:orientation val="minMax"/>
          <c:max val="0.30000000000000004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35568"/>
        <c:crosses val="autoZero"/>
        <c:crossBetween val="between"/>
      </c:valAx>
      <c:valAx>
        <c:axId val="1615929551"/>
        <c:scaling>
          <c:orientation val="minMax"/>
          <c:max val="0.70000000000000007"/>
          <c:min val="0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30031"/>
        <c:crosses val="max"/>
        <c:crossBetween val="between"/>
      </c:valAx>
      <c:dateAx>
        <c:axId val="16159300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159295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98499942008062E-2"/>
          <c:y val="0.17155173538485624"/>
          <c:w val="0.83760300011598388"/>
          <c:h val="0.77912191596472335"/>
        </c:manualLayout>
      </c:layout>
      <c:lineChart>
        <c:grouping val="standard"/>
        <c:varyColors val="0"/>
        <c:ser>
          <c:idx val="1"/>
          <c:order val="1"/>
          <c:tx>
            <c:strRef>
              <c:f>Final!$D$26</c:f>
              <c:strCache>
                <c:ptCount val="1"/>
                <c:pt idx="0">
                  <c:v>ConectCar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Final!$A$27:$A$43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Final!$D$27:$D$43</c:f>
              <c:numCache>
                <c:formatCode>0.00%</c:formatCode>
                <c:ptCount val="17"/>
                <c:pt idx="0">
                  <c:v>0.101572</c:v>
                </c:pt>
                <c:pt idx="1">
                  <c:v>9.9416000000000004E-2</c:v>
                </c:pt>
                <c:pt idx="2">
                  <c:v>0.100756</c:v>
                </c:pt>
                <c:pt idx="3">
                  <c:v>0.10867300000000001</c:v>
                </c:pt>
                <c:pt idx="4">
                  <c:v>0.105</c:v>
                </c:pt>
                <c:pt idx="5">
                  <c:v>0.108</c:v>
                </c:pt>
                <c:pt idx="6">
                  <c:v>0.11700000000000001</c:v>
                </c:pt>
                <c:pt idx="7">
                  <c:v>0.115</c:v>
                </c:pt>
                <c:pt idx="8">
                  <c:v>0.12</c:v>
                </c:pt>
                <c:pt idx="9">
                  <c:v>0.125</c:v>
                </c:pt>
                <c:pt idx="10">
                  <c:v>0.13200000000000001</c:v>
                </c:pt>
                <c:pt idx="11">
                  <c:v>0.14399999999999999</c:v>
                </c:pt>
                <c:pt idx="12">
                  <c:v>0.14799999999999999</c:v>
                </c:pt>
                <c:pt idx="13">
                  <c:v>0.14099999999999999</c:v>
                </c:pt>
                <c:pt idx="14">
                  <c:v>0.14299999999999999</c:v>
                </c:pt>
                <c:pt idx="15">
                  <c:v>0.153</c:v>
                </c:pt>
                <c:pt idx="16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9-4081-9BBF-91D99D98C84D}"/>
            </c:ext>
          </c:extLst>
        </c:ser>
        <c:ser>
          <c:idx val="2"/>
          <c:order val="2"/>
          <c:tx>
            <c:strRef>
              <c:f>Final!$E$26</c:f>
              <c:strCache>
                <c:ptCount val="1"/>
                <c:pt idx="0">
                  <c:v>MoveMais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Final!$A$27:$A$43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Final!$E$27:$E$43</c:f>
              <c:numCache>
                <c:formatCode>0.00%</c:formatCode>
                <c:ptCount val="17"/>
                <c:pt idx="0">
                  <c:v>3.7721999999999999E-2</c:v>
                </c:pt>
                <c:pt idx="1">
                  <c:v>3.8952000000000001E-2</c:v>
                </c:pt>
                <c:pt idx="2">
                  <c:v>3.8290999999999999E-2</c:v>
                </c:pt>
                <c:pt idx="3">
                  <c:v>3.6545000000000001E-2</c:v>
                </c:pt>
                <c:pt idx="4">
                  <c:v>3.7999999999999999E-2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2.5999999999999999E-2</c:v>
                </c:pt>
                <c:pt idx="9">
                  <c:v>2.1000000000000001E-2</c:v>
                </c:pt>
                <c:pt idx="10">
                  <c:v>1.7000000000000001E-2</c:v>
                </c:pt>
                <c:pt idx="11">
                  <c:v>1.2999999999999999E-2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9-4081-9BBF-91D99D98C84D}"/>
            </c:ext>
          </c:extLst>
        </c:ser>
        <c:ser>
          <c:idx val="3"/>
          <c:order val="3"/>
          <c:tx>
            <c:strRef>
              <c:f>Final!$F$26</c:f>
              <c:strCache>
                <c:ptCount val="1"/>
                <c:pt idx="0">
                  <c:v>VELOE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4.2641720218477057E-2"/>
                  <c:y val="-1.4458753842177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C9-4081-9BBF-91D99D98C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Final!$A$27:$A$43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Final!$F$27:$F$43</c:f>
              <c:numCache>
                <c:formatCode>0.00%</c:formatCode>
                <c:ptCount val="17"/>
                <c:pt idx="0">
                  <c:v>0.13825699999999999</c:v>
                </c:pt>
                <c:pt idx="1">
                  <c:v>0.138573</c:v>
                </c:pt>
                <c:pt idx="2">
                  <c:v>0.139428</c:v>
                </c:pt>
                <c:pt idx="3">
                  <c:v>0.142787</c:v>
                </c:pt>
                <c:pt idx="4">
                  <c:v>0.14199999999999999</c:v>
                </c:pt>
                <c:pt idx="5">
                  <c:v>0.14299999999999999</c:v>
                </c:pt>
                <c:pt idx="6">
                  <c:v>0.14699999999999999</c:v>
                </c:pt>
                <c:pt idx="7">
                  <c:v>0.14699999999999999</c:v>
                </c:pt>
                <c:pt idx="8">
                  <c:v>0.15</c:v>
                </c:pt>
                <c:pt idx="9">
                  <c:v>0.14899999999999999</c:v>
                </c:pt>
                <c:pt idx="10">
                  <c:v>0.14899999999999999</c:v>
                </c:pt>
                <c:pt idx="11">
                  <c:v>0.153</c:v>
                </c:pt>
                <c:pt idx="12">
                  <c:v>0.15</c:v>
                </c:pt>
                <c:pt idx="13">
                  <c:v>0.14099999999999999</c:v>
                </c:pt>
                <c:pt idx="14">
                  <c:v>0.13600000000000001</c:v>
                </c:pt>
                <c:pt idx="15">
                  <c:v>0.14299999999999999</c:v>
                </c:pt>
                <c:pt idx="16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9-4081-9BBF-91D99D98C84D}"/>
            </c:ext>
          </c:extLst>
        </c:ser>
        <c:ser>
          <c:idx val="4"/>
          <c:order val="4"/>
          <c:tx>
            <c:strRef>
              <c:f>Final!$G$26</c:f>
              <c:strCache>
                <c:ptCount val="1"/>
                <c:pt idx="0">
                  <c:v>GreenPass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Final!$A$27:$A$43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Final!$G$27:$G$43</c:f>
              <c:numCache>
                <c:formatCode>0.00%</c:formatCode>
                <c:ptCount val="17"/>
                <c:pt idx="0">
                  <c:v>2.2672000000000001E-2</c:v>
                </c:pt>
                <c:pt idx="1">
                  <c:v>2.2527999999999999E-2</c:v>
                </c:pt>
                <c:pt idx="2">
                  <c:v>2.2845000000000001E-2</c:v>
                </c:pt>
                <c:pt idx="3">
                  <c:v>2.3497000000000001E-2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4.7E-2</c:v>
                </c:pt>
                <c:pt idx="12">
                  <c:v>4.9000000000000002E-2</c:v>
                </c:pt>
                <c:pt idx="13">
                  <c:v>5.3999999999999999E-2</c:v>
                </c:pt>
                <c:pt idx="14">
                  <c:v>4.7E-2</c:v>
                </c:pt>
                <c:pt idx="15">
                  <c:v>4.5999999999999999E-2</c:v>
                </c:pt>
                <c:pt idx="1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9-4081-9BBF-91D99D98C8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326720"/>
        <c:axId val="2079325280"/>
      </c:lineChart>
      <c:lineChart>
        <c:grouping val="standard"/>
        <c:varyColors val="0"/>
        <c:ser>
          <c:idx val="0"/>
          <c:order val="0"/>
          <c:tx>
            <c:strRef>
              <c:f>Final!$C$26</c:f>
              <c:strCache>
                <c:ptCount val="1"/>
                <c:pt idx="0">
                  <c:v>CGMP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Final!$A$27:$A$43</c:f>
              <c:numCache>
                <c:formatCode>m/d/yyyy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Final!$C$27:$C$43</c:f>
              <c:numCache>
                <c:formatCode>0.00%</c:formatCode>
                <c:ptCount val="17"/>
                <c:pt idx="0">
                  <c:v>0.69977599999999995</c:v>
                </c:pt>
                <c:pt idx="1">
                  <c:v>0.70053100000000001</c:v>
                </c:pt>
                <c:pt idx="2">
                  <c:v>0.69867999999999997</c:v>
                </c:pt>
                <c:pt idx="3">
                  <c:v>0.68849800000000005</c:v>
                </c:pt>
                <c:pt idx="4">
                  <c:v>0.69099999999999995</c:v>
                </c:pt>
                <c:pt idx="5">
                  <c:v>0.68600000000000005</c:v>
                </c:pt>
                <c:pt idx="6">
                  <c:v>0.67500000000000004</c:v>
                </c:pt>
                <c:pt idx="7">
                  <c:v>0.67600000000000005</c:v>
                </c:pt>
                <c:pt idx="8">
                  <c:v>0.66800000000000004</c:v>
                </c:pt>
                <c:pt idx="9">
                  <c:v>0.66400000000000003</c:v>
                </c:pt>
                <c:pt idx="10">
                  <c:v>0.65700000000000003</c:v>
                </c:pt>
                <c:pt idx="11">
                  <c:v>0.64400000000000002</c:v>
                </c:pt>
                <c:pt idx="12">
                  <c:v>0.64300000000000002</c:v>
                </c:pt>
                <c:pt idx="13">
                  <c:v>0.65200000000000002</c:v>
                </c:pt>
                <c:pt idx="14">
                  <c:v>0.66300000000000003</c:v>
                </c:pt>
                <c:pt idx="15">
                  <c:v>0.64700000000000002</c:v>
                </c:pt>
                <c:pt idx="16">
                  <c:v>0.65900000000000003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9-4081-9BBF-91D99D98C8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7964831"/>
        <c:axId val="477963871"/>
      </c:lineChart>
      <c:dateAx>
        <c:axId val="207932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25280"/>
        <c:crosses val="autoZero"/>
        <c:auto val="1"/>
        <c:lblOffset val="100"/>
        <c:baseTimeUnit val="months"/>
      </c:dateAx>
      <c:valAx>
        <c:axId val="2079325280"/>
        <c:scaling>
          <c:orientation val="minMax"/>
          <c:max val="0.30000000000000004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26720"/>
        <c:crosses val="autoZero"/>
        <c:crossBetween val="between"/>
      </c:valAx>
      <c:valAx>
        <c:axId val="477963871"/>
        <c:scaling>
          <c:orientation val="minMax"/>
          <c:max val="0.70000000000000007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64831"/>
        <c:crosses val="max"/>
        <c:crossBetween val="between"/>
      </c:valAx>
      <c:dateAx>
        <c:axId val="477964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796387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240845</xdr:colOff>
      <xdr:row>0</xdr:row>
      <xdr:rowOff>120423</xdr:rowOff>
    </xdr:from>
    <xdr:to>
      <xdr:col>21</xdr:col>
      <xdr:colOff>530678</xdr:colOff>
      <xdr:row>19</xdr:row>
      <xdr:rowOff>54428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3C1F47-6A84-C4EC-EF7F-CFC5B6B5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243487</xdr:colOff>
      <xdr:row>24</xdr:row>
      <xdr:rowOff>59590</xdr:rowOff>
    </xdr:from>
    <xdr:to>
      <xdr:col>21</xdr:col>
      <xdr:colOff>530679</xdr:colOff>
      <xdr:row>45</xdr:row>
      <xdr:rowOff>108856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D6E415-DE86-6E91-8097-159CFE740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16585</xdr:colOff>
      <xdr:row>56</xdr:row>
      <xdr:rowOff>134710</xdr:rowOff>
    </xdr:from>
    <xdr:to>
      <xdr:col>14</xdr:col>
      <xdr:colOff>5177</xdr:colOff>
      <xdr:row>79</xdr:row>
      <xdr:rowOff>105221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6B2F0A1-3246-FA32-4AD5-594700FE2B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18" t="19013"/>
        <a:stretch/>
      </xdr:blipFill>
      <xdr:spPr>
        <a:xfrm>
          <a:off x="16585" y="11455853"/>
          <a:ext cx="9472771" cy="435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CDB7-E2B0-45D1-9CFF-F97161B31B35}">
  <dimension ref="A2:H19"/>
  <sheetViews>
    <sheetView workbookViewId="0">
      <selection activeCell="D21" sqref="D21"/>
    </sheetView>
  </sheetViews>
  <sheetFormatPr defaultRowHeight="15"/>
  <cols>
    <col min="1" max="1" width="10.7109375" bestFit="1" customWidth="1"/>
    <col min="4" max="4" width="12.5703125" customWidth="1"/>
    <col min="8" max="8" width="10" customWidth="1"/>
  </cols>
  <sheetData>
    <row r="2" spans="1:8" ht="3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2">
        <v>44562</v>
      </c>
      <c r="B3" s="1">
        <v>202201</v>
      </c>
      <c r="C3" s="10">
        <v>0.69977599999999995</v>
      </c>
      <c r="D3" s="10">
        <v>0.101572</v>
      </c>
      <c r="E3" s="10">
        <v>3.7721999999999999E-2</v>
      </c>
      <c r="F3" s="10">
        <v>0.13825699999999999</v>
      </c>
      <c r="G3" s="10">
        <v>2.2672000000000001E-2</v>
      </c>
      <c r="H3" s="3">
        <f t="shared" ref="H3:H6" si="0">SUM(C3:G3)</f>
        <v>0.99999899999999997</v>
      </c>
    </row>
    <row r="4" spans="1:8">
      <c r="A4" s="2">
        <v>44593</v>
      </c>
      <c r="B4" s="1">
        <v>202202</v>
      </c>
      <c r="C4" s="10">
        <v>0.70053100000000001</v>
      </c>
      <c r="D4" s="10">
        <v>9.9416000000000004E-2</v>
      </c>
      <c r="E4" s="10">
        <v>3.8952000000000001E-2</v>
      </c>
      <c r="F4" s="10">
        <v>0.138573</v>
      </c>
      <c r="G4" s="10">
        <v>2.2527999999999999E-2</v>
      </c>
      <c r="H4" s="3">
        <f t="shared" si="0"/>
        <v>0.99999999999999989</v>
      </c>
    </row>
    <row r="5" spans="1:8">
      <c r="A5" s="2">
        <v>44621</v>
      </c>
      <c r="B5" s="1">
        <v>202203</v>
      </c>
      <c r="C5" s="10">
        <v>0.69867999999999997</v>
      </c>
      <c r="D5" s="10">
        <v>0.100756</v>
      </c>
      <c r="E5" s="10">
        <v>3.8290999999999999E-2</v>
      </c>
      <c r="F5" s="10">
        <v>0.139428</v>
      </c>
      <c r="G5" s="10">
        <v>2.2845000000000001E-2</v>
      </c>
      <c r="H5" s="3">
        <f t="shared" si="0"/>
        <v>0.99999999999999989</v>
      </c>
    </row>
    <row r="6" spans="1:8">
      <c r="A6" s="2">
        <v>44652</v>
      </c>
      <c r="B6" s="1">
        <v>202204</v>
      </c>
      <c r="C6" s="10">
        <v>0.68849800000000005</v>
      </c>
      <c r="D6" s="10">
        <v>0.10867300000000001</v>
      </c>
      <c r="E6" s="10">
        <v>3.6545000000000001E-2</v>
      </c>
      <c r="F6" s="10">
        <v>0.142787</v>
      </c>
      <c r="G6" s="10">
        <v>2.3497000000000001E-2</v>
      </c>
      <c r="H6" s="3">
        <f t="shared" si="0"/>
        <v>1.0000000000000002</v>
      </c>
    </row>
    <row r="7" spans="1:8">
      <c r="A7" s="2">
        <v>44682</v>
      </c>
      <c r="B7" s="1">
        <v>202205</v>
      </c>
      <c r="C7" s="4">
        <v>0.69099999999999995</v>
      </c>
      <c r="D7" s="4">
        <v>0.105</v>
      </c>
      <c r="E7" s="4">
        <v>3.7999999999999999E-2</v>
      </c>
      <c r="F7" s="4">
        <v>0.14199999999999999</v>
      </c>
      <c r="G7" s="4">
        <v>2.4E-2</v>
      </c>
      <c r="H7" s="3">
        <f>SUM(C7:G7)</f>
        <v>1</v>
      </c>
    </row>
    <row r="8" spans="1:8">
      <c r="A8" s="2">
        <v>44713</v>
      </c>
      <c r="B8" s="1">
        <v>202206</v>
      </c>
      <c r="C8" s="4">
        <v>0.68600000000000005</v>
      </c>
      <c r="D8" s="4">
        <v>0.108</v>
      </c>
      <c r="E8" s="4">
        <v>3.6999999999999998E-2</v>
      </c>
      <c r="F8" s="4">
        <v>0.14299999999999999</v>
      </c>
      <c r="G8" s="4">
        <v>2.5000000000000001E-2</v>
      </c>
      <c r="H8" s="3">
        <f t="shared" ref="H8:H18" si="1">SUM(C8:G8)</f>
        <v>0.99900000000000011</v>
      </c>
    </row>
    <row r="9" spans="1:8">
      <c r="A9" s="2">
        <v>44743</v>
      </c>
      <c r="B9" s="1">
        <v>202207</v>
      </c>
      <c r="C9" s="4">
        <v>0.67500000000000004</v>
      </c>
      <c r="D9" s="4">
        <v>0.11700000000000001</v>
      </c>
      <c r="E9" s="4">
        <v>3.5000000000000003E-2</v>
      </c>
      <c r="F9" s="4">
        <v>0.14699999999999999</v>
      </c>
      <c r="G9" s="4">
        <v>2.5000000000000001E-2</v>
      </c>
      <c r="H9" s="3">
        <f t="shared" si="1"/>
        <v>0.99900000000000011</v>
      </c>
    </row>
    <row r="10" spans="1:8">
      <c r="A10" s="2">
        <v>44774</v>
      </c>
      <c r="B10" s="1">
        <v>202208</v>
      </c>
      <c r="C10" s="4">
        <v>0.67600000000000005</v>
      </c>
      <c r="D10" s="4">
        <v>0.115</v>
      </c>
      <c r="E10" s="4">
        <v>3.3000000000000002E-2</v>
      </c>
      <c r="F10" s="4">
        <v>0.14699999999999999</v>
      </c>
      <c r="G10" s="4">
        <v>0.03</v>
      </c>
      <c r="H10" s="3">
        <f t="shared" si="1"/>
        <v>1.0010000000000001</v>
      </c>
    </row>
    <row r="11" spans="1:8">
      <c r="A11" s="2">
        <v>44805</v>
      </c>
      <c r="B11" s="1">
        <v>202209</v>
      </c>
      <c r="C11" s="4">
        <v>0.66800000000000004</v>
      </c>
      <c r="D11" s="4">
        <v>0.12</v>
      </c>
      <c r="E11" s="4">
        <v>2.5999999999999999E-2</v>
      </c>
      <c r="F11" s="4">
        <v>0.15</v>
      </c>
      <c r="G11" s="4">
        <v>3.5999999999999997E-2</v>
      </c>
      <c r="H11" s="3">
        <f t="shared" si="1"/>
        <v>1</v>
      </c>
    </row>
    <row r="12" spans="1:8">
      <c r="A12" s="2">
        <v>44835</v>
      </c>
      <c r="B12" s="1">
        <v>202210</v>
      </c>
      <c r="C12" s="4">
        <v>0.66400000000000003</v>
      </c>
      <c r="D12" s="4">
        <v>0.125</v>
      </c>
      <c r="E12" s="4">
        <v>2.1000000000000001E-2</v>
      </c>
      <c r="F12" s="4">
        <v>0.14899999999999999</v>
      </c>
      <c r="G12" s="4">
        <v>0.04</v>
      </c>
      <c r="H12" s="3">
        <f t="shared" si="1"/>
        <v>0.99900000000000011</v>
      </c>
    </row>
    <row r="13" spans="1:8">
      <c r="A13" s="2">
        <v>44866</v>
      </c>
      <c r="B13" s="1">
        <v>202211</v>
      </c>
      <c r="C13" s="4">
        <v>0.65700000000000003</v>
      </c>
      <c r="D13" s="4">
        <v>0.13200000000000001</v>
      </c>
      <c r="E13" s="4">
        <v>1.7000000000000001E-2</v>
      </c>
      <c r="F13" s="4">
        <v>0.14899999999999999</v>
      </c>
      <c r="G13" s="4">
        <v>4.4999999999999998E-2</v>
      </c>
      <c r="H13" s="3">
        <f t="shared" si="1"/>
        <v>1</v>
      </c>
    </row>
    <row r="14" spans="1:8">
      <c r="A14" s="2">
        <v>44896</v>
      </c>
      <c r="B14" s="1">
        <v>202212</v>
      </c>
      <c r="C14" s="4">
        <v>0.64400000000000002</v>
      </c>
      <c r="D14" s="4">
        <v>0.14399999999999999</v>
      </c>
      <c r="E14" s="4">
        <v>1.2999999999999999E-2</v>
      </c>
      <c r="F14" s="4">
        <v>0.153</v>
      </c>
      <c r="G14" s="4">
        <v>4.7E-2</v>
      </c>
      <c r="H14" s="3">
        <f t="shared" si="1"/>
        <v>1.0010000000000001</v>
      </c>
    </row>
    <row r="15" spans="1:8">
      <c r="A15" s="2">
        <v>44927</v>
      </c>
      <c r="B15" s="1">
        <v>202301</v>
      </c>
      <c r="C15" s="4">
        <v>0.64300000000000002</v>
      </c>
      <c r="D15" s="4">
        <v>0.14799999999999999</v>
      </c>
      <c r="E15" s="4">
        <v>0.01</v>
      </c>
      <c r="F15" s="4">
        <v>0.15</v>
      </c>
      <c r="G15" s="4">
        <v>4.9000000000000002E-2</v>
      </c>
      <c r="H15" s="3">
        <f t="shared" si="1"/>
        <v>1</v>
      </c>
    </row>
    <row r="16" spans="1:8">
      <c r="A16" s="2">
        <v>44958</v>
      </c>
      <c r="B16" s="1">
        <v>202302</v>
      </c>
      <c r="C16" s="4">
        <v>0.65200000000000002</v>
      </c>
      <c r="D16" s="4">
        <v>0.14099999999999999</v>
      </c>
      <c r="E16" s="4">
        <v>1.0999999999999999E-2</v>
      </c>
      <c r="F16" s="4">
        <v>0.14099999999999999</v>
      </c>
      <c r="G16" s="4">
        <v>5.3999999999999999E-2</v>
      </c>
      <c r="H16" s="3">
        <f t="shared" si="1"/>
        <v>0.99900000000000011</v>
      </c>
    </row>
    <row r="17" spans="1:8">
      <c r="A17" s="2">
        <v>44986</v>
      </c>
      <c r="B17" s="1">
        <v>202303</v>
      </c>
      <c r="C17" s="4">
        <v>0.66300000000000003</v>
      </c>
      <c r="D17" s="4">
        <v>0.14299999999999999</v>
      </c>
      <c r="E17" s="4">
        <v>1.0999999999999999E-2</v>
      </c>
      <c r="F17" s="4">
        <v>0.13600000000000001</v>
      </c>
      <c r="G17" s="4">
        <v>4.7E-2</v>
      </c>
      <c r="H17" s="3">
        <f t="shared" si="1"/>
        <v>1</v>
      </c>
    </row>
    <row r="18" spans="1:8">
      <c r="A18" s="2">
        <v>45017</v>
      </c>
      <c r="B18" s="1">
        <v>202304</v>
      </c>
      <c r="C18" s="4">
        <v>0.64700000000000002</v>
      </c>
      <c r="D18" s="4">
        <v>0.153</v>
      </c>
      <c r="E18" s="4">
        <v>0.01</v>
      </c>
      <c r="F18" s="4">
        <v>0.14299999999999999</v>
      </c>
      <c r="G18" s="4">
        <v>4.5999999999999999E-2</v>
      </c>
      <c r="H18" s="3">
        <f t="shared" si="1"/>
        <v>0.99900000000000011</v>
      </c>
    </row>
    <row r="19" spans="1:8">
      <c r="A19" s="2">
        <v>45047</v>
      </c>
      <c r="B19" s="1">
        <v>202305</v>
      </c>
      <c r="C19" s="4">
        <v>0.65900000000000003</v>
      </c>
      <c r="D19" s="4">
        <v>0.13700000000000001</v>
      </c>
      <c r="E19" s="4">
        <v>1.0999999999999999E-2</v>
      </c>
      <c r="F19" s="4">
        <v>0.13300000000000001</v>
      </c>
      <c r="G19" s="4">
        <v>0.06</v>
      </c>
      <c r="H19" s="3">
        <f t="shared" ref="H19" si="2">SUM(C19:G19)</f>
        <v>1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ConectCar - Somente para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9ED8-1B30-4E1F-B1B7-F0F5AA41F905}">
  <dimension ref="A1:J56"/>
  <sheetViews>
    <sheetView tabSelected="1" zoomScale="70" zoomScaleNormal="70" workbookViewId="0">
      <selection activeCell="Y34" sqref="Y34"/>
    </sheetView>
  </sheetViews>
  <sheetFormatPr defaultRowHeight="15"/>
  <cols>
    <col min="1" max="1" width="12" bestFit="1" customWidth="1"/>
    <col min="3" max="3" width="10.7109375" bestFit="1" customWidth="1"/>
    <col min="4" max="7" width="10.140625" customWidth="1"/>
    <col min="8" max="8" width="9.140625" customWidth="1"/>
    <col min="9" max="9" width="12" customWidth="1"/>
    <col min="10" max="10" width="11.42578125" customWidth="1"/>
  </cols>
  <sheetData>
    <row r="1" spans="1:10" ht="21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45">
      <c r="A2" s="14" t="s">
        <v>0</v>
      </c>
      <c r="B2" s="14" t="s">
        <v>1</v>
      </c>
      <c r="C2" s="14" t="s">
        <v>2</v>
      </c>
      <c r="D2" s="14" t="s">
        <v>9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10</v>
      </c>
      <c r="J2" s="14" t="s">
        <v>11</v>
      </c>
    </row>
    <row r="3" spans="1:10">
      <c r="A3" s="5">
        <v>44562</v>
      </c>
      <c r="B3" s="6">
        <v>202201</v>
      </c>
      <c r="C3" s="7">
        <f>'saída modelo POLI'!C3-($J3*'saída modelo POLI'!C3)</f>
        <v>0.689539676672</v>
      </c>
      <c r="D3" s="11">
        <v>0.1162</v>
      </c>
      <c r="E3" s="7">
        <f>'saída modelo POLI'!E3-($J3*'saída modelo POLI'!E3)</f>
        <v>3.7170202584000001E-2</v>
      </c>
      <c r="F3" s="7">
        <f>'saída modelo POLI'!F3-($J3*'saída modelo POLI'!F3)</f>
        <v>0.13623457660399999</v>
      </c>
      <c r="G3" s="7">
        <f>'saída modelo POLI'!G3-($J3*'saída modelo POLI'!G3)</f>
        <v>2.2340353984E-2</v>
      </c>
      <c r="H3" s="9">
        <f t="shared" ref="H3:H6" si="0">SUM(C3:G3)</f>
        <v>1.0014848098439999</v>
      </c>
      <c r="I3" s="13">
        <v>0.101572</v>
      </c>
      <c r="J3" s="15">
        <f t="shared" ref="J3:J6" si="1">D3-I3</f>
        <v>1.4628000000000002E-2</v>
      </c>
    </row>
    <row r="4" spans="1:10">
      <c r="A4" s="5">
        <v>44593</v>
      </c>
      <c r="B4" s="6">
        <v>202202</v>
      </c>
      <c r="C4" s="7">
        <f>'saída modelo POLI'!C4-($J4*'saída modelo POLI'!C4)</f>
        <v>0.692065783396</v>
      </c>
      <c r="D4" s="11">
        <v>0.1115</v>
      </c>
      <c r="E4" s="7">
        <f>'saída modelo POLI'!E4-($J4*'saída modelo POLI'!E4)</f>
        <v>3.8481304032000001E-2</v>
      </c>
      <c r="F4" s="7">
        <f>'saída modelo POLI'!F4-($J4*'saída modelo POLI'!F4)</f>
        <v>0.13689848386799999</v>
      </c>
      <c r="G4" s="7">
        <f>'saída modelo POLI'!G4-($J4*'saída modelo POLI'!G4)</f>
        <v>2.2255771647999998E-2</v>
      </c>
      <c r="H4" s="9">
        <f t="shared" si="0"/>
        <v>1.0012013429440001</v>
      </c>
      <c r="I4" s="13">
        <v>9.9416000000000004E-2</v>
      </c>
      <c r="J4" s="15">
        <f t="shared" si="1"/>
        <v>1.2083999999999998E-2</v>
      </c>
    </row>
    <row r="5" spans="1:10">
      <c r="A5" s="5">
        <v>44621</v>
      </c>
      <c r="B5" s="6">
        <v>202203</v>
      </c>
      <c r="C5" s="7">
        <f>'saída modelo POLI'!C5-($J5*'saída modelo POLI'!C5)</f>
        <v>0.68397697807999991</v>
      </c>
      <c r="D5" s="11">
        <v>0.12180000000000001</v>
      </c>
      <c r="E5" s="7">
        <f>'saída modelo POLI'!E5-($J5*'saída modelo POLI'!E5)</f>
        <v>3.7485204195999995E-2</v>
      </c>
      <c r="F5" s="7">
        <f>'saída modelo POLI'!F5-($J5*'saída modelo POLI'!F5)</f>
        <v>0.13649387716799999</v>
      </c>
      <c r="G5" s="7">
        <f>'saída modelo POLI'!G5-($J5*'saída modelo POLI'!G5)</f>
        <v>2.2364249820000001E-2</v>
      </c>
      <c r="H5" s="9">
        <f t="shared" si="0"/>
        <v>1.0021203092639999</v>
      </c>
      <c r="I5" s="13">
        <v>0.100756</v>
      </c>
      <c r="J5" s="15">
        <f t="shared" si="1"/>
        <v>2.1044000000000007E-2</v>
      </c>
    </row>
    <row r="6" spans="1:10">
      <c r="A6" s="5">
        <v>44652</v>
      </c>
      <c r="B6" s="6">
        <v>202204</v>
      </c>
      <c r="C6" s="7">
        <f>'saída modelo POLI'!C6-($J6*'saída modelo POLI'!C6)</f>
        <v>0.67663724495400002</v>
      </c>
      <c r="D6" s="11">
        <v>0.12590000000000001</v>
      </c>
      <c r="E6" s="7">
        <f>'saída modelo POLI'!E6-($J6*'saída modelo POLI'!E6)</f>
        <v>3.5915439285000003E-2</v>
      </c>
      <c r="F6" s="7">
        <f>'saída modelo POLI'!F6-($J6*'saída modelo POLI'!F6)</f>
        <v>0.14032720835099999</v>
      </c>
      <c r="G6" s="7">
        <f>'saída modelo POLI'!G6-($J6*'saída modelo POLI'!G6)</f>
        <v>2.3092217181000001E-2</v>
      </c>
      <c r="H6" s="9">
        <f t="shared" si="0"/>
        <v>1.0018721097709999</v>
      </c>
      <c r="I6" s="13">
        <v>0.10867300000000001</v>
      </c>
      <c r="J6" s="15">
        <f t="shared" si="1"/>
        <v>1.7227000000000006E-2</v>
      </c>
    </row>
    <row r="7" spans="1:10">
      <c r="A7" s="5">
        <v>44682</v>
      </c>
      <c r="B7" s="6">
        <v>202205</v>
      </c>
      <c r="C7" s="7">
        <f>'saída modelo POLI'!C7-($J7*'saída modelo POLI'!C7)</f>
        <v>0.67711089999999996</v>
      </c>
      <c r="D7" s="8">
        <v>0.12509999999999999</v>
      </c>
      <c r="E7" s="7">
        <f>'saída modelo POLI'!E7-($J7*'saída modelo POLI'!E7)</f>
        <v>3.7236199999999997E-2</v>
      </c>
      <c r="F7" s="7">
        <f>'saída modelo POLI'!F7-($J7*'saída modelo POLI'!F7)</f>
        <v>0.13914579999999999</v>
      </c>
      <c r="G7" s="7">
        <f>'saída modelo POLI'!G7-($J7*'saída modelo POLI'!G7)</f>
        <v>2.35176E-2</v>
      </c>
      <c r="H7" s="9">
        <f>SUM(C7:G7)</f>
        <v>1.0021104999999999</v>
      </c>
      <c r="I7" s="13">
        <v>0.105</v>
      </c>
      <c r="J7" s="15">
        <f>D7-I7</f>
        <v>2.0099999999999993E-2</v>
      </c>
    </row>
    <row r="8" spans="1:10">
      <c r="A8" s="5">
        <v>44713</v>
      </c>
      <c r="B8" s="6">
        <v>202206</v>
      </c>
      <c r="C8" s="7">
        <f>'saída modelo POLI'!C8-($J8*'saída modelo POLI'!C8)</f>
        <v>0.6761216000000001</v>
      </c>
      <c r="D8" s="8">
        <v>0.12239999999999999</v>
      </c>
      <c r="E8" s="7">
        <f>'saída modelo POLI'!E8-($J8*'saída modelo POLI'!E8)</f>
        <v>3.6467199999999998E-2</v>
      </c>
      <c r="F8" s="7">
        <f>'saída modelo POLI'!F8-($J8*'saída modelo POLI'!F8)</f>
        <v>0.14094079999999998</v>
      </c>
      <c r="G8" s="7">
        <f>'saída modelo POLI'!G8-($J8*'saída modelo POLI'!G8)</f>
        <v>2.4640000000000002E-2</v>
      </c>
      <c r="H8" s="9">
        <f t="shared" ref="H8:H18" si="2">SUM(C8:G8)</f>
        <v>1.0005696000000002</v>
      </c>
      <c r="I8" s="13">
        <v>0.108</v>
      </c>
      <c r="J8" s="15">
        <f>D8-I8</f>
        <v>1.4399999999999996E-2</v>
      </c>
    </row>
    <row r="9" spans="1:10">
      <c r="A9" s="5">
        <v>44743</v>
      </c>
      <c r="B9" s="6">
        <v>202207</v>
      </c>
      <c r="C9" s="7">
        <f>'saída modelo POLI'!C9-($J9*'saída modelo POLI'!C9)</f>
        <v>0.66224250000000007</v>
      </c>
      <c r="D9" s="8">
        <v>0.13589999999999999</v>
      </c>
      <c r="E9" s="7">
        <f>'saída modelo POLI'!E9-($J9*'saída modelo POLI'!E9)</f>
        <v>3.4338500000000001E-2</v>
      </c>
      <c r="F9" s="7">
        <f>'saída modelo POLI'!F9-($J9*'saída modelo POLI'!F9)</f>
        <v>0.14422169999999998</v>
      </c>
      <c r="G9" s="7">
        <f>'saída modelo POLI'!G9-($J9*'saída modelo POLI'!G9)</f>
        <v>2.4527500000000001E-2</v>
      </c>
      <c r="H9" s="9">
        <f t="shared" si="2"/>
        <v>1.0012302000000002</v>
      </c>
      <c r="I9" s="13">
        <v>0.11700000000000001</v>
      </c>
      <c r="J9" s="15">
        <f>D9-I9</f>
        <v>1.8899999999999986E-2</v>
      </c>
    </row>
    <row r="10" spans="1:10">
      <c r="A10" s="5">
        <v>44774</v>
      </c>
      <c r="B10" s="6">
        <v>202208</v>
      </c>
      <c r="C10" s="7">
        <f>'saída modelo POLI'!C10-($J10*'saída modelo POLI'!C10)</f>
        <v>0.66565720000000006</v>
      </c>
      <c r="D10" s="8">
        <v>0.1303</v>
      </c>
      <c r="E10" s="7">
        <f>'saída modelo POLI'!E10-($J10*'saída modelo POLI'!E10)</f>
        <v>3.2495099999999999E-2</v>
      </c>
      <c r="F10" s="7">
        <f>'saída modelo POLI'!F10-($J10*'saída modelo POLI'!F10)</f>
        <v>0.14475089999999999</v>
      </c>
      <c r="G10" s="7">
        <f>'saída modelo POLI'!G10-($J10*'saída modelo POLI'!G10)</f>
        <v>2.9540999999999998E-2</v>
      </c>
      <c r="H10" s="9">
        <f t="shared" si="2"/>
        <v>1.0027442</v>
      </c>
      <c r="I10" s="13">
        <v>0.115</v>
      </c>
      <c r="J10" s="15">
        <f>D10-I10</f>
        <v>1.5299999999999994E-2</v>
      </c>
    </row>
    <row r="11" spans="1:10">
      <c r="A11" s="5">
        <v>44805</v>
      </c>
      <c r="B11" s="6">
        <v>202209</v>
      </c>
      <c r="C11" s="7">
        <f>'saída modelo POLI'!C11-($J11*'saída modelo POLI'!C11)</f>
        <v>0.66152040000000001</v>
      </c>
      <c r="D11" s="8">
        <v>0.12970000000000001</v>
      </c>
      <c r="E11" s="7">
        <f>'saída modelo POLI'!E11-($J11*'saída modelo POLI'!E11)</f>
        <v>2.5747799999999998E-2</v>
      </c>
      <c r="F11" s="7">
        <f>'saída modelo POLI'!F11-($J11*'saída modelo POLI'!F11)</f>
        <v>0.14854499999999998</v>
      </c>
      <c r="G11" s="7">
        <f>'saída modelo POLI'!G11-($J11*'saída modelo POLI'!G11)</f>
        <v>3.5650799999999996E-2</v>
      </c>
      <c r="H11" s="9">
        <f t="shared" si="2"/>
        <v>1.0011639999999999</v>
      </c>
      <c r="I11" s="13">
        <v>0.12</v>
      </c>
      <c r="J11" s="15">
        <f>D11-I11</f>
        <v>9.7000000000000142E-3</v>
      </c>
    </row>
    <row r="12" spans="1:10">
      <c r="A12" s="5">
        <v>44835</v>
      </c>
      <c r="B12" s="6">
        <v>202210</v>
      </c>
      <c r="C12" s="7">
        <f>'saída modelo POLI'!C12-($J12*'saída modelo POLI'!C12)</f>
        <v>0.65238000000000007</v>
      </c>
      <c r="D12" s="8">
        <v>0.14249999999999999</v>
      </c>
      <c r="E12" s="7">
        <f>'saída modelo POLI'!E12-($J12*'saída modelo POLI'!E12)</f>
        <v>2.0632500000000002E-2</v>
      </c>
      <c r="F12" s="7">
        <f>'saída modelo POLI'!F12-($J12*'saída modelo POLI'!F12)</f>
        <v>0.14639250000000001</v>
      </c>
      <c r="G12" s="7">
        <f>'saída modelo POLI'!G12-($J12*'saída modelo POLI'!G12)</f>
        <v>3.9300000000000002E-2</v>
      </c>
      <c r="H12" s="9">
        <f t="shared" si="2"/>
        <v>1.0012050000000001</v>
      </c>
      <c r="I12" s="13">
        <v>0.125</v>
      </c>
      <c r="J12" s="15">
        <f>D12-I12</f>
        <v>1.7499999999999988E-2</v>
      </c>
    </row>
    <row r="13" spans="1:10">
      <c r="A13" s="5">
        <v>44866</v>
      </c>
      <c r="B13" s="6">
        <v>202211</v>
      </c>
      <c r="C13" s="7">
        <f>'saída modelo POLI'!C13-($J13*'saída modelo POLI'!C13)</f>
        <v>0.64688220000000007</v>
      </c>
      <c r="D13" s="8">
        <v>0.1474</v>
      </c>
      <c r="E13" s="7">
        <f>'saída modelo POLI'!E13-($J13*'saída modelo POLI'!E13)</f>
        <v>1.6738200000000002E-2</v>
      </c>
      <c r="F13" s="7">
        <f>'saída modelo POLI'!F13-($J13*'saída modelo POLI'!F13)</f>
        <v>0.14670539999999999</v>
      </c>
      <c r="G13" s="7">
        <f>'saída modelo POLI'!G13-($J13*'saída modelo POLI'!G13)</f>
        <v>4.4306999999999999E-2</v>
      </c>
      <c r="H13" s="9">
        <f t="shared" si="2"/>
        <v>1.0020328000000001</v>
      </c>
      <c r="I13" s="13">
        <v>0.13200000000000001</v>
      </c>
      <c r="J13" s="15">
        <f>D13-I13</f>
        <v>1.5399999999999997E-2</v>
      </c>
    </row>
    <row r="14" spans="1:10">
      <c r="A14" s="5">
        <v>44896</v>
      </c>
      <c r="B14" s="6">
        <v>202212</v>
      </c>
      <c r="C14" s="7">
        <f>'saída modelo POLI'!C14-($J14*'saída modelo POLI'!C14)</f>
        <v>0.63112000000000001</v>
      </c>
      <c r="D14" s="8">
        <v>0.16400000000000001</v>
      </c>
      <c r="E14" s="7">
        <f>'saída modelo POLI'!E14-($J14*'saída modelo POLI'!E14)</f>
        <v>1.274E-2</v>
      </c>
      <c r="F14" s="7">
        <f>'saída modelo POLI'!F14-($J14*'saída modelo POLI'!F14)</f>
        <v>0.14993999999999999</v>
      </c>
      <c r="G14" s="7">
        <f>'saída modelo POLI'!G14-($J14*'saída modelo POLI'!G14)</f>
        <v>4.6059999999999997E-2</v>
      </c>
      <c r="H14" s="9">
        <f t="shared" si="2"/>
        <v>1.00386</v>
      </c>
      <c r="I14" s="13">
        <v>0.14399999999999999</v>
      </c>
      <c r="J14" s="15">
        <f>D14-I14</f>
        <v>2.0000000000000018E-2</v>
      </c>
    </row>
    <row r="15" spans="1:10">
      <c r="A15" s="5">
        <v>44927</v>
      </c>
      <c r="B15" s="6">
        <v>202301</v>
      </c>
      <c r="C15" s="7">
        <f>'saída modelo POLI'!C15-($J15*'saída modelo POLI'!C15)</f>
        <v>0.62936840000000005</v>
      </c>
      <c r="D15" s="8">
        <v>0.16919999999999999</v>
      </c>
      <c r="E15" s="7">
        <f>'saída modelo POLI'!E15-($J15*'saída modelo POLI'!E15)</f>
        <v>9.7879999999999998E-3</v>
      </c>
      <c r="F15" s="7">
        <f>'saída modelo POLI'!F15-($J15*'saída modelo POLI'!F15)</f>
        <v>0.14682000000000001</v>
      </c>
      <c r="G15" s="7">
        <f>'saída modelo POLI'!G15-($J15*'saída modelo POLI'!G15)</f>
        <v>4.7961200000000002E-2</v>
      </c>
      <c r="H15" s="9">
        <f t="shared" si="2"/>
        <v>1.0031376000000001</v>
      </c>
      <c r="I15" s="13">
        <v>0.14799999999999999</v>
      </c>
      <c r="J15" s="15">
        <f>D15-I15</f>
        <v>2.1199999999999997E-2</v>
      </c>
    </row>
    <row r="16" spans="1:10">
      <c r="A16" s="5">
        <v>44958</v>
      </c>
      <c r="B16" s="6">
        <v>202302</v>
      </c>
      <c r="C16" s="7">
        <f>'saída modelo POLI'!C16-($J16*'saída modelo POLI'!C16)</f>
        <v>0.63830799999999999</v>
      </c>
      <c r="D16" s="8">
        <v>0.16200000000000001</v>
      </c>
      <c r="E16" s="7">
        <f>'saída modelo POLI'!E16-($J16*'saída modelo POLI'!E16)</f>
        <v>1.0768999999999999E-2</v>
      </c>
      <c r="F16" s="7">
        <f>'saída modelo POLI'!F16-($J16*'saída modelo POLI'!F16)</f>
        <v>0.138039</v>
      </c>
      <c r="G16" s="7">
        <f>'saída modelo POLI'!G16-($J16*'saída modelo POLI'!G16)</f>
        <v>5.2865999999999996E-2</v>
      </c>
      <c r="H16" s="9">
        <f t="shared" si="2"/>
        <v>1.0019820000000002</v>
      </c>
      <c r="I16" s="13">
        <v>0.14099999999999999</v>
      </c>
      <c r="J16" s="15">
        <f>D16-I16</f>
        <v>2.1000000000000019E-2</v>
      </c>
    </row>
    <row r="17" spans="1:10">
      <c r="A17" s="5">
        <v>44986</v>
      </c>
      <c r="B17" s="6">
        <v>202303</v>
      </c>
      <c r="C17" s="7">
        <f>'saída modelo POLI'!C17-($J17*'saída modelo POLI'!C17)</f>
        <v>0.65371800000000002</v>
      </c>
      <c r="D17" s="8">
        <v>0.157</v>
      </c>
      <c r="E17" s="7">
        <f>'saída modelo POLI'!E17-($J17*'saída modelo POLI'!E17)</f>
        <v>1.0846E-2</v>
      </c>
      <c r="F17" s="7">
        <f>'saída modelo POLI'!F17-($J17*'saída modelo POLI'!F17)</f>
        <v>0.13409600000000002</v>
      </c>
      <c r="G17" s="7">
        <f>'saída modelo POLI'!G17-($J17*'saída modelo POLI'!G17)</f>
        <v>4.6342000000000001E-2</v>
      </c>
      <c r="H17" s="9">
        <f t="shared" si="2"/>
        <v>1.0020020000000001</v>
      </c>
      <c r="I17" s="13">
        <v>0.14299999999999999</v>
      </c>
      <c r="J17" s="15">
        <f>D17-I17</f>
        <v>1.4000000000000012E-2</v>
      </c>
    </row>
    <row r="18" spans="1:10">
      <c r="A18" s="5">
        <v>45017</v>
      </c>
      <c r="B18" s="6">
        <v>202304</v>
      </c>
      <c r="C18" s="7">
        <f>'saída modelo POLI'!C18-($J18*'saída modelo POLI'!C18)</f>
        <v>0.63535399999999997</v>
      </c>
      <c r="D18" s="8">
        <v>0.17100000000000001</v>
      </c>
      <c r="E18" s="7">
        <f>'saída modelo POLI'!E18-($J18*'saída modelo POLI'!E18)</f>
        <v>9.8200000000000006E-3</v>
      </c>
      <c r="F18" s="7">
        <f>'saída modelo POLI'!F18-($J18*'saída modelo POLI'!F18)</f>
        <v>0.140426</v>
      </c>
      <c r="G18" s="7">
        <f>'saída modelo POLI'!G18-($J18*'saída modelo POLI'!G18)</f>
        <v>4.5171999999999997E-2</v>
      </c>
      <c r="H18" s="9">
        <f t="shared" si="2"/>
        <v>1.0017720000000001</v>
      </c>
      <c r="I18" s="13">
        <v>0.153</v>
      </c>
      <c r="J18" s="15">
        <f>D18-I18</f>
        <v>1.8000000000000016E-2</v>
      </c>
    </row>
    <row r="19" spans="1:10">
      <c r="A19" s="5">
        <v>45047</v>
      </c>
      <c r="B19" s="6">
        <v>202305</v>
      </c>
      <c r="C19" s="7">
        <f>'saída modelo POLI'!C19-($J19*'saída modelo POLI'!C19)</f>
        <v>0.64450200000000002</v>
      </c>
      <c r="D19" s="8">
        <v>0.159</v>
      </c>
      <c r="E19" s="7">
        <f>'saída modelo POLI'!E19-($J19*'saída modelo POLI'!E19)</f>
        <v>1.0758E-2</v>
      </c>
      <c r="F19" s="7">
        <f>'saída modelo POLI'!F19-($J19*'saída modelo POLI'!F19)</f>
        <v>0.130074</v>
      </c>
      <c r="G19" s="7">
        <f>'saída modelo POLI'!G19-($J19*'saída modelo POLI'!G19)</f>
        <v>5.8679999999999996E-2</v>
      </c>
      <c r="H19" s="9">
        <f t="shared" ref="H19" si="3">SUM(C19:G19)</f>
        <v>1.0030140000000001</v>
      </c>
      <c r="I19" s="13">
        <v>0.13700000000000001</v>
      </c>
      <c r="J19" s="15">
        <f>D19-I19</f>
        <v>2.1999999999999992E-2</v>
      </c>
    </row>
    <row r="20" spans="1:10">
      <c r="D20" s="12"/>
    </row>
    <row r="25" spans="1:10" ht="21">
      <c r="A25" s="21" t="s">
        <v>12</v>
      </c>
      <c r="B25" s="21"/>
      <c r="C25" s="21"/>
      <c r="D25" s="21"/>
      <c r="E25" s="21"/>
      <c r="F25" s="21"/>
      <c r="G25" s="21"/>
      <c r="H25" s="21"/>
    </row>
    <row r="26" spans="1:10" ht="30">
      <c r="A26" s="19" t="s">
        <v>0</v>
      </c>
      <c r="B26" s="19" t="s">
        <v>1</v>
      </c>
      <c r="C26" s="19" t="s">
        <v>2</v>
      </c>
      <c r="D26" s="19" t="s">
        <v>3</v>
      </c>
      <c r="E26" s="19" t="s">
        <v>4</v>
      </c>
      <c r="F26" s="19" t="s">
        <v>5</v>
      </c>
      <c r="G26" s="19" t="s">
        <v>6</v>
      </c>
      <c r="H26" s="19" t="s">
        <v>7</v>
      </c>
    </row>
    <row r="27" spans="1:10">
      <c r="A27" s="5">
        <v>44562</v>
      </c>
      <c r="B27" s="6">
        <v>202201</v>
      </c>
      <c r="C27" s="16">
        <v>0.69977599999999995</v>
      </c>
      <c r="D27" s="16">
        <v>0.101572</v>
      </c>
      <c r="E27" s="16">
        <v>3.7721999999999999E-2</v>
      </c>
      <c r="F27" s="16">
        <v>0.13825699999999999</v>
      </c>
      <c r="G27" s="16">
        <v>2.2672000000000001E-2</v>
      </c>
      <c r="H27" s="17">
        <f t="shared" ref="H27:H30" si="4">SUM(C27:G27)</f>
        <v>0.99999899999999997</v>
      </c>
    </row>
    <row r="28" spans="1:10">
      <c r="A28" s="5">
        <v>44593</v>
      </c>
      <c r="B28" s="6">
        <v>202202</v>
      </c>
      <c r="C28" s="16">
        <v>0.70053100000000001</v>
      </c>
      <c r="D28" s="16">
        <v>9.9416000000000004E-2</v>
      </c>
      <c r="E28" s="16">
        <v>3.8952000000000001E-2</v>
      </c>
      <c r="F28" s="16">
        <v>0.138573</v>
      </c>
      <c r="G28" s="16">
        <v>2.2527999999999999E-2</v>
      </c>
      <c r="H28" s="17">
        <f t="shared" si="4"/>
        <v>0.99999999999999989</v>
      </c>
    </row>
    <row r="29" spans="1:10">
      <c r="A29" s="5">
        <v>44621</v>
      </c>
      <c r="B29" s="6">
        <v>202203</v>
      </c>
      <c r="C29" s="16">
        <v>0.69867999999999997</v>
      </c>
      <c r="D29" s="16">
        <v>0.100756</v>
      </c>
      <c r="E29" s="16">
        <v>3.8290999999999999E-2</v>
      </c>
      <c r="F29" s="16">
        <v>0.139428</v>
      </c>
      <c r="G29" s="16">
        <v>2.2845000000000001E-2</v>
      </c>
      <c r="H29" s="17">
        <f t="shared" si="4"/>
        <v>0.99999999999999989</v>
      </c>
    </row>
    <row r="30" spans="1:10">
      <c r="A30" s="5">
        <v>44652</v>
      </c>
      <c r="B30" s="6">
        <v>202204</v>
      </c>
      <c r="C30" s="16">
        <v>0.68849800000000005</v>
      </c>
      <c r="D30" s="16">
        <v>0.10867300000000001</v>
      </c>
      <c r="E30" s="16">
        <v>3.6545000000000001E-2</v>
      </c>
      <c r="F30" s="16">
        <v>0.142787</v>
      </c>
      <c r="G30" s="16">
        <v>2.3497000000000001E-2</v>
      </c>
      <c r="H30" s="17">
        <f t="shared" si="4"/>
        <v>1.0000000000000002</v>
      </c>
    </row>
    <row r="31" spans="1:10">
      <c r="A31" s="5">
        <v>44682</v>
      </c>
      <c r="B31" s="6">
        <v>202205</v>
      </c>
      <c r="C31" s="18">
        <v>0.69099999999999995</v>
      </c>
      <c r="D31" s="18">
        <v>0.105</v>
      </c>
      <c r="E31" s="18">
        <v>3.7999999999999999E-2</v>
      </c>
      <c r="F31" s="18">
        <v>0.14199999999999999</v>
      </c>
      <c r="G31" s="18">
        <v>2.4E-2</v>
      </c>
      <c r="H31" s="17">
        <f>SUM(C31:G31)</f>
        <v>1</v>
      </c>
    </row>
    <row r="32" spans="1:10">
      <c r="A32" s="5">
        <v>44713</v>
      </c>
      <c r="B32" s="6">
        <v>202206</v>
      </c>
      <c r="C32" s="18">
        <v>0.68600000000000005</v>
      </c>
      <c r="D32" s="18">
        <v>0.108</v>
      </c>
      <c r="E32" s="18">
        <v>3.6999999999999998E-2</v>
      </c>
      <c r="F32" s="18">
        <v>0.14299999999999999</v>
      </c>
      <c r="G32" s="18">
        <v>2.5000000000000001E-2</v>
      </c>
      <c r="H32" s="17">
        <f t="shared" ref="H32:H43" si="5">SUM(C32:G32)</f>
        <v>0.99900000000000011</v>
      </c>
    </row>
    <row r="33" spans="1:8">
      <c r="A33" s="5">
        <v>44743</v>
      </c>
      <c r="B33" s="6">
        <v>202207</v>
      </c>
      <c r="C33" s="18">
        <v>0.67500000000000004</v>
      </c>
      <c r="D33" s="18">
        <v>0.11700000000000001</v>
      </c>
      <c r="E33" s="18">
        <v>3.5000000000000003E-2</v>
      </c>
      <c r="F33" s="18">
        <v>0.14699999999999999</v>
      </c>
      <c r="G33" s="18">
        <v>2.5000000000000001E-2</v>
      </c>
      <c r="H33" s="17">
        <f t="shared" si="5"/>
        <v>0.99900000000000011</v>
      </c>
    </row>
    <row r="34" spans="1:8">
      <c r="A34" s="5">
        <v>44774</v>
      </c>
      <c r="B34" s="6">
        <v>202208</v>
      </c>
      <c r="C34" s="18">
        <v>0.67600000000000005</v>
      </c>
      <c r="D34" s="18">
        <v>0.115</v>
      </c>
      <c r="E34" s="18">
        <v>3.3000000000000002E-2</v>
      </c>
      <c r="F34" s="18">
        <v>0.14699999999999999</v>
      </c>
      <c r="G34" s="18">
        <v>0.03</v>
      </c>
      <c r="H34" s="17">
        <f t="shared" si="5"/>
        <v>1.0010000000000001</v>
      </c>
    </row>
    <row r="35" spans="1:8">
      <c r="A35" s="5">
        <v>44805</v>
      </c>
      <c r="B35" s="6">
        <v>202209</v>
      </c>
      <c r="C35" s="18">
        <v>0.66800000000000004</v>
      </c>
      <c r="D35" s="18">
        <v>0.12</v>
      </c>
      <c r="E35" s="18">
        <v>2.5999999999999999E-2</v>
      </c>
      <c r="F35" s="18">
        <v>0.15</v>
      </c>
      <c r="G35" s="18">
        <v>3.5999999999999997E-2</v>
      </c>
      <c r="H35" s="17">
        <f t="shared" si="5"/>
        <v>1</v>
      </c>
    </row>
    <row r="36" spans="1:8">
      <c r="A36" s="5">
        <v>44835</v>
      </c>
      <c r="B36" s="6">
        <v>202210</v>
      </c>
      <c r="C36" s="18">
        <v>0.66400000000000003</v>
      </c>
      <c r="D36" s="18">
        <v>0.125</v>
      </c>
      <c r="E36" s="18">
        <v>2.1000000000000001E-2</v>
      </c>
      <c r="F36" s="18">
        <v>0.14899999999999999</v>
      </c>
      <c r="G36" s="18">
        <v>0.04</v>
      </c>
      <c r="H36" s="17">
        <f t="shared" si="5"/>
        <v>0.99900000000000011</v>
      </c>
    </row>
    <row r="37" spans="1:8">
      <c r="A37" s="5">
        <v>44866</v>
      </c>
      <c r="B37" s="6">
        <v>202211</v>
      </c>
      <c r="C37" s="18">
        <v>0.65700000000000003</v>
      </c>
      <c r="D37" s="18">
        <v>0.13200000000000001</v>
      </c>
      <c r="E37" s="18">
        <v>1.7000000000000001E-2</v>
      </c>
      <c r="F37" s="18">
        <v>0.14899999999999999</v>
      </c>
      <c r="G37" s="18">
        <v>4.4999999999999998E-2</v>
      </c>
      <c r="H37" s="17">
        <f t="shared" si="5"/>
        <v>1</v>
      </c>
    </row>
    <row r="38" spans="1:8">
      <c r="A38" s="5">
        <v>44896</v>
      </c>
      <c r="B38" s="6">
        <v>202212</v>
      </c>
      <c r="C38" s="18">
        <v>0.64400000000000002</v>
      </c>
      <c r="D38" s="18">
        <v>0.14399999999999999</v>
      </c>
      <c r="E38" s="18">
        <v>1.2999999999999999E-2</v>
      </c>
      <c r="F38" s="18">
        <v>0.153</v>
      </c>
      <c r="G38" s="18">
        <v>4.7E-2</v>
      </c>
      <c r="H38" s="17">
        <f t="shared" si="5"/>
        <v>1.0010000000000001</v>
      </c>
    </row>
    <row r="39" spans="1:8">
      <c r="A39" s="5">
        <v>44927</v>
      </c>
      <c r="B39" s="6">
        <v>202301</v>
      </c>
      <c r="C39" s="18">
        <v>0.64300000000000002</v>
      </c>
      <c r="D39" s="18">
        <v>0.14799999999999999</v>
      </c>
      <c r="E39" s="18">
        <v>0.01</v>
      </c>
      <c r="F39" s="18">
        <v>0.15</v>
      </c>
      <c r="G39" s="18">
        <v>4.9000000000000002E-2</v>
      </c>
      <c r="H39" s="17">
        <f t="shared" si="5"/>
        <v>1</v>
      </c>
    </row>
    <row r="40" spans="1:8">
      <c r="A40" s="5">
        <v>44958</v>
      </c>
      <c r="B40" s="6">
        <v>202302</v>
      </c>
      <c r="C40" s="18">
        <v>0.65200000000000002</v>
      </c>
      <c r="D40" s="18">
        <v>0.14099999999999999</v>
      </c>
      <c r="E40" s="18">
        <v>1.0999999999999999E-2</v>
      </c>
      <c r="F40" s="18">
        <v>0.14099999999999999</v>
      </c>
      <c r="G40" s="18">
        <v>5.3999999999999999E-2</v>
      </c>
      <c r="H40" s="17">
        <f t="shared" si="5"/>
        <v>0.99900000000000011</v>
      </c>
    </row>
    <row r="41" spans="1:8">
      <c r="A41" s="5">
        <v>44986</v>
      </c>
      <c r="B41" s="6">
        <v>202303</v>
      </c>
      <c r="C41" s="18">
        <v>0.66300000000000003</v>
      </c>
      <c r="D41" s="18">
        <v>0.14299999999999999</v>
      </c>
      <c r="E41" s="18">
        <v>1.0999999999999999E-2</v>
      </c>
      <c r="F41" s="18">
        <v>0.13600000000000001</v>
      </c>
      <c r="G41" s="18">
        <v>4.7E-2</v>
      </c>
      <c r="H41" s="17">
        <f t="shared" si="5"/>
        <v>1</v>
      </c>
    </row>
    <row r="42" spans="1:8">
      <c r="A42" s="5">
        <v>45017</v>
      </c>
      <c r="B42" s="6">
        <v>202304</v>
      </c>
      <c r="C42" s="18">
        <v>0.64700000000000002</v>
      </c>
      <c r="D42" s="18">
        <v>0.153</v>
      </c>
      <c r="E42" s="18">
        <v>0.01</v>
      </c>
      <c r="F42" s="18">
        <v>0.14299999999999999</v>
      </c>
      <c r="G42" s="18">
        <v>4.5999999999999999E-2</v>
      </c>
      <c r="H42" s="17">
        <f t="shared" si="5"/>
        <v>0.99900000000000011</v>
      </c>
    </row>
    <row r="43" spans="1:8">
      <c r="A43" s="5">
        <v>45047</v>
      </c>
      <c r="B43" s="6">
        <v>202305</v>
      </c>
      <c r="C43" s="18">
        <v>0.65900000000000003</v>
      </c>
      <c r="D43" s="18">
        <v>0.13700000000000001</v>
      </c>
      <c r="E43" s="18">
        <v>1.0999999999999999E-2</v>
      </c>
      <c r="F43" s="18">
        <v>0.13300000000000001</v>
      </c>
      <c r="G43" s="18">
        <v>0.06</v>
      </c>
      <c r="H43" s="17">
        <f t="shared" si="5"/>
        <v>1</v>
      </c>
    </row>
    <row r="56" spans="1:1">
      <c r="A56" t="s">
        <v>13</v>
      </c>
    </row>
  </sheetData>
  <mergeCells count="2">
    <mergeCell ref="A1:J1"/>
    <mergeCell ref="A25:H2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Frankenstein</dc:creator>
  <cp:keywords/>
  <dc:description/>
  <cp:lastModifiedBy/>
  <cp:revision/>
  <dcterms:created xsi:type="dcterms:W3CDTF">2023-06-28T16:21:03Z</dcterms:created>
  <dcterms:modified xsi:type="dcterms:W3CDTF">2023-06-29T18:51:14Z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2488a3-a7b3-4c99-9af4-1270fc844ad3_Enabled">
    <vt:lpwstr>true</vt:lpwstr>
  </property>
  <property fmtid="{D5CDD505-2E9C-101B-9397-08002B2CF9AE}" pid="3" name="MSIP_Label_502488a3-a7b3-4c99-9af4-1270fc844ad3_SetDate">
    <vt:lpwstr>2023-06-28T16:21:17Z</vt:lpwstr>
  </property>
  <property fmtid="{D5CDD505-2E9C-101B-9397-08002B2CF9AE}" pid="4" name="MSIP_Label_502488a3-a7b3-4c99-9af4-1270fc844ad3_Method">
    <vt:lpwstr>Standard</vt:lpwstr>
  </property>
  <property fmtid="{D5CDD505-2E9C-101B-9397-08002B2CF9AE}" pid="5" name="MSIP_Label_502488a3-a7b3-4c99-9af4-1270fc844ad3_Name">
    <vt:lpwstr>Uso interno</vt:lpwstr>
  </property>
  <property fmtid="{D5CDD505-2E9C-101B-9397-08002B2CF9AE}" pid="6" name="MSIP_Label_502488a3-a7b3-4c99-9af4-1270fc844ad3_SiteId">
    <vt:lpwstr>8d112cc1-ae6f-4278-b877-837aef345f39</vt:lpwstr>
  </property>
  <property fmtid="{D5CDD505-2E9C-101B-9397-08002B2CF9AE}" pid="7" name="MSIP_Label_502488a3-a7b3-4c99-9af4-1270fc844ad3_ActionId">
    <vt:lpwstr>a5b1c1c5-813e-4423-b92d-06e50bd64500</vt:lpwstr>
  </property>
  <property fmtid="{D5CDD505-2E9C-101B-9397-08002B2CF9AE}" pid="8" name="MSIP_Label_502488a3-a7b3-4c99-9af4-1270fc844ad3_ContentBits">
    <vt:lpwstr>2</vt:lpwstr>
  </property>
</Properties>
</file>