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D:\Projekty\Studia\VI semestr\Ekonometria\"/>
    </mc:Choice>
  </mc:AlternateContent>
  <xr:revisionPtr revIDLastSave="0" documentId="13_ncr:1_{BCE98667-E7F6-4A63-B335-F9FB24CD00AC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Wstępne odrzucenie" sheetId="1" r:id="rId1"/>
    <sheet name="Wstepne_odrzucenie" sheetId="7" r:id="rId2"/>
    <sheet name="Arkusz2" sheetId="8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E35" i="8" l="1"/>
  <c r="X31" i="8"/>
  <c r="AF27" i="8"/>
  <c r="BG23" i="8"/>
  <c r="BG19" i="8"/>
  <c r="X15" i="8"/>
  <c r="X11" i="8"/>
  <c r="AF7" i="8"/>
  <c r="S3" i="8"/>
  <c r="Q8" i="1" l="1"/>
  <c r="R8" i="1"/>
  <c r="S8" i="1" s="1"/>
  <c r="T8" i="1"/>
  <c r="Q13" i="1"/>
  <c r="R13" i="1"/>
  <c r="S13" i="1" s="1"/>
  <c r="T13" i="1"/>
  <c r="Q18" i="1"/>
  <c r="R18" i="1"/>
  <c r="T18" i="1"/>
  <c r="Q23" i="1"/>
  <c r="R23" i="1"/>
  <c r="S23" i="1" s="1"/>
  <c r="T23" i="1"/>
  <c r="Q28" i="1"/>
  <c r="R28" i="1"/>
  <c r="S28" i="1" s="1"/>
  <c r="T28" i="1"/>
  <c r="Q33" i="1"/>
  <c r="R33" i="1"/>
  <c r="S33" i="1" s="1"/>
  <c r="T33" i="1"/>
  <c r="T3" i="1"/>
  <c r="R3" i="1"/>
  <c r="Q3" i="1"/>
  <c r="T48" i="1"/>
  <c r="R48" i="1"/>
  <c r="S48" i="1" s="1"/>
  <c r="Q48" i="1"/>
  <c r="S18" i="1" l="1"/>
  <c r="S3" i="1"/>
  <c r="R43" i="1" l="1"/>
  <c r="Q43" i="1"/>
  <c r="T43" i="1"/>
  <c r="T38" i="1"/>
  <c r="R38" i="1"/>
  <c r="Q38" i="1"/>
  <c r="S43" i="1" l="1"/>
  <c r="S38" i="1"/>
</calcChain>
</file>

<file path=xl/sharedStrings.xml><?xml version="1.0" encoding="utf-8"?>
<sst xmlns="http://schemas.openxmlformats.org/spreadsheetml/2006/main" count="389" uniqueCount="68">
  <si>
    <t>2015</t>
  </si>
  <si>
    <t>2016</t>
  </si>
  <si>
    <t>2017</t>
  </si>
  <si>
    <t>2018</t>
  </si>
  <si>
    <t>2019</t>
  </si>
  <si>
    <t>2020</t>
  </si>
  <si>
    <t>[szt.]</t>
  </si>
  <si>
    <t>-</t>
  </si>
  <si>
    <t>RYNKOWA SPRZEDAŻ LOKALI MIESZKALNYCH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</si>
  <si>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</si>
  <si>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</si>
  <si>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</si>
  <si>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</si>
  <si>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</si>
  <si>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</si>
  <si>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</si>
  <si>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</si>
  <si>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</si>
  <si>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</si>
  <si>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[km]</t>
  </si>
  <si>
    <t>Drogi ogółem</t>
  </si>
  <si>
    <t>[tys. msc.]</t>
  </si>
  <si>
    <t>Liczba nowo utworzonych miejsc pracy</t>
  </si>
  <si>
    <t>[-]</t>
  </si>
  <si>
    <t>Małżeństwa zawarte</t>
  </si>
  <si>
    <t>Mieszkania rozpoczęta budowa</t>
  </si>
  <si>
    <t>[%]</t>
  </si>
  <si>
    <t>Stopa bezrobocia</t>
  </si>
  <si>
    <t>Współczynnik zmienności</t>
  </si>
  <si>
    <t>Średnia</t>
  </si>
  <si>
    <t>Odchylenie standardowe z próby</t>
  </si>
  <si>
    <t>Współćzynnik korelacji Pearsona</t>
  </si>
  <si>
    <t>Liczba lokali mieszkalnych ogółem w Polsce</t>
  </si>
  <si>
    <t>większy niż 15%</t>
  </si>
  <si>
    <t>mniejszy niż 15%</t>
  </si>
  <si>
    <t>Można wybrać</t>
  </si>
  <si>
    <t>Odrzucam</t>
  </si>
  <si>
    <t>Liczba i kwoty wypłaconych dodatków mieszkaniowych</t>
  </si>
  <si>
    <t>Ilość miast</t>
  </si>
  <si>
    <t>mniejszy niż 75%</t>
  </si>
  <si>
    <t>wieksza niż 75%</t>
  </si>
  <si>
    <t>[zł]</t>
  </si>
  <si>
    <t>Wartość brutto środków trwałych na 1 mieszkańca</t>
  </si>
  <si>
    <t>observation_date</t>
  </si>
  <si>
    <t>BABANAICSRETSAUS</t>
  </si>
  <si>
    <t>Business Applications: Retail Trade in the United States, Number, Annual, Seasonally Adjusted</t>
  </si>
  <si>
    <t>BUSINV</t>
  </si>
  <si>
    <t>Total Business Inventories, Millions of Dollars, Annual, Seasonally Adjusted</t>
  </si>
  <si>
    <t>Natural Gas Consumption, Billion Cubic Feet, Annual, Not Seasonally Adjusted</t>
  </si>
  <si>
    <t>NATURALGAS</t>
  </si>
  <si>
    <t>RAILPMD11</t>
  </si>
  <si>
    <t>Rail Passenger Miles, Miles, Annual, Seasonally Adjusted</t>
  </si>
  <si>
    <t>Homeownership Rate in the United States, Percent, Annual, Not Seasonally Adjusted</t>
  </si>
  <si>
    <t>RHORUSQ156N</t>
  </si>
  <si>
    <t>RHVRUSQ156N</t>
  </si>
  <si>
    <t>Homeowner Vacancy Rate in the United States, Percent, Annual, Not Seasonally Adjusted</t>
  </si>
  <si>
    <t>Total Business Sales, Millions of Dollars, Annual, Seasonally Adjusted</t>
  </si>
  <si>
    <t>TOTBUSSMSA</t>
  </si>
  <si>
    <t>Passenger Transportation Services Index, Index 2000=100, Annual, Seasonally Adjusted</t>
  </si>
  <si>
    <t>TSIPSNGR</t>
  </si>
  <si>
    <t>TTLCONS</t>
  </si>
  <si>
    <t>Total Construction Spending: Total Construction in the United States, Millions of Dollars, Annual, Seasonally Adjusted Annual Rate</t>
  </si>
  <si>
    <t>Homeownership Rate for the United States, Percent, Annual, Not Seasonally Adjusted</t>
  </si>
  <si>
    <t>USHOWN</t>
  </si>
  <si>
    <t>USSTHPI</t>
  </si>
  <si>
    <t>All-Transactions House Price Index for the United States, Index 1980:Q1=100, Annual, Not Seasonally Adjusted</t>
  </si>
  <si>
    <t>Current Wages and Benefits; Percentage Reporting Increases for Texas, Percent, Annual, Seasonally Adjusted</t>
  </si>
  <si>
    <t>WGSISAMFRBDAL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</si>
</sst>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"/>
    <numFmt numFmtId="165" formatCode="yyyy\-mm\-dd"/>
    <numFmt numFmtId="166" formatCode="0.0"/>
  </numFmts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charset val="238"/>
    </font>
    <font>
      <sz val="11"/>
      <color rgb="FF000000"/>
      <name val="Calibri"/>
      <family val="2"/>
      <charset val="238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0"/>
      <name val="Arial"/>
      <family val="2"/>
      <charset val="238"/>
    </font>
  </fonts>
  <fills count="16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6C09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8CBAD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2D2D"/>
        <bgColor indexed="64"/>
      </patternFill>
    </fill>
    <fill>
      <patternFill patternType="solid">
        <fgColor rgb="FFFF757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0" fontId="1" fillId="0" borderId="0"/>
    <xf numFmtId="0" fontId="2" fillId="2" borderId="1">
      <alignment horizontal="left" vertical="center" wrapText="1"/>
    </xf>
    <xf numFmtId="0" fontId="3" fillId="5" borderId="0" applyNumberFormat="0" applyBorder="0" applyAlignment="0" applyProtection="0"/>
    <xf numFmtId="0" fontId="4" fillId="6" borderId="0" applyNumberFormat="0" applyBorder="0" applyAlignment="0" applyProtection="0"/>
    <xf numFmtId="0" fontId="5" fillId="0" borderId="0"/>
  </cellStyleXfs>
  <cellXfs count="61">
    <xf numFmtId="0" fontId="0" fillId="0" borderId="0" xfId="0"/>
    <xf numFmtId="0" fontId="0" fillId="0" borderId="0" xfId="0" applyAlignment="1">
      <alignment horizontal="center" vertical="center"/>
    </xf>
    <xf numFmtId="3" fontId="1" fillId="0" borderId="0" xfId="1" applyNumberFormat="1" applyFont="1" applyAlignment="1">
      <alignment horizontal="center" vertical="center"/>
    </xf>
    <xf numFmtId="164" fontId="1" fillId="0" borderId="0" xfId="1" applyNumberFormat="1" applyFont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1" fillId="0" borderId="0" xfId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3" fontId="1" fillId="13" borderId="0" xfId="1" applyNumberFormat="1" applyFont="1" applyFill="1" applyAlignment="1">
      <alignment horizontal="center" vertical="center"/>
    </xf>
    <xf numFmtId="164" fontId="1" fillId="13" borderId="0" xfId="1" applyNumberFormat="1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8" borderId="0" xfId="2" applyNumberFormat="1" applyFont="1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2" fontId="0" fillId="11" borderId="0" xfId="0" applyNumberFormat="1" applyFill="1" applyAlignment="1">
      <alignment horizontal="center" vertical="center"/>
    </xf>
    <xf numFmtId="0" fontId="0" fillId="0" borderId="0" xfId="0"/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/>
    <xf numFmtId="49" fontId="0" fillId="7" borderId="0" xfId="0" applyNumberFormat="1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 vertical="center"/>
    </xf>
    <xf numFmtId="0" fontId="2" fillId="8" borderId="0" xfId="2" applyNumberFormat="1" applyFont="1" applyFill="1" applyBorder="1" applyAlignment="1">
      <alignment horizontal="center" vertical="center" wrapText="1"/>
    </xf>
    <xf numFmtId="0" fontId="4" fillId="6" borderId="0" xfId="4" applyAlignment="1">
      <alignment horizontal="center" vertical="center"/>
    </xf>
    <xf numFmtId="0" fontId="3" fillId="5" borderId="0" xfId="3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/>
    <xf numFmtId="49" fontId="0" fillId="7" borderId="0" xfId="0" applyNumberFormat="1" applyFill="1" applyAlignment="1">
      <alignment horizontal="center" vertical="center"/>
    </xf>
    <xf numFmtId="165" fontId="0" fillId="0" borderId="0" xfId="0" applyNumberFormat="1"/>
    <xf numFmtId="1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165" fontId="0" fillId="0" borderId="0" xfId="0" applyNumberFormat="1" applyAlignment="1">
      <alignment horizontal="right" vertical="center"/>
    </xf>
    <xf numFmtId="1" fontId="0" fillId="0" borderId="0" xfId="0" applyNumberFormat="1" applyAlignment="1">
      <alignment horizontal="right" vertical="center"/>
    </xf>
    <xf numFmtId="166" fontId="0" fillId="0" borderId="0" xfId="0" applyNumberFormat="1"/>
    <xf numFmtId="0" fontId="5" fillId="0" borderId="0" xfId="0" applyFont="1"/>
    <xf numFmtId="2" fontId="0" fillId="0" borderId="0" xfId="0" applyNumberFormat="1"/>
    <xf numFmtId="0" fontId="5" fillId="0" borderId="0" xfId="5"/>
    <xf numFmtId="165" fontId="5" fillId="0" borderId="0" xfId="5" applyNumberFormat="1"/>
    <xf numFmtId="0" fontId="5" fillId="0" borderId="0" xfId="5" applyAlignment="1">
      <alignment horizontal="right"/>
    </xf>
    <xf numFmtId="166" fontId="5" fillId="0" borderId="0" xfId="5" applyNumberFormat="1"/>
    <xf numFmtId="0" fontId="5" fillId="0" borderId="0" xfId="5" applyAlignment="1">
      <alignment horizontal="center"/>
    </xf>
    <xf numFmtId="165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0" fontId="5" fillId="0" borderId="0" xfId="0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5" fillId="0" borderId="0" xfId="5" applyAlignment="1">
      <alignment horizontal="center" vertical="center"/>
    </xf>
    <xf numFmtId="165" fontId="5" fillId="0" borderId="0" xfId="5" applyNumberFormat="1" applyAlignment="1">
      <alignment horizontal="center" vertical="center"/>
    </xf>
    <xf numFmtId="166" fontId="5" fillId="0" borderId="0" xfId="5" applyNumberFormat="1" applyAlignment="1">
      <alignment horizontal="center" vertical="center"/>
    </xf>
    <xf numFmtId="0" fontId="0" fillId="15" borderId="0" xfId="0" applyFill="1" applyAlignment="1">
      <alignment horizontal="center" vertical="center"/>
    </xf>
    <xf numFmtId="165" fontId="0" fillId="15" borderId="0" xfId="0" applyNumberFormat="1" applyFill="1" applyAlignment="1">
      <alignment horizontal="center" vertical="center"/>
    </xf>
    <xf numFmtId="166" fontId="0" fillId="15" borderId="0" xfId="0" applyNumberFormat="1" applyFill="1" applyAlignment="1">
      <alignment horizontal="center" vertical="center"/>
    </xf>
  </cellXfs>
  <cellStyles count="6">
    <cellStyle name="Dobry" xfId="3" builtinId="26"/>
    <cellStyle name="Kolumna" xfId="2" xr:uid="{009163D6-CBC2-4CE7-BBC5-AF8D2764C072}"/>
    <cellStyle name="Normalny" xfId="0" builtinId="0"/>
    <cellStyle name="Normalny 2" xfId="1" xr:uid="{540DDFDE-BA42-4FB6-B307-EBECD85608A4}"/>
    <cellStyle name="Normalny 3" xfId="5" xr:uid="{AD8A5338-C743-43DA-AFA8-08F8A2122978}"/>
    <cellStyle name="Zły" xfId="4" builtinId="27"/>
  </cellStyles>
  <dxfs count="0"/>
  <tableStyles count="0" defaultTableStyle="TableStyleMedium2" defaultPivotStyle="PivotStyleLight16"/>
  <colors>
    <mruColors>
      <color rgb="FFFF7575"/>
      <color rgb="FFFF2D2D"/>
      <color rgb="FFF8CBAD"/>
      <color rgb="FFF6C09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86"/>
  <sheetViews>
    <sheetView zoomScale="85" zoomScaleNormal="85" workbookViewId="0">
      <selection activeCell="R9" sqref="R9"/>
    </sheetView>
  </sheetViews>
  <sheetFormatPr defaultColWidth="9.109375" defaultRowHeight="14.4" x14ac:dyDescent="0.3"/>
  <cols>
    <col min="1" max="3" width="9.33203125" style="1" bestFit="1" customWidth="1"/>
    <col min="4" max="16" width="11.6640625" style="1" bestFit="1" customWidth="1"/>
    <col min="17" max="17" width="12.6640625" style="1" bestFit="1" customWidth="1"/>
    <col min="18" max="18" width="31.6640625" style="1" bestFit="1" customWidth="1"/>
    <col min="19" max="19" width="24.88671875" style="1" bestFit="1" customWidth="1"/>
    <col min="20" max="20" width="31.6640625" style="1" bestFit="1" customWidth="1"/>
    <col min="21" max="16384" width="9.109375" style="1"/>
  </cols>
  <sheetData>
    <row r="1" spans="1:20" x14ac:dyDescent="0.3">
      <c r="D1" s="26" t="s">
        <v>32</v>
      </c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</row>
    <row r="2" spans="1:20" ht="15" customHeight="1" x14ac:dyDescent="0.3">
      <c r="D2" s="14" t="s">
        <v>12</v>
      </c>
      <c r="E2" s="14" t="s">
        <v>13</v>
      </c>
      <c r="F2" s="14" t="s">
        <v>14</v>
      </c>
      <c r="G2" s="14" t="s">
        <v>15</v>
      </c>
      <c r="H2" s="14" t="s">
        <v>16</v>
      </c>
      <c r="I2" s="14" t="s">
        <v>17</v>
      </c>
      <c r="J2" s="14" t="s">
        <v>18</v>
      </c>
      <c r="K2" s="14" t="s">
        <v>0</v>
      </c>
      <c r="L2" s="14" t="s">
        <v>1</v>
      </c>
      <c r="M2" s="14" t="s">
        <v>2</v>
      </c>
      <c r="N2" s="14" t="s">
        <v>3</v>
      </c>
      <c r="O2" s="14" t="s">
        <v>4</v>
      </c>
      <c r="P2" s="14" t="s">
        <v>5</v>
      </c>
      <c r="Q2" s="7" t="s">
        <v>29</v>
      </c>
      <c r="R2" s="7" t="s">
        <v>30</v>
      </c>
      <c r="S2" s="7" t="s">
        <v>28</v>
      </c>
      <c r="T2" s="7" t="s">
        <v>31</v>
      </c>
    </row>
    <row r="3" spans="1:20" x14ac:dyDescent="0.3">
      <c r="D3" s="14" t="s">
        <v>23</v>
      </c>
      <c r="E3" s="14" t="s">
        <v>23</v>
      </c>
      <c r="F3" s="14" t="s">
        <v>23</v>
      </c>
      <c r="G3" s="14" t="s">
        <v>23</v>
      </c>
      <c r="H3" s="14" t="s">
        <v>23</v>
      </c>
      <c r="I3" s="14" t="s">
        <v>23</v>
      </c>
      <c r="J3" s="14" t="s">
        <v>23</v>
      </c>
      <c r="K3" s="14" t="s">
        <v>23</v>
      </c>
      <c r="L3" s="14" t="s">
        <v>23</v>
      </c>
      <c r="M3" s="14" t="s">
        <v>23</v>
      </c>
      <c r="N3" s="14" t="s">
        <v>23</v>
      </c>
      <c r="O3" s="14" t="s">
        <v>23</v>
      </c>
      <c r="P3" s="14" t="s">
        <v>23</v>
      </c>
      <c r="Q3" s="17">
        <f>AVERAGE(D4:P4)</f>
        <v>6189023.769230769</v>
      </c>
      <c r="R3" s="8">
        <f>_xlfn.STDEV.S(D4:P4)</f>
        <v>287865.93020309351</v>
      </c>
      <c r="S3" s="8">
        <f>R3/Q3</f>
        <v>4.6512332305822156E-2</v>
      </c>
      <c r="T3" s="8">
        <f>PEARSON($D$4:$P$4,D4:P4)</f>
        <v>1</v>
      </c>
    </row>
    <row r="4" spans="1:20" x14ac:dyDescent="0.3">
      <c r="D4" s="2">
        <v>5751174</v>
      </c>
      <c r="E4" s="2">
        <v>5820763</v>
      </c>
      <c r="F4" s="2">
        <v>5869959</v>
      </c>
      <c r="G4" s="2">
        <v>6006608</v>
      </c>
      <c r="H4" s="2">
        <v>6063721</v>
      </c>
      <c r="I4" s="2">
        <v>6123726</v>
      </c>
      <c r="J4" s="2">
        <v>6182136</v>
      </c>
      <c r="K4" s="2">
        <v>6244730</v>
      </c>
      <c r="L4" s="2">
        <v>6308344</v>
      </c>
      <c r="M4" s="2">
        <v>6375734</v>
      </c>
      <c r="N4" s="2">
        <v>6443611</v>
      </c>
      <c r="O4" s="2">
        <v>6629920</v>
      </c>
      <c r="P4" s="2">
        <v>6636883</v>
      </c>
      <c r="S4" s="6"/>
      <c r="T4" s="6"/>
    </row>
    <row r="5" spans="1:20" x14ac:dyDescent="0.3">
      <c r="S5" s="6"/>
      <c r="T5" s="6"/>
    </row>
    <row r="6" spans="1:20" x14ac:dyDescent="0.3">
      <c r="A6" s="30" t="s">
        <v>20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27" t="s">
        <v>36</v>
      </c>
      <c r="R6" s="27"/>
      <c r="S6" s="27"/>
      <c r="T6" s="27"/>
    </row>
    <row r="7" spans="1:20" x14ac:dyDescent="0.3">
      <c r="A7" s="10" t="s">
        <v>9</v>
      </c>
      <c r="B7" s="10" t="s">
        <v>10</v>
      </c>
      <c r="C7" s="10" t="s">
        <v>11</v>
      </c>
      <c r="D7" s="15" t="s">
        <v>12</v>
      </c>
      <c r="E7" s="15" t="s">
        <v>13</v>
      </c>
      <c r="F7" s="15" t="s">
        <v>14</v>
      </c>
      <c r="G7" s="15" t="s">
        <v>15</v>
      </c>
      <c r="H7" s="15" t="s">
        <v>16</v>
      </c>
      <c r="I7" s="15" t="s">
        <v>17</v>
      </c>
      <c r="J7" s="15" t="s">
        <v>18</v>
      </c>
      <c r="K7" s="15" t="s">
        <v>0</v>
      </c>
      <c r="L7" s="15" t="s">
        <v>1</v>
      </c>
      <c r="M7" s="15" t="s">
        <v>2</v>
      </c>
      <c r="N7" s="15" t="s">
        <v>3</v>
      </c>
      <c r="O7" s="15" t="s">
        <v>4</v>
      </c>
      <c r="P7" s="15" t="s">
        <v>5</v>
      </c>
      <c r="Q7" s="7" t="s">
        <v>29</v>
      </c>
      <c r="R7" s="7" t="s">
        <v>30</v>
      </c>
      <c r="S7" s="7" t="s">
        <v>28</v>
      </c>
      <c r="T7" s="7" t="s">
        <v>31</v>
      </c>
    </row>
    <row r="8" spans="1:20" x14ac:dyDescent="0.3">
      <c r="A8" s="10" t="s">
        <v>19</v>
      </c>
      <c r="B8" s="10" t="s">
        <v>19</v>
      </c>
      <c r="C8" s="10" t="s">
        <v>19</v>
      </c>
      <c r="D8" s="15" t="s">
        <v>19</v>
      </c>
      <c r="E8" s="15" t="s">
        <v>19</v>
      </c>
      <c r="F8" s="15" t="s">
        <v>19</v>
      </c>
      <c r="G8" s="15" t="s">
        <v>19</v>
      </c>
      <c r="H8" s="15" t="s">
        <v>19</v>
      </c>
      <c r="I8" s="15" t="s">
        <v>19</v>
      </c>
      <c r="J8" s="15" t="s">
        <v>19</v>
      </c>
      <c r="K8" s="15" t="s">
        <v>19</v>
      </c>
      <c r="L8" s="15" t="s">
        <v>19</v>
      </c>
      <c r="M8" s="15" t="s">
        <v>19</v>
      </c>
      <c r="N8" s="15" t="s">
        <v>19</v>
      </c>
      <c r="O8" s="15" t="s">
        <v>19</v>
      </c>
      <c r="P8" s="15" t="s">
        <v>19</v>
      </c>
      <c r="Q8" s="17">
        <f>AVERAGE(D9:P9)</f>
        <v>413224.44615384616</v>
      </c>
      <c r="R8" s="8">
        <f>_xlfn.STDEV.S(D9:P9)</f>
        <v>14554.403240120346</v>
      </c>
      <c r="S8" s="16">
        <f>R8/Q8</f>
        <v>3.5221544551847853E-2</v>
      </c>
      <c r="T8" s="5">
        <f>PEARSON($D$4:$P$4,D9:P9)</f>
        <v>0.89152774230497323</v>
      </c>
    </row>
    <row r="9" spans="1:20" x14ac:dyDescent="0.3">
      <c r="A9" s="10">
        <v>381462.8</v>
      </c>
      <c r="B9" s="10">
        <v>382614.9</v>
      </c>
      <c r="C9" s="10">
        <v>383052.6</v>
      </c>
      <c r="D9" s="1">
        <v>383313.2</v>
      </c>
      <c r="E9" s="1">
        <v>384103.8</v>
      </c>
      <c r="F9" s="1">
        <v>406122.1</v>
      </c>
      <c r="G9" s="1">
        <v>412263.7</v>
      </c>
      <c r="H9" s="1">
        <v>412035.1</v>
      </c>
      <c r="I9" s="1">
        <v>415132.6</v>
      </c>
      <c r="J9" s="1">
        <v>417026</v>
      </c>
      <c r="K9" s="1">
        <v>419636.4</v>
      </c>
      <c r="L9" s="1">
        <v>420236.1</v>
      </c>
      <c r="M9" s="1">
        <v>422302.8</v>
      </c>
      <c r="N9" s="1">
        <v>424563.9</v>
      </c>
      <c r="O9" s="1">
        <v>424914.8</v>
      </c>
      <c r="P9" s="1">
        <v>430267.3</v>
      </c>
      <c r="S9" s="6" t="s">
        <v>34</v>
      </c>
      <c r="T9" s="6" t="s">
        <v>40</v>
      </c>
    </row>
    <row r="11" spans="1:20" x14ac:dyDescent="0.3">
      <c r="D11" s="30" t="s">
        <v>22</v>
      </c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27" t="s">
        <v>36</v>
      </c>
      <c r="R11" s="27"/>
      <c r="S11" s="27"/>
      <c r="T11" s="27"/>
    </row>
    <row r="12" spans="1:20" x14ac:dyDescent="0.3">
      <c r="D12" s="15" t="s">
        <v>12</v>
      </c>
      <c r="E12" s="15" t="s">
        <v>13</v>
      </c>
      <c r="F12" s="15" t="s">
        <v>14</v>
      </c>
      <c r="G12" s="15" t="s">
        <v>15</v>
      </c>
      <c r="H12" s="15" t="s">
        <v>16</v>
      </c>
      <c r="I12" s="15" t="s">
        <v>17</v>
      </c>
      <c r="J12" s="15" t="s">
        <v>18</v>
      </c>
      <c r="K12" s="15" t="s">
        <v>0</v>
      </c>
      <c r="L12" s="15" t="s">
        <v>1</v>
      </c>
      <c r="M12" s="15" t="s">
        <v>2</v>
      </c>
      <c r="N12" s="15" t="s">
        <v>3</v>
      </c>
      <c r="O12" s="15" t="s">
        <v>4</v>
      </c>
      <c r="P12" s="15" t="s">
        <v>5</v>
      </c>
      <c r="Q12" s="7" t="s">
        <v>29</v>
      </c>
      <c r="R12" s="7" t="s">
        <v>30</v>
      </c>
      <c r="S12" s="7" t="s">
        <v>28</v>
      </c>
      <c r="T12" s="7" t="s">
        <v>31</v>
      </c>
    </row>
    <row r="13" spans="1:20" x14ac:dyDescent="0.3">
      <c r="D13" s="15" t="s">
        <v>21</v>
      </c>
      <c r="E13" s="15" t="s">
        <v>21</v>
      </c>
      <c r="F13" s="15" t="s">
        <v>21</v>
      </c>
      <c r="G13" s="15" t="s">
        <v>21</v>
      </c>
      <c r="H13" s="15" t="s">
        <v>21</v>
      </c>
      <c r="I13" s="15" t="s">
        <v>21</v>
      </c>
      <c r="J13" s="15" t="s">
        <v>21</v>
      </c>
      <c r="K13" s="15" t="s">
        <v>21</v>
      </c>
      <c r="L13" s="15" t="s">
        <v>21</v>
      </c>
      <c r="M13" s="15" t="s">
        <v>21</v>
      </c>
      <c r="N13" s="15" t="s">
        <v>21</v>
      </c>
      <c r="O13" s="15" t="s">
        <v>21</v>
      </c>
      <c r="P13" s="15" t="s">
        <v>21</v>
      </c>
      <c r="Q13" s="17">
        <f>AVERAGE(D14:P14)</f>
        <v>581.20000000000005</v>
      </c>
      <c r="R13" s="8">
        <f>_xlfn.STDEV.S(D14:P14)</f>
        <v>85.369178669274845</v>
      </c>
      <c r="S13" s="16">
        <f>R13/Q13</f>
        <v>0.14688434044954377</v>
      </c>
      <c r="T13" s="16">
        <f>PEARSON($D$4:$P$4,D14:P14)</f>
        <v>0.42414353239086666</v>
      </c>
    </row>
    <row r="14" spans="1:20" x14ac:dyDescent="0.3">
      <c r="D14" s="1">
        <v>490.6</v>
      </c>
      <c r="E14" s="1">
        <v>521.6</v>
      </c>
      <c r="F14" s="1">
        <v>609.29999999999995</v>
      </c>
      <c r="G14" s="1">
        <v>580.29999999999995</v>
      </c>
      <c r="H14" s="1">
        <v>465</v>
      </c>
      <c r="I14" s="1">
        <v>502.4</v>
      </c>
      <c r="J14" s="1">
        <v>614.79999999999995</v>
      </c>
      <c r="K14" s="1">
        <v>595.79999999999995</v>
      </c>
      <c r="L14" s="1">
        <v>618.70000000000005</v>
      </c>
      <c r="M14" s="1">
        <v>694.1</v>
      </c>
      <c r="N14" s="1">
        <v>717.8</v>
      </c>
      <c r="O14" s="1">
        <v>674.8</v>
      </c>
      <c r="P14" s="1">
        <v>470.4</v>
      </c>
      <c r="S14" s="6" t="s">
        <v>34</v>
      </c>
      <c r="T14" s="6" t="s">
        <v>39</v>
      </c>
    </row>
    <row r="16" spans="1:20" x14ac:dyDescent="0.3">
      <c r="A16" s="29" t="s">
        <v>24</v>
      </c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7" t="s">
        <v>36</v>
      </c>
      <c r="R16" s="27"/>
      <c r="S16" s="27"/>
      <c r="T16" s="27"/>
    </row>
    <row r="17" spans="1:20" x14ac:dyDescent="0.3">
      <c r="A17" s="10">
        <v>2005</v>
      </c>
      <c r="B17" s="10" t="s">
        <v>10</v>
      </c>
      <c r="C17" s="10" t="s">
        <v>11</v>
      </c>
      <c r="D17" s="13" t="s">
        <v>12</v>
      </c>
      <c r="E17" s="13" t="s">
        <v>13</v>
      </c>
      <c r="F17" s="13" t="s">
        <v>14</v>
      </c>
      <c r="G17" s="13" t="s">
        <v>15</v>
      </c>
      <c r="H17" s="13" t="s">
        <v>16</v>
      </c>
      <c r="I17" s="13" t="s">
        <v>17</v>
      </c>
      <c r="J17" s="13" t="s">
        <v>18</v>
      </c>
      <c r="K17" s="13" t="s">
        <v>0</v>
      </c>
      <c r="L17" s="13" t="s">
        <v>1</v>
      </c>
      <c r="M17" s="13" t="s">
        <v>2</v>
      </c>
      <c r="N17" s="13" t="s">
        <v>3</v>
      </c>
      <c r="O17" s="13" t="s">
        <v>4</v>
      </c>
      <c r="P17" s="13" t="s">
        <v>5</v>
      </c>
      <c r="Q17" s="7" t="s">
        <v>29</v>
      </c>
      <c r="R17" s="7" t="s">
        <v>30</v>
      </c>
      <c r="S17" s="7" t="s">
        <v>28</v>
      </c>
      <c r="T17" s="7" t="s">
        <v>31</v>
      </c>
    </row>
    <row r="18" spans="1:20" x14ac:dyDescent="0.3">
      <c r="A18" s="10" t="s">
        <v>23</v>
      </c>
      <c r="B18" s="10" t="s">
        <v>23</v>
      </c>
      <c r="C18" s="10" t="s">
        <v>23</v>
      </c>
      <c r="D18" s="13" t="s">
        <v>23</v>
      </c>
      <c r="E18" s="13" t="s">
        <v>23</v>
      </c>
      <c r="F18" s="13" t="s">
        <v>23</v>
      </c>
      <c r="G18" s="13" t="s">
        <v>23</v>
      </c>
      <c r="H18" s="13" t="s">
        <v>23</v>
      </c>
      <c r="I18" s="13" t="s">
        <v>23</v>
      </c>
      <c r="J18" s="13" t="s">
        <v>23</v>
      </c>
      <c r="K18" s="13" t="s">
        <v>23</v>
      </c>
      <c r="L18" s="13" t="s">
        <v>23</v>
      </c>
      <c r="M18" s="13" t="s">
        <v>23</v>
      </c>
      <c r="N18" s="13" t="s">
        <v>23</v>
      </c>
      <c r="O18" s="13" t="s">
        <v>23</v>
      </c>
      <c r="P18" s="13" t="s">
        <v>23</v>
      </c>
      <c r="Q18" s="17">
        <f>AVERAGE(D19:P19)</f>
        <v>200907.84615384616</v>
      </c>
      <c r="R18" s="8">
        <f>_xlfn.STDEV.S(D19:P19)</f>
        <v>30078.4687410728</v>
      </c>
      <c r="S18" s="9">
        <f>R18/Q18</f>
        <v>0.14971276292534672</v>
      </c>
      <c r="T18" s="5">
        <f>PEARSON($D$4:$P$4,D19:P19)</f>
        <v>-0.8661009379462481</v>
      </c>
    </row>
    <row r="19" spans="1:20" x14ac:dyDescent="0.3">
      <c r="A19" s="10">
        <v>206916</v>
      </c>
      <c r="B19" s="10">
        <v>226181</v>
      </c>
      <c r="C19" s="10">
        <v>248702</v>
      </c>
      <c r="D19" s="1">
        <v>257744</v>
      </c>
      <c r="E19" s="1">
        <v>250794</v>
      </c>
      <c r="F19" s="1">
        <v>228337</v>
      </c>
      <c r="G19" s="1">
        <v>206471</v>
      </c>
      <c r="H19" s="1">
        <v>203850</v>
      </c>
      <c r="I19" s="1">
        <v>180396</v>
      </c>
      <c r="J19" s="1">
        <v>188488</v>
      </c>
      <c r="K19" s="1">
        <v>188832</v>
      </c>
      <c r="L19" s="1">
        <v>193455</v>
      </c>
      <c r="M19" s="1">
        <v>192576</v>
      </c>
      <c r="N19" s="1">
        <v>192443</v>
      </c>
      <c r="O19" s="1">
        <v>183371</v>
      </c>
      <c r="P19" s="1">
        <v>145045</v>
      </c>
      <c r="S19" s="6" t="s">
        <v>34</v>
      </c>
      <c r="T19" s="6" t="s">
        <v>40</v>
      </c>
    </row>
    <row r="21" spans="1:20" x14ac:dyDescent="0.3">
      <c r="D21" s="29" t="s">
        <v>42</v>
      </c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8" t="s">
        <v>35</v>
      </c>
      <c r="R21" s="28"/>
      <c r="S21" s="28"/>
      <c r="T21" s="28"/>
    </row>
    <row r="22" spans="1:20" x14ac:dyDescent="0.3">
      <c r="D22" s="13" t="s">
        <v>12</v>
      </c>
      <c r="E22" s="13" t="s">
        <v>13</v>
      </c>
      <c r="F22" s="13" t="s">
        <v>14</v>
      </c>
      <c r="G22" s="13" t="s">
        <v>15</v>
      </c>
      <c r="H22" s="13" t="s">
        <v>16</v>
      </c>
      <c r="I22" s="13" t="s">
        <v>17</v>
      </c>
      <c r="J22" s="13" t="s">
        <v>18</v>
      </c>
      <c r="K22" s="13" t="s">
        <v>0</v>
      </c>
      <c r="L22" s="13" t="s">
        <v>1</v>
      </c>
      <c r="M22" s="13" t="s">
        <v>2</v>
      </c>
      <c r="N22" s="13" t="s">
        <v>3</v>
      </c>
      <c r="O22" s="13" t="s">
        <v>4</v>
      </c>
      <c r="P22" s="13" t="s">
        <v>5</v>
      </c>
      <c r="Q22" s="7" t="s">
        <v>29</v>
      </c>
      <c r="R22" s="7" t="s">
        <v>30</v>
      </c>
      <c r="S22" s="7" t="s">
        <v>28</v>
      </c>
      <c r="T22" s="7" t="s">
        <v>31</v>
      </c>
    </row>
    <row r="23" spans="1:20" x14ac:dyDescent="0.3">
      <c r="D23" s="13" t="s">
        <v>41</v>
      </c>
      <c r="E23" s="13" t="s">
        <v>41</v>
      </c>
      <c r="F23" s="13" t="s">
        <v>41</v>
      </c>
      <c r="G23" s="13" t="s">
        <v>41</v>
      </c>
      <c r="H23" s="13" t="s">
        <v>41</v>
      </c>
      <c r="I23" s="13" t="s">
        <v>41</v>
      </c>
      <c r="J23" s="13" t="s">
        <v>41</v>
      </c>
      <c r="K23" s="13" t="s">
        <v>41</v>
      </c>
      <c r="L23" s="13" t="s">
        <v>41</v>
      </c>
      <c r="M23" s="13" t="s">
        <v>41</v>
      </c>
      <c r="N23" s="13" t="s">
        <v>41</v>
      </c>
      <c r="O23" s="13" t="s">
        <v>41</v>
      </c>
      <c r="P23" s="13" t="s">
        <v>41</v>
      </c>
      <c r="Q23" s="17">
        <f>AVERAGE(D24:P24)</f>
        <v>85668.507692307685</v>
      </c>
      <c r="R23" s="8">
        <f>_xlfn.STDEV.S(D24:P24)</f>
        <v>19201.500624450458</v>
      </c>
      <c r="S23" s="5">
        <f>R23/Q23</f>
        <v>0.22413721379874804</v>
      </c>
      <c r="T23" s="5">
        <f>PEARSON($D$4:$P$4,D24:P24)</f>
        <v>0.99344842795877608</v>
      </c>
    </row>
    <row r="24" spans="1:20" ht="15" customHeight="1" x14ac:dyDescent="0.3">
      <c r="D24" s="1">
        <v>58407.1</v>
      </c>
      <c r="E24" s="1">
        <v>62276</v>
      </c>
      <c r="F24" s="1">
        <v>65428.2</v>
      </c>
      <c r="G24" s="1">
        <v>70088.7</v>
      </c>
      <c r="H24" s="1">
        <v>74687.5</v>
      </c>
      <c r="I24" s="1">
        <v>79597.2</v>
      </c>
      <c r="J24" s="1">
        <v>84695.3</v>
      </c>
      <c r="K24" s="1">
        <v>90323.9</v>
      </c>
      <c r="L24" s="1">
        <v>95255.2</v>
      </c>
      <c r="M24" s="1">
        <v>99703.2</v>
      </c>
      <c r="N24" s="1">
        <v>104910.1</v>
      </c>
      <c r="O24" s="1">
        <v>111079.3</v>
      </c>
      <c r="P24" s="1">
        <v>117238.9</v>
      </c>
      <c r="S24" s="6" t="s">
        <v>33</v>
      </c>
      <c r="T24" s="6" t="s">
        <v>40</v>
      </c>
    </row>
    <row r="26" spans="1:20" x14ac:dyDescent="0.3">
      <c r="A26" s="29" t="s">
        <v>25</v>
      </c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8" t="s">
        <v>35</v>
      </c>
      <c r="R26" s="28"/>
      <c r="S26" s="28"/>
      <c r="T26" s="28"/>
    </row>
    <row r="27" spans="1:20" x14ac:dyDescent="0.3">
      <c r="A27" s="10" t="s">
        <v>9</v>
      </c>
      <c r="B27" s="10" t="s">
        <v>10</v>
      </c>
      <c r="C27" s="10" t="s">
        <v>11</v>
      </c>
      <c r="D27" s="13" t="s">
        <v>12</v>
      </c>
      <c r="E27" s="13" t="s">
        <v>13</v>
      </c>
      <c r="F27" s="13" t="s">
        <v>14</v>
      </c>
      <c r="G27" s="13" t="s">
        <v>15</v>
      </c>
      <c r="H27" s="13" t="s">
        <v>16</v>
      </c>
      <c r="I27" s="13" t="s">
        <v>17</v>
      </c>
      <c r="J27" s="13" t="s">
        <v>18</v>
      </c>
      <c r="K27" s="13" t="s">
        <v>0</v>
      </c>
      <c r="L27" s="13" t="s">
        <v>1</v>
      </c>
      <c r="M27" s="13" t="s">
        <v>2</v>
      </c>
      <c r="N27" s="13" t="s">
        <v>3</v>
      </c>
      <c r="O27" s="13" t="s">
        <v>4</v>
      </c>
      <c r="P27" s="13" t="s">
        <v>5</v>
      </c>
      <c r="Q27" s="7" t="s">
        <v>29</v>
      </c>
      <c r="R27" s="7" t="s">
        <v>30</v>
      </c>
      <c r="S27" s="7" t="s">
        <v>28</v>
      </c>
      <c r="T27" s="7" t="s">
        <v>31</v>
      </c>
    </row>
    <row r="28" spans="1:20" x14ac:dyDescent="0.3">
      <c r="A28" s="10" t="s">
        <v>23</v>
      </c>
      <c r="B28" s="10" t="s">
        <v>23</v>
      </c>
      <c r="C28" s="10" t="s">
        <v>23</v>
      </c>
      <c r="D28" s="13" t="s">
        <v>23</v>
      </c>
      <c r="E28" s="13" t="s">
        <v>23</v>
      </c>
      <c r="F28" s="13" t="s">
        <v>23</v>
      </c>
      <c r="G28" s="13" t="s">
        <v>23</v>
      </c>
      <c r="H28" s="13" t="s">
        <v>23</v>
      </c>
      <c r="I28" s="13" t="s">
        <v>23</v>
      </c>
      <c r="J28" s="13" t="s">
        <v>23</v>
      </c>
      <c r="K28" s="13" t="s">
        <v>23</v>
      </c>
      <c r="L28" s="13" t="s">
        <v>23</v>
      </c>
      <c r="M28" s="13" t="s">
        <v>23</v>
      </c>
      <c r="N28" s="13" t="s">
        <v>23</v>
      </c>
      <c r="O28" s="13" t="s">
        <v>23</v>
      </c>
      <c r="P28" s="13" t="s">
        <v>23</v>
      </c>
      <c r="Q28" s="17">
        <f>AVERAGE(D29:P29)</f>
        <v>175886</v>
      </c>
      <c r="R28" s="8">
        <f>_xlfn.STDEV.S(D29:P29)</f>
        <v>35393.032040219441</v>
      </c>
      <c r="S28" s="5">
        <f>R28/Q28</f>
        <v>0.20122711324505327</v>
      </c>
      <c r="T28" s="5">
        <f>PEARSON($D$4:$P$4,D29:P29)</f>
        <v>0.76653776066823109</v>
      </c>
    </row>
    <row r="29" spans="1:20" ht="15" customHeight="1" x14ac:dyDescent="0.3">
      <c r="A29" s="11">
        <v>105836</v>
      </c>
      <c r="B29" s="11">
        <v>137962</v>
      </c>
      <c r="C29" s="11">
        <v>185117</v>
      </c>
      <c r="D29" s="2">
        <v>174686</v>
      </c>
      <c r="E29" s="2">
        <v>142901</v>
      </c>
      <c r="F29" s="2">
        <v>158064</v>
      </c>
      <c r="G29" s="2">
        <v>162200</v>
      </c>
      <c r="H29" s="2">
        <v>141798</v>
      </c>
      <c r="I29" s="2">
        <v>127392</v>
      </c>
      <c r="J29" s="2">
        <v>148122</v>
      </c>
      <c r="K29" s="2">
        <v>168403</v>
      </c>
      <c r="L29" s="2">
        <v>173932</v>
      </c>
      <c r="M29" s="2">
        <v>205990</v>
      </c>
      <c r="N29" s="2">
        <v>221907</v>
      </c>
      <c r="O29" s="2">
        <v>237281</v>
      </c>
      <c r="P29" s="2">
        <v>223842</v>
      </c>
      <c r="S29" s="1" t="s">
        <v>33</v>
      </c>
      <c r="T29" s="6" t="s">
        <v>40</v>
      </c>
    </row>
    <row r="31" spans="1:20" x14ac:dyDescent="0.3">
      <c r="A31" s="29" t="s">
        <v>27</v>
      </c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8" t="s">
        <v>35</v>
      </c>
      <c r="R31" s="28"/>
      <c r="S31" s="28"/>
      <c r="T31" s="28"/>
    </row>
    <row r="32" spans="1:20" x14ac:dyDescent="0.3">
      <c r="A32" s="10" t="s">
        <v>9</v>
      </c>
      <c r="B32" s="10" t="s">
        <v>10</v>
      </c>
      <c r="C32" s="10" t="s">
        <v>11</v>
      </c>
      <c r="D32" s="13" t="s">
        <v>12</v>
      </c>
      <c r="E32" s="13" t="s">
        <v>13</v>
      </c>
      <c r="F32" s="13" t="s">
        <v>14</v>
      </c>
      <c r="G32" s="13" t="s">
        <v>15</v>
      </c>
      <c r="H32" s="13" t="s">
        <v>16</v>
      </c>
      <c r="I32" s="13" t="s">
        <v>17</v>
      </c>
      <c r="J32" s="13" t="s">
        <v>18</v>
      </c>
      <c r="K32" s="13" t="s">
        <v>0</v>
      </c>
      <c r="L32" s="13" t="s">
        <v>1</v>
      </c>
      <c r="M32" s="13" t="s">
        <v>2</v>
      </c>
      <c r="N32" s="13" t="s">
        <v>3</v>
      </c>
      <c r="O32" s="13" t="s">
        <v>4</v>
      </c>
      <c r="P32" s="13" t="s">
        <v>5</v>
      </c>
      <c r="Q32" s="7" t="s">
        <v>29</v>
      </c>
      <c r="R32" s="7" t="s">
        <v>30</v>
      </c>
      <c r="S32" s="7" t="s">
        <v>28</v>
      </c>
      <c r="T32" s="7" t="s">
        <v>31</v>
      </c>
    </row>
    <row r="33" spans="1:20" x14ac:dyDescent="0.3">
      <c r="A33" s="10" t="s">
        <v>26</v>
      </c>
      <c r="B33" s="10" t="s">
        <v>26</v>
      </c>
      <c r="C33" s="10" t="s">
        <v>26</v>
      </c>
      <c r="D33" s="13" t="s">
        <v>26</v>
      </c>
      <c r="E33" s="13" t="s">
        <v>26</v>
      </c>
      <c r="F33" s="13" t="s">
        <v>26</v>
      </c>
      <c r="G33" s="13" t="s">
        <v>26</v>
      </c>
      <c r="H33" s="13" t="s">
        <v>26</v>
      </c>
      <c r="I33" s="13" t="s">
        <v>26</v>
      </c>
      <c r="J33" s="13" t="s">
        <v>26</v>
      </c>
      <c r="K33" s="13" t="s">
        <v>26</v>
      </c>
      <c r="L33" s="13" t="s">
        <v>26</v>
      </c>
      <c r="M33" s="13" t="s">
        <v>26</v>
      </c>
      <c r="N33" s="13" t="s">
        <v>26</v>
      </c>
      <c r="O33" s="13" t="s">
        <v>26</v>
      </c>
      <c r="P33" s="13" t="s">
        <v>26</v>
      </c>
      <c r="Q33" s="17">
        <f>AVERAGE(D34:P34)</f>
        <v>9.7230769230769241</v>
      </c>
      <c r="R33" s="8">
        <f>_xlfn.STDEV.S(D34:P34)</f>
        <v>3.0381337051315569</v>
      </c>
      <c r="S33" s="5">
        <f>R33/Q33</f>
        <v>0.3124662829644797</v>
      </c>
      <c r="T33" s="5">
        <f>PEARSON($D$4:$P$4,D34:P34)</f>
        <v>-0.78015388405859398</v>
      </c>
    </row>
    <row r="34" spans="1:20" x14ac:dyDescent="0.3">
      <c r="A34" s="12">
        <v>17.600000000000001</v>
      </c>
      <c r="B34" s="12">
        <v>14.8</v>
      </c>
      <c r="C34" s="12">
        <v>11.2</v>
      </c>
      <c r="D34" s="3">
        <v>9.5</v>
      </c>
      <c r="E34" s="3">
        <v>12.1</v>
      </c>
      <c r="F34" s="3">
        <v>12.4</v>
      </c>
      <c r="G34" s="3">
        <v>12.5</v>
      </c>
      <c r="H34" s="3">
        <v>13.4</v>
      </c>
      <c r="I34" s="3">
        <v>13.4</v>
      </c>
      <c r="J34" s="3">
        <v>11.4</v>
      </c>
      <c r="K34" s="3">
        <v>9.6999999999999993</v>
      </c>
      <c r="L34" s="3">
        <v>8.1999999999999993</v>
      </c>
      <c r="M34" s="3">
        <v>6.6</v>
      </c>
      <c r="N34" s="3">
        <v>5.8</v>
      </c>
      <c r="O34" s="3">
        <v>5.2</v>
      </c>
      <c r="P34" s="3">
        <v>6.2</v>
      </c>
      <c r="S34" s="6" t="s">
        <v>33</v>
      </c>
      <c r="T34" s="6" t="s">
        <v>40</v>
      </c>
    </row>
    <row r="35" spans="1:20" x14ac:dyDescent="0.3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</row>
    <row r="36" spans="1:20" x14ac:dyDescent="0.3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33" t="s">
        <v>8</v>
      </c>
      <c r="L36" s="33"/>
      <c r="M36" s="33"/>
      <c r="N36" s="33"/>
      <c r="O36" s="33"/>
      <c r="P36" s="33"/>
      <c r="Q36" s="27" t="s">
        <v>36</v>
      </c>
      <c r="R36" s="27"/>
      <c r="S36" s="27"/>
      <c r="T36" s="27"/>
    </row>
    <row r="37" spans="1:20" x14ac:dyDescent="0.3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2" t="s">
        <v>0</v>
      </c>
      <c r="L37" s="22" t="s">
        <v>1</v>
      </c>
      <c r="M37" s="22" t="s">
        <v>2</v>
      </c>
      <c r="N37" s="22" t="s">
        <v>3</v>
      </c>
      <c r="O37" s="22" t="s">
        <v>4</v>
      </c>
      <c r="P37" s="22" t="s">
        <v>5</v>
      </c>
      <c r="Q37" s="7" t="s">
        <v>29</v>
      </c>
      <c r="R37" s="7" t="s">
        <v>30</v>
      </c>
      <c r="S37" s="7" t="s">
        <v>28</v>
      </c>
      <c r="T37" s="7" t="s">
        <v>31</v>
      </c>
    </row>
    <row r="38" spans="1:20" x14ac:dyDescent="0.3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2" t="s">
        <v>6</v>
      </c>
      <c r="L38" s="22" t="s">
        <v>6</v>
      </c>
      <c r="M38" s="22" t="s">
        <v>6</v>
      </c>
      <c r="N38" s="22" t="s">
        <v>6</v>
      </c>
      <c r="O38" s="22" t="s">
        <v>6</v>
      </c>
      <c r="P38" s="22" t="s">
        <v>6</v>
      </c>
      <c r="Q38" s="17">
        <f>AVERAGE(K39:P39)</f>
        <v>181326.6</v>
      </c>
      <c r="R38" s="23">
        <f>_xlfn.STDEV.S(K39:P39)</f>
        <v>25127.593822330124</v>
      </c>
      <c r="S38" s="9">
        <f>R38/Q38</f>
        <v>0.13857643513047796</v>
      </c>
      <c r="T38" s="5">
        <f>PEARSON($D$4:$P$4,D39:P39)</f>
        <v>0.92246524442433309</v>
      </c>
    </row>
    <row r="39" spans="1:20" x14ac:dyDescent="0.3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>
        <v>149909</v>
      </c>
      <c r="L39" s="20">
        <v>164314</v>
      </c>
      <c r="M39" s="20">
        <v>180071</v>
      </c>
      <c r="N39" s="20">
        <v>203603</v>
      </c>
      <c r="O39" s="20">
        <v>208736</v>
      </c>
      <c r="P39" s="20" t="s">
        <v>7</v>
      </c>
      <c r="Q39" s="20"/>
      <c r="R39" s="20"/>
      <c r="S39" s="20" t="s">
        <v>34</v>
      </c>
      <c r="T39" s="6" t="s">
        <v>40</v>
      </c>
    </row>
    <row r="40" spans="1:20" ht="15" customHeight="1" x14ac:dyDescent="0.3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</row>
    <row r="41" spans="1:20" x14ac:dyDescent="0.3">
      <c r="A41" s="29" t="s">
        <v>37</v>
      </c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8" t="s">
        <v>35</v>
      </c>
      <c r="R41" s="28"/>
      <c r="S41" s="28"/>
      <c r="T41" s="28"/>
    </row>
    <row r="42" spans="1:20" x14ac:dyDescent="0.3">
      <c r="A42" s="10" t="s">
        <v>9</v>
      </c>
      <c r="B42" s="10" t="s">
        <v>10</v>
      </c>
      <c r="C42" s="10" t="s">
        <v>11</v>
      </c>
      <c r="D42" s="19" t="s">
        <v>12</v>
      </c>
      <c r="E42" s="4" t="s">
        <v>13</v>
      </c>
      <c r="F42" s="19" t="s">
        <v>14</v>
      </c>
      <c r="G42" s="19" t="s">
        <v>15</v>
      </c>
      <c r="H42" s="19" t="s">
        <v>16</v>
      </c>
      <c r="I42" s="19" t="s">
        <v>17</v>
      </c>
      <c r="J42" s="19" t="s">
        <v>18</v>
      </c>
      <c r="K42" s="19" t="s">
        <v>0</v>
      </c>
      <c r="L42" s="19" t="s">
        <v>1</v>
      </c>
      <c r="M42" s="19" t="s">
        <v>2</v>
      </c>
      <c r="N42" s="19" t="s">
        <v>3</v>
      </c>
      <c r="O42" s="19" t="s">
        <v>4</v>
      </c>
      <c r="P42" s="19" t="s">
        <v>5</v>
      </c>
      <c r="Q42" s="7" t="s">
        <v>29</v>
      </c>
      <c r="R42" s="7" t="s">
        <v>30</v>
      </c>
      <c r="S42" s="7" t="s">
        <v>28</v>
      </c>
      <c r="T42" s="7" t="s">
        <v>31</v>
      </c>
    </row>
    <row r="43" spans="1:20" x14ac:dyDescent="0.3">
      <c r="A43" s="10" t="s">
        <v>23</v>
      </c>
      <c r="B43" s="10" t="s">
        <v>23</v>
      </c>
      <c r="C43" s="10" t="s">
        <v>23</v>
      </c>
      <c r="D43" s="19" t="s">
        <v>23</v>
      </c>
      <c r="E43" s="19" t="s">
        <v>23</v>
      </c>
      <c r="F43" s="19" t="s">
        <v>23</v>
      </c>
      <c r="G43" s="19" t="s">
        <v>23</v>
      </c>
      <c r="H43" s="19" t="s">
        <v>23</v>
      </c>
      <c r="I43" s="19" t="s">
        <v>23</v>
      </c>
      <c r="J43" s="19" t="s">
        <v>23</v>
      </c>
      <c r="K43" s="19" t="s">
        <v>23</v>
      </c>
      <c r="L43" s="19" t="s">
        <v>23</v>
      </c>
      <c r="M43" s="19" t="s">
        <v>23</v>
      </c>
      <c r="N43" s="19" t="s">
        <v>23</v>
      </c>
      <c r="O43" s="19" t="s">
        <v>23</v>
      </c>
      <c r="P43" s="19" t="s">
        <v>23</v>
      </c>
      <c r="Q43" s="17">
        <f>AVERAGE(D44:P44)</f>
        <v>4288500.461538462</v>
      </c>
      <c r="R43" s="23">
        <f>_xlfn.STDEV.S(D44:P44)</f>
        <v>947141.72170770459</v>
      </c>
      <c r="S43" s="5">
        <f>R43/Q43</f>
        <v>0.22085615478001505</v>
      </c>
      <c r="T43" s="5">
        <f>PEARSON($D$4:$P$4,D44:P44)</f>
        <v>-0.95822166159535804</v>
      </c>
    </row>
    <row r="44" spans="1:20" x14ac:dyDescent="0.3">
      <c r="A44" s="11">
        <v>9174634</v>
      </c>
      <c r="B44" s="11">
        <v>8472685</v>
      </c>
      <c r="C44" s="11">
        <v>7113189</v>
      </c>
      <c r="D44" s="2">
        <v>5675382</v>
      </c>
      <c r="E44" s="2">
        <v>4979570</v>
      </c>
      <c r="F44" s="2">
        <v>5058672</v>
      </c>
      <c r="G44" s="2">
        <v>4848005</v>
      </c>
      <c r="H44" s="2">
        <v>4883438</v>
      </c>
      <c r="I44" s="2">
        <v>4872608</v>
      </c>
      <c r="J44" s="2">
        <v>4738461</v>
      </c>
      <c r="K44" s="2">
        <v>4381730</v>
      </c>
      <c r="L44" s="2">
        <v>3994300</v>
      </c>
      <c r="M44" s="2">
        <v>3627680</v>
      </c>
      <c r="N44" s="2">
        <v>3235911</v>
      </c>
      <c r="O44" s="2">
        <v>2879037</v>
      </c>
      <c r="P44" s="2">
        <v>2575712</v>
      </c>
      <c r="Q44" s="20"/>
      <c r="R44" s="20"/>
      <c r="S44" s="6" t="s">
        <v>33</v>
      </c>
      <c r="T44" s="6" t="s">
        <v>40</v>
      </c>
    </row>
    <row r="45" spans="1:20" x14ac:dyDescent="0.3"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</row>
    <row r="46" spans="1:20" x14ac:dyDescent="0.3">
      <c r="D46" s="29" t="s">
        <v>38</v>
      </c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7" t="s">
        <v>36</v>
      </c>
      <c r="R46" s="27"/>
      <c r="S46" s="27"/>
      <c r="T46" s="27"/>
    </row>
    <row r="47" spans="1:20" x14ac:dyDescent="0.3">
      <c r="D47" s="13" t="s">
        <v>12</v>
      </c>
      <c r="E47" s="4" t="s">
        <v>13</v>
      </c>
      <c r="F47" s="13" t="s">
        <v>14</v>
      </c>
      <c r="G47" s="13" t="s">
        <v>15</v>
      </c>
      <c r="H47" s="13" t="s">
        <v>16</v>
      </c>
      <c r="I47" s="13" t="s">
        <v>17</v>
      </c>
      <c r="J47" s="13" t="s">
        <v>18</v>
      </c>
      <c r="K47" s="13" t="s">
        <v>0</v>
      </c>
      <c r="L47" s="13" t="s">
        <v>1</v>
      </c>
      <c r="M47" s="13" t="s">
        <v>2</v>
      </c>
      <c r="N47" s="13" t="s">
        <v>3</v>
      </c>
      <c r="O47" s="13" t="s">
        <v>4</v>
      </c>
      <c r="P47" s="13" t="s">
        <v>5</v>
      </c>
      <c r="Q47" s="7" t="s">
        <v>29</v>
      </c>
      <c r="R47" s="7" t="s">
        <v>30</v>
      </c>
      <c r="S47" s="7" t="s">
        <v>28</v>
      </c>
      <c r="T47" s="7" t="s">
        <v>31</v>
      </c>
    </row>
    <row r="48" spans="1:20" x14ac:dyDescent="0.3">
      <c r="D48" s="13" t="s">
        <v>23</v>
      </c>
      <c r="E48" s="13" t="s">
        <v>23</v>
      </c>
      <c r="F48" s="13" t="s">
        <v>23</v>
      </c>
      <c r="G48" s="13" t="s">
        <v>23</v>
      </c>
      <c r="H48" s="13" t="s">
        <v>23</v>
      </c>
      <c r="I48" s="13" t="s">
        <v>23</v>
      </c>
      <c r="J48" s="13" t="s">
        <v>23</v>
      </c>
      <c r="K48" s="13" t="s">
        <v>23</v>
      </c>
      <c r="L48" s="13" t="s">
        <v>23</v>
      </c>
      <c r="M48" s="13" t="s">
        <v>23</v>
      </c>
      <c r="N48" s="13" t="s">
        <v>23</v>
      </c>
      <c r="O48" s="13" t="s">
        <v>23</v>
      </c>
      <c r="P48" s="13" t="s">
        <v>23</v>
      </c>
      <c r="Q48" s="17">
        <f>AVERAGE(D49:P49)</f>
        <v>915.38461538461536</v>
      </c>
      <c r="R48" s="8">
        <f>_xlfn.STDEV.S(D49:P49)</f>
        <v>15.591335529381169</v>
      </c>
      <c r="S48" s="16">
        <f>R48/Q48</f>
        <v>1.7032551418651697E-2</v>
      </c>
      <c r="T48" s="5">
        <f>PEARSON($D$4:$P$4,D49:P49)</f>
        <v>0.98318612095579638</v>
      </c>
    </row>
    <row r="49" spans="1:21" x14ac:dyDescent="0.3">
      <c r="D49" s="2">
        <v>892</v>
      </c>
      <c r="E49" s="2">
        <v>897</v>
      </c>
      <c r="F49" s="2">
        <v>903</v>
      </c>
      <c r="G49" s="2">
        <v>908</v>
      </c>
      <c r="H49" s="2">
        <v>908</v>
      </c>
      <c r="I49" s="2">
        <v>908</v>
      </c>
      <c r="J49" s="2">
        <v>913</v>
      </c>
      <c r="K49" s="2">
        <v>915</v>
      </c>
      <c r="L49" s="2">
        <v>919</v>
      </c>
      <c r="M49" s="2">
        <v>923</v>
      </c>
      <c r="N49" s="2">
        <v>930</v>
      </c>
      <c r="O49" s="2">
        <v>940</v>
      </c>
      <c r="P49" s="2">
        <v>944</v>
      </c>
      <c r="S49" s="6" t="s">
        <v>34</v>
      </c>
      <c r="T49" s="6" t="s">
        <v>40</v>
      </c>
    </row>
    <row r="55" spans="1:21" x14ac:dyDescent="0.3">
      <c r="S55" s="6"/>
      <c r="T55" s="6"/>
    </row>
    <row r="56" spans="1:21" x14ac:dyDescent="0.3"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21"/>
    </row>
    <row r="57" spans="1:21" x14ac:dyDescent="0.3"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</row>
    <row r="58" spans="1:21" x14ac:dyDescent="0.3"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</row>
    <row r="59" spans="1:21" x14ac:dyDescent="0.3"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</row>
    <row r="60" spans="1:21" x14ac:dyDescent="0.3">
      <c r="A60" s="18"/>
      <c r="B60" s="18"/>
      <c r="C60" s="18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</row>
    <row r="61" spans="1:21" x14ac:dyDescent="0.3">
      <c r="A61" s="18"/>
      <c r="B61" s="18"/>
      <c r="C61" s="18"/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21"/>
    </row>
    <row r="62" spans="1:21" ht="15" customHeight="1" x14ac:dyDescent="0.3">
      <c r="A62" s="18"/>
      <c r="B62" s="18"/>
      <c r="C62" s="18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</row>
    <row r="63" spans="1:21" x14ac:dyDescent="0.3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</row>
    <row r="64" spans="1:21" x14ac:dyDescent="0.3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</row>
    <row r="65" spans="1:23" x14ac:dyDescent="0.3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</row>
    <row r="66" spans="1:23" x14ac:dyDescent="0.3">
      <c r="A66" s="18"/>
      <c r="B66" s="18"/>
      <c r="C66" s="18"/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18"/>
    </row>
    <row r="67" spans="1:23" x14ac:dyDescent="0.3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</row>
    <row r="68" spans="1:23" x14ac:dyDescent="0.3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</row>
    <row r="69" spans="1:23" x14ac:dyDescent="0.3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</row>
    <row r="70" spans="1:23" x14ac:dyDescent="0.3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</row>
    <row r="71" spans="1:23" x14ac:dyDescent="0.3">
      <c r="C71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/>
      <c r="V71"/>
      <c r="W71"/>
    </row>
    <row r="72" spans="1:23" x14ac:dyDescent="0.3"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</row>
    <row r="73" spans="1:23" x14ac:dyDescent="0.3"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</row>
    <row r="74" spans="1:23" x14ac:dyDescent="0.3"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</row>
    <row r="75" spans="1:23" x14ac:dyDescent="0.3"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</row>
    <row r="76" spans="1:23" x14ac:dyDescent="0.3"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</row>
    <row r="81" spans="4:20" x14ac:dyDescent="0.3"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</row>
    <row r="86" spans="4:20" x14ac:dyDescent="0.3"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</row>
  </sheetData>
  <mergeCells count="33">
    <mergeCell ref="Q66:T66"/>
    <mergeCell ref="D46:P46"/>
    <mergeCell ref="D56:P56"/>
    <mergeCell ref="Q46:T46"/>
    <mergeCell ref="K36:P36"/>
    <mergeCell ref="A41:P41"/>
    <mergeCell ref="D86:P86"/>
    <mergeCell ref="Q86:T86"/>
    <mergeCell ref="D81:P81"/>
    <mergeCell ref="Q81:T81"/>
    <mergeCell ref="Q31:T31"/>
    <mergeCell ref="Q36:T36"/>
    <mergeCell ref="Q56:T56"/>
    <mergeCell ref="D71:P71"/>
    <mergeCell ref="Q71:T71"/>
    <mergeCell ref="D76:P76"/>
    <mergeCell ref="Q76:T76"/>
    <mergeCell ref="D61:P61"/>
    <mergeCell ref="Q61:T61"/>
    <mergeCell ref="Q41:T41"/>
    <mergeCell ref="A31:P31"/>
    <mergeCell ref="D66:P66"/>
    <mergeCell ref="D1:P1"/>
    <mergeCell ref="Q11:T11"/>
    <mergeCell ref="Q16:T16"/>
    <mergeCell ref="Q21:T21"/>
    <mergeCell ref="Q26:T26"/>
    <mergeCell ref="A26:P26"/>
    <mergeCell ref="Q6:T6"/>
    <mergeCell ref="A6:P6"/>
    <mergeCell ref="D11:P11"/>
    <mergeCell ref="A16:P16"/>
    <mergeCell ref="D21:P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EEB39-2610-47DC-9CA7-1056154B3590}">
  <dimension ref="A1:X69"/>
  <sheetViews>
    <sheetView zoomScale="70" zoomScaleNormal="70" workbookViewId="0">
      <selection activeCell="W2" sqref="W2:X20"/>
    </sheetView>
  </sheetViews>
  <sheetFormatPr defaultRowHeight="14.4" x14ac:dyDescent="0.3"/>
  <cols>
    <col min="1" max="1" width="16.44140625" style="38" bestFit="1" customWidth="1"/>
    <col min="2" max="2" width="11.21875" style="38" customWidth="1"/>
    <col min="3" max="3" width="15.44140625" style="38" bestFit="1" customWidth="1"/>
    <col min="4" max="4" width="8" style="38" bestFit="1" customWidth="1"/>
    <col min="5" max="5" width="15.44140625" style="38" bestFit="1" customWidth="1"/>
    <col min="6" max="6" width="12.109375" style="38" bestFit="1" customWidth="1"/>
    <col min="7" max="7" width="14.77734375" style="38" bestFit="1" customWidth="1"/>
    <col min="8" max="8" width="10.5546875" style="38" bestFit="1" customWidth="1"/>
    <col min="9" max="22" width="8.88671875" style="38"/>
    <col min="23" max="23" width="14.77734375" style="38" bestFit="1" customWidth="1"/>
    <col min="24" max="16384" width="8.88671875" style="38"/>
  </cols>
  <sheetData>
    <row r="1" spans="1:24" x14ac:dyDescent="0.3">
      <c r="A1" s="39" t="s">
        <v>45</v>
      </c>
      <c r="B1" s="39"/>
      <c r="C1" s="39" t="s">
        <v>47</v>
      </c>
      <c r="D1" s="39"/>
      <c r="E1" s="37" t="s">
        <v>48</v>
      </c>
      <c r="F1" s="37"/>
      <c r="G1" s="37" t="s">
        <v>51</v>
      </c>
      <c r="H1" s="37"/>
      <c r="I1" s="37" t="s">
        <v>52</v>
      </c>
      <c r="J1" s="37"/>
      <c r="K1" s="37" t="s">
        <v>55</v>
      </c>
      <c r="L1" s="37"/>
      <c r="M1" s="37" t="s">
        <v>56</v>
      </c>
      <c r="N1" s="37"/>
      <c r="O1" s="37" t="s">
        <v>58</v>
      </c>
      <c r="P1" s="37"/>
      <c r="Q1" s="37" t="s">
        <v>61</v>
      </c>
      <c r="R1" s="37"/>
      <c r="S1" s="37" t="s">
        <v>62</v>
      </c>
      <c r="T1" s="37"/>
      <c r="U1" s="37" t="s">
        <v>65</v>
      </c>
      <c r="V1" s="37"/>
      <c r="W1" s="49" t="s">
        <v>66</v>
      </c>
      <c r="X1" s="49"/>
    </row>
    <row r="2" spans="1:24" x14ac:dyDescent="0.3">
      <c r="E2" s="24"/>
      <c r="F2" s="24"/>
      <c r="G2" s="43"/>
      <c r="H2" s="24"/>
      <c r="I2" s="24"/>
      <c r="J2" s="24"/>
      <c r="K2" s="24"/>
      <c r="L2" s="24"/>
      <c r="M2" s="43"/>
      <c r="N2" s="24"/>
      <c r="O2" s="24"/>
      <c r="P2" s="24"/>
      <c r="Q2" s="24"/>
      <c r="R2" s="24"/>
      <c r="S2" s="24"/>
      <c r="T2" s="24"/>
      <c r="U2" s="24"/>
      <c r="V2" s="24"/>
      <c r="W2" s="45"/>
      <c r="X2" s="45"/>
    </row>
    <row r="3" spans="1:24" x14ac:dyDescent="0.3">
      <c r="A3" s="40"/>
      <c r="B3" s="41"/>
      <c r="C3" s="40"/>
      <c r="D3" s="41"/>
      <c r="E3" s="34"/>
      <c r="F3" s="42"/>
      <c r="G3" s="34"/>
      <c r="H3" s="35"/>
      <c r="I3" s="34"/>
      <c r="J3" s="42"/>
      <c r="K3" s="34"/>
      <c r="L3" s="42"/>
      <c r="M3" s="34"/>
      <c r="N3" s="35"/>
      <c r="O3" s="34"/>
      <c r="P3" s="42"/>
      <c r="Q3" s="34"/>
      <c r="R3" s="35"/>
      <c r="S3" s="34"/>
      <c r="T3" s="42"/>
      <c r="U3" s="34"/>
      <c r="V3" s="44"/>
      <c r="W3" s="46"/>
      <c r="X3" s="48"/>
    </row>
    <row r="4" spans="1:24" x14ac:dyDescent="0.3">
      <c r="A4" s="40"/>
      <c r="B4" s="41"/>
      <c r="C4" s="40"/>
      <c r="D4" s="41"/>
      <c r="E4" s="34"/>
      <c r="F4" s="42"/>
      <c r="G4" s="34"/>
      <c r="H4" s="35"/>
      <c r="I4" s="34"/>
      <c r="J4" s="42"/>
      <c r="K4" s="34"/>
      <c r="L4" s="42"/>
      <c r="M4" s="34"/>
      <c r="N4" s="35"/>
      <c r="O4" s="34"/>
      <c r="P4" s="42"/>
      <c r="Q4" s="34"/>
      <c r="R4" s="35"/>
      <c r="S4" s="34"/>
      <c r="T4" s="42"/>
      <c r="U4" s="34"/>
      <c r="V4" s="44"/>
      <c r="W4" s="46"/>
      <c r="X4" s="48"/>
    </row>
    <row r="5" spans="1:24" x14ac:dyDescent="0.3">
      <c r="A5" s="40"/>
      <c r="B5" s="41"/>
      <c r="C5" s="40"/>
      <c r="D5" s="41"/>
      <c r="E5" s="34"/>
      <c r="F5" s="42"/>
      <c r="G5" s="34"/>
      <c r="H5" s="35"/>
      <c r="I5" s="34"/>
      <c r="J5" s="42"/>
      <c r="K5" s="34"/>
      <c r="L5" s="42"/>
      <c r="M5" s="34"/>
      <c r="N5" s="35"/>
      <c r="O5" s="34"/>
      <c r="P5" s="42"/>
      <c r="Q5" s="34"/>
      <c r="R5" s="35"/>
      <c r="S5" s="34"/>
      <c r="T5" s="42"/>
      <c r="U5" s="34"/>
      <c r="V5" s="44"/>
      <c r="W5" s="46"/>
      <c r="X5" s="48"/>
    </row>
    <row r="6" spans="1:24" x14ac:dyDescent="0.3">
      <c r="A6" s="40"/>
      <c r="B6" s="41"/>
      <c r="C6" s="40"/>
      <c r="D6" s="41"/>
      <c r="E6" s="34"/>
      <c r="F6" s="42"/>
      <c r="G6" s="34"/>
      <c r="H6" s="35"/>
      <c r="I6" s="34"/>
      <c r="J6" s="42"/>
      <c r="K6" s="34"/>
      <c r="L6" s="42"/>
      <c r="M6" s="34"/>
      <c r="N6" s="35"/>
      <c r="O6" s="34"/>
      <c r="P6" s="42"/>
      <c r="Q6" s="34"/>
      <c r="R6" s="35"/>
      <c r="S6" s="34"/>
      <c r="T6" s="42"/>
      <c r="U6" s="34"/>
      <c r="V6" s="44"/>
      <c r="W6" s="46"/>
      <c r="X6" s="48"/>
    </row>
    <row r="7" spans="1:24" x14ac:dyDescent="0.3">
      <c r="A7" s="40"/>
      <c r="B7" s="41"/>
      <c r="C7" s="40"/>
      <c r="D7" s="41"/>
      <c r="E7" s="34"/>
      <c r="F7" s="42"/>
      <c r="G7" s="34"/>
      <c r="H7" s="35"/>
      <c r="I7" s="34"/>
      <c r="J7" s="42"/>
      <c r="K7" s="34"/>
      <c r="L7" s="42"/>
      <c r="M7" s="34"/>
      <c r="N7" s="35"/>
      <c r="O7" s="34"/>
      <c r="P7" s="42"/>
      <c r="Q7" s="34"/>
      <c r="R7" s="35"/>
      <c r="S7" s="34"/>
      <c r="T7" s="42"/>
      <c r="U7" s="34"/>
      <c r="V7" s="44"/>
      <c r="W7" s="46"/>
      <c r="X7" s="48"/>
    </row>
    <row r="8" spans="1:24" x14ac:dyDescent="0.3">
      <c r="A8" s="40"/>
      <c r="B8" s="41"/>
      <c r="C8" s="40"/>
      <c r="D8" s="41"/>
      <c r="E8" s="34"/>
      <c r="F8" s="42"/>
      <c r="G8" s="34"/>
      <c r="H8" s="35"/>
      <c r="I8" s="34"/>
      <c r="J8" s="42"/>
      <c r="K8" s="34"/>
      <c r="L8" s="42"/>
      <c r="M8" s="34"/>
      <c r="N8" s="35"/>
      <c r="O8" s="34"/>
      <c r="P8" s="42"/>
      <c r="Q8" s="34"/>
      <c r="R8" s="35"/>
      <c r="S8" s="34"/>
      <c r="T8" s="42"/>
      <c r="U8" s="34"/>
      <c r="V8" s="44"/>
      <c r="W8" s="46"/>
      <c r="X8" s="48"/>
    </row>
    <row r="9" spans="1:24" x14ac:dyDescent="0.3">
      <c r="A9" s="40"/>
      <c r="B9" s="41"/>
      <c r="C9" s="40"/>
      <c r="D9" s="41"/>
      <c r="E9" s="34"/>
      <c r="F9" s="42"/>
      <c r="G9" s="34"/>
      <c r="H9" s="35"/>
      <c r="I9" s="34"/>
      <c r="J9" s="42"/>
      <c r="K9" s="34"/>
      <c r="L9" s="42"/>
      <c r="M9" s="34"/>
      <c r="N9" s="35"/>
      <c r="O9" s="34"/>
      <c r="P9" s="42"/>
      <c r="Q9" s="34"/>
      <c r="R9" s="35"/>
      <c r="S9" s="34"/>
      <c r="T9" s="42"/>
      <c r="U9" s="34"/>
      <c r="V9" s="44"/>
      <c r="W9" s="46"/>
      <c r="X9" s="48"/>
    </row>
    <row r="10" spans="1:24" x14ac:dyDescent="0.3">
      <c r="A10" s="40"/>
      <c r="B10" s="41"/>
      <c r="C10" s="40"/>
      <c r="D10" s="41"/>
      <c r="E10" s="34"/>
      <c r="F10" s="42"/>
      <c r="G10" s="34"/>
      <c r="H10" s="35"/>
      <c r="I10" s="34"/>
      <c r="J10" s="42"/>
      <c r="K10" s="34"/>
      <c r="L10" s="42"/>
      <c r="M10" s="34"/>
      <c r="N10" s="35"/>
      <c r="O10" s="34"/>
      <c r="P10" s="42"/>
      <c r="Q10" s="34"/>
      <c r="R10" s="35"/>
      <c r="S10" s="34"/>
      <c r="T10" s="42"/>
      <c r="U10" s="34"/>
      <c r="V10" s="44"/>
      <c r="W10" s="46"/>
      <c r="X10" s="48"/>
    </row>
    <row r="11" spans="1:24" x14ac:dyDescent="0.3">
      <c r="A11" s="40"/>
      <c r="B11" s="41"/>
      <c r="C11" s="40"/>
      <c r="D11" s="41"/>
      <c r="E11" s="34"/>
      <c r="F11" s="42"/>
      <c r="G11" s="34"/>
      <c r="H11" s="35"/>
      <c r="I11" s="34"/>
      <c r="J11" s="42"/>
      <c r="K11" s="34"/>
      <c r="L11" s="42"/>
      <c r="M11" s="34"/>
      <c r="N11" s="35"/>
      <c r="O11" s="34"/>
      <c r="P11" s="42"/>
      <c r="Q11" s="34"/>
      <c r="R11" s="35"/>
      <c r="S11" s="34"/>
      <c r="T11" s="42"/>
      <c r="U11" s="34"/>
      <c r="V11" s="44"/>
      <c r="W11" s="46"/>
      <c r="X11" s="48"/>
    </row>
    <row r="12" spans="1:24" x14ac:dyDescent="0.3">
      <c r="A12" s="40"/>
      <c r="B12" s="41"/>
      <c r="C12" s="40"/>
      <c r="D12" s="41"/>
      <c r="E12" s="34"/>
      <c r="F12" s="42"/>
      <c r="G12" s="34"/>
      <c r="H12" s="35"/>
      <c r="I12" s="34"/>
      <c r="J12" s="42"/>
      <c r="K12" s="34"/>
      <c r="L12" s="42"/>
      <c r="M12" s="34"/>
      <c r="N12" s="35"/>
      <c r="O12" s="34"/>
      <c r="P12" s="42"/>
      <c r="Q12" s="34"/>
      <c r="R12" s="35"/>
      <c r="S12" s="34"/>
      <c r="T12" s="42"/>
      <c r="U12" s="34"/>
      <c r="V12" s="44"/>
      <c r="W12" s="46"/>
      <c r="X12" s="48"/>
    </row>
    <row r="13" spans="1:24" x14ac:dyDescent="0.3">
      <c r="A13" s="40"/>
      <c r="B13" s="41"/>
      <c r="C13" s="40"/>
      <c r="D13" s="41"/>
      <c r="E13" s="34"/>
      <c r="F13" s="42"/>
      <c r="G13" s="34"/>
      <c r="H13" s="35"/>
      <c r="I13" s="34"/>
      <c r="J13" s="42"/>
      <c r="K13" s="34"/>
      <c r="L13" s="42"/>
      <c r="M13" s="34"/>
      <c r="N13" s="35"/>
      <c r="O13" s="34"/>
      <c r="P13" s="42"/>
      <c r="Q13" s="34"/>
      <c r="R13" s="35"/>
      <c r="S13" s="34"/>
      <c r="T13" s="42"/>
      <c r="U13" s="34"/>
      <c r="V13" s="44"/>
      <c r="W13" s="46"/>
      <c r="X13" s="48"/>
    </row>
    <row r="14" spans="1:24" x14ac:dyDescent="0.3">
      <c r="A14" s="40"/>
      <c r="B14" s="41"/>
      <c r="C14" s="40"/>
      <c r="D14" s="41"/>
      <c r="E14" s="34"/>
      <c r="F14" s="42"/>
      <c r="G14" s="34"/>
      <c r="H14" s="35"/>
      <c r="I14" s="34"/>
      <c r="J14" s="42"/>
      <c r="K14" s="34"/>
      <c r="L14" s="42"/>
      <c r="M14" s="34"/>
      <c r="N14" s="35"/>
      <c r="O14" s="34"/>
      <c r="P14" s="42"/>
      <c r="Q14" s="34"/>
      <c r="R14" s="35"/>
      <c r="S14" s="34"/>
      <c r="T14" s="42"/>
      <c r="U14" s="34"/>
      <c r="V14" s="44"/>
      <c r="W14" s="46"/>
      <c r="X14" s="48"/>
    </row>
    <row r="15" spans="1:24" x14ac:dyDescent="0.3">
      <c r="A15" s="40"/>
      <c r="B15" s="41"/>
      <c r="C15" s="40"/>
      <c r="D15" s="41"/>
      <c r="E15" s="34"/>
      <c r="F15" s="42"/>
      <c r="G15" s="34"/>
      <c r="H15" s="35"/>
      <c r="I15" s="34"/>
      <c r="J15" s="42"/>
      <c r="K15" s="34"/>
      <c r="L15" s="42"/>
      <c r="M15" s="34"/>
      <c r="N15" s="35"/>
      <c r="O15" s="34"/>
      <c r="P15" s="42"/>
      <c r="Q15" s="34"/>
      <c r="R15" s="35"/>
      <c r="S15" s="34"/>
      <c r="T15" s="42"/>
      <c r="U15" s="34"/>
      <c r="V15" s="44"/>
      <c r="W15" s="46"/>
      <c r="X15" s="48"/>
    </row>
    <row r="16" spans="1:24" x14ac:dyDescent="0.3">
      <c r="A16" s="40"/>
      <c r="B16" s="41"/>
      <c r="C16" s="40"/>
      <c r="D16" s="41"/>
      <c r="E16" s="34"/>
      <c r="F16" s="42"/>
      <c r="G16" s="34"/>
      <c r="H16" s="35"/>
      <c r="I16" s="34"/>
      <c r="J16" s="42"/>
      <c r="K16" s="34"/>
      <c r="L16" s="42"/>
      <c r="M16" s="34"/>
      <c r="N16" s="35"/>
      <c r="O16" s="34"/>
      <c r="P16" s="42"/>
      <c r="Q16" s="34"/>
      <c r="R16" s="35"/>
      <c r="S16" s="34"/>
      <c r="T16" s="42"/>
      <c r="U16" s="34"/>
      <c r="V16" s="44"/>
      <c r="W16" s="46"/>
      <c r="X16" s="48"/>
    </row>
    <row r="17" spans="1:24" x14ac:dyDescent="0.3">
      <c r="A17" s="40"/>
      <c r="B17" s="41"/>
      <c r="C17" s="40"/>
      <c r="D17" s="41"/>
      <c r="E17" s="34"/>
      <c r="F17" s="42"/>
      <c r="G17" s="34"/>
      <c r="H17" s="35"/>
      <c r="I17" s="34"/>
      <c r="J17" s="42"/>
      <c r="K17" s="34"/>
      <c r="L17" s="42"/>
      <c r="M17" s="34"/>
      <c r="N17" s="35"/>
      <c r="O17" s="34"/>
      <c r="P17" s="42"/>
      <c r="Q17" s="34"/>
      <c r="R17" s="35"/>
      <c r="S17" s="34"/>
      <c r="T17" s="42"/>
      <c r="U17" s="34"/>
      <c r="V17" s="44"/>
      <c r="W17" s="46"/>
      <c r="X17" s="48"/>
    </row>
    <row r="18" spans="1:24" x14ac:dyDescent="0.3">
      <c r="A18" s="40"/>
      <c r="B18" s="41"/>
      <c r="C18" s="40"/>
      <c r="D18" s="41"/>
      <c r="E18" s="34"/>
      <c r="F18" s="42"/>
      <c r="G18" s="34"/>
      <c r="H18" s="35"/>
      <c r="I18" s="34"/>
      <c r="J18" s="42"/>
      <c r="K18" s="34"/>
      <c r="L18" s="42"/>
      <c r="M18" s="34"/>
      <c r="N18" s="35"/>
      <c r="O18" s="34"/>
      <c r="P18" s="42"/>
      <c r="Q18" s="34"/>
      <c r="R18" s="35"/>
      <c r="S18" s="34"/>
      <c r="T18" s="42"/>
      <c r="U18" s="34"/>
      <c r="V18" s="44"/>
      <c r="W18" s="46"/>
      <c r="X18" s="48"/>
    </row>
    <row r="19" spans="1:24" x14ac:dyDescent="0.3">
      <c r="A19" s="40"/>
      <c r="B19" s="41"/>
      <c r="C19" s="40"/>
      <c r="D19" s="41"/>
      <c r="E19" s="34"/>
      <c r="F19" s="42"/>
      <c r="G19" s="34"/>
      <c r="H19" s="35"/>
      <c r="I19" s="34"/>
      <c r="J19" s="42"/>
      <c r="K19" s="34"/>
      <c r="L19" s="42"/>
      <c r="M19" s="34"/>
      <c r="N19" s="35"/>
      <c r="O19" s="34"/>
      <c r="P19" s="42"/>
      <c r="Q19" s="34"/>
      <c r="R19" s="35"/>
      <c r="S19" s="34"/>
      <c r="T19" s="42"/>
      <c r="U19" s="34"/>
      <c r="V19" s="44"/>
      <c r="W19" s="46"/>
      <c r="X19" s="48"/>
    </row>
    <row r="20" spans="1:24" x14ac:dyDescent="0.3">
      <c r="A20" s="40"/>
      <c r="C20" s="40"/>
      <c r="D20" s="41"/>
      <c r="E20" s="34"/>
      <c r="F20" s="42"/>
      <c r="G20" s="34"/>
      <c r="H20" s="35"/>
      <c r="I20" s="34"/>
      <c r="J20" s="42"/>
      <c r="K20" s="34"/>
      <c r="L20" s="42"/>
      <c r="M20" s="34"/>
      <c r="N20" s="35"/>
      <c r="O20" s="34"/>
      <c r="P20" s="42"/>
      <c r="Q20" s="34"/>
      <c r="R20" s="35"/>
      <c r="S20" s="34"/>
      <c r="T20" s="42"/>
      <c r="U20" s="34"/>
      <c r="V20" s="44"/>
      <c r="W20" s="46"/>
      <c r="X20" s="47"/>
    </row>
    <row r="21" spans="1:24" x14ac:dyDescent="0.3">
      <c r="C21" s="40"/>
      <c r="D21" s="41"/>
      <c r="E21" s="34"/>
      <c r="F21" s="42"/>
      <c r="G21" s="34"/>
      <c r="H21" s="35"/>
      <c r="I21" s="34"/>
      <c r="J21" s="42"/>
      <c r="K21" s="34"/>
      <c r="L21" s="42"/>
      <c r="M21" s="34"/>
      <c r="N21" s="35"/>
      <c r="O21" s="34"/>
      <c r="P21" s="42"/>
      <c r="Q21" s="34"/>
      <c r="R21" s="35"/>
      <c r="S21" s="34"/>
      <c r="T21" s="42"/>
      <c r="U21" s="34"/>
      <c r="V21" s="44"/>
    </row>
    <row r="22" spans="1:24" x14ac:dyDescent="0.3">
      <c r="C22" s="40"/>
      <c r="D22" s="41"/>
      <c r="E22" s="34"/>
      <c r="F22" s="42"/>
      <c r="G22" s="34"/>
      <c r="H22" s="35"/>
      <c r="I22" s="34"/>
      <c r="J22" s="42"/>
      <c r="K22" s="34"/>
      <c r="L22" s="42"/>
      <c r="M22" s="34"/>
      <c r="N22" s="35"/>
      <c r="O22" s="34"/>
      <c r="P22" s="42"/>
      <c r="Q22" s="34"/>
      <c r="R22" s="35"/>
      <c r="S22" s="34"/>
      <c r="T22" s="42"/>
      <c r="U22" s="34"/>
      <c r="V22" s="44"/>
    </row>
    <row r="23" spans="1:24" x14ac:dyDescent="0.3">
      <c r="C23" s="40"/>
      <c r="D23" s="41"/>
      <c r="E23" s="34"/>
      <c r="F23" s="42"/>
      <c r="G23" s="34"/>
      <c r="H23" s="35"/>
      <c r="I23" s="34"/>
      <c r="J23" s="42"/>
      <c r="K23" s="34"/>
      <c r="L23" s="42"/>
      <c r="M23" s="34"/>
      <c r="N23" s="35"/>
      <c r="O23" s="34"/>
      <c r="P23" s="42"/>
      <c r="Q23" s="34"/>
      <c r="R23" s="35"/>
      <c r="S23" s="34"/>
      <c r="T23" s="42"/>
      <c r="U23" s="34"/>
      <c r="V23" s="44"/>
    </row>
    <row r="24" spans="1:24" x14ac:dyDescent="0.3">
      <c r="C24" s="40"/>
      <c r="D24" s="41"/>
      <c r="E24" s="34"/>
      <c r="F24" s="42"/>
      <c r="G24" s="34"/>
      <c r="H24" s="35"/>
      <c r="I24" s="34"/>
      <c r="J24" s="42"/>
      <c r="K24" s="34"/>
      <c r="L24" s="42"/>
      <c r="M24" s="34"/>
      <c r="N24" s="35"/>
      <c r="O24" s="34"/>
      <c r="P24" s="42"/>
      <c r="Q24" s="34"/>
      <c r="R24" s="35"/>
      <c r="S24" s="34"/>
      <c r="T24" s="42"/>
      <c r="U24" s="34"/>
      <c r="V24" s="44"/>
    </row>
    <row r="25" spans="1:24" x14ac:dyDescent="0.3">
      <c r="C25" s="40"/>
      <c r="D25" s="41"/>
      <c r="E25" s="34"/>
      <c r="F25" s="36"/>
      <c r="G25" s="34"/>
      <c r="H25" s="36"/>
      <c r="I25" s="34"/>
      <c r="J25" s="42"/>
      <c r="K25" s="34"/>
      <c r="L25" s="42"/>
      <c r="M25" s="34"/>
      <c r="N25" s="35"/>
      <c r="O25" s="34"/>
      <c r="P25" s="36"/>
      <c r="Q25" s="34"/>
      <c r="R25" s="35"/>
      <c r="S25" s="34"/>
      <c r="T25" s="42"/>
      <c r="U25" s="34"/>
      <c r="V25" s="44"/>
    </row>
    <row r="26" spans="1:24" x14ac:dyDescent="0.3">
      <c r="C26" s="40"/>
      <c r="D26" s="41"/>
      <c r="I26" s="34"/>
      <c r="J26" s="42"/>
      <c r="K26" s="34"/>
      <c r="L26" s="42"/>
      <c r="M26" s="34"/>
      <c r="N26" s="35"/>
      <c r="Q26" s="34"/>
      <c r="R26" s="35"/>
      <c r="S26" s="34"/>
      <c r="T26" s="42"/>
      <c r="U26" s="34"/>
      <c r="V26" s="44"/>
    </row>
    <row r="27" spans="1:24" x14ac:dyDescent="0.3">
      <c r="C27" s="40"/>
      <c r="D27" s="41"/>
      <c r="I27" s="34"/>
      <c r="J27" s="42"/>
      <c r="K27" s="34"/>
      <c r="L27" s="42"/>
      <c r="M27" s="34"/>
      <c r="N27" s="35"/>
      <c r="Q27" s="34"/>
      <c r="R27" s="35"/>
      <c r="S27" s="34"/>
      <c r="T27" s="42"/>
      <c r="U27" s="34"/>
      <c r="V27" s="44"/>
    </row>
    <row r="28" spans="1:24" x14ac:dyDescent="0.3">
      <c r="C28" s="40"/>
      <c r="D28" s="41"/>
      <c r="I28" s="34"/>
      <c r="J28" s="42"/>
      <c r="K28" s="34"/>
      <c r="L28" s="42"/>
      <c r="M28" s="34"/>
      <c r="N28" s="35"/>
      <c r="Q28" s="34"/>
      <c r="R28" s="35"/>
      <c r="S28" s="34"/>
      <c r="T28" s="42"/>
      <c r="U28" s="34"/>
      <c r="V28" s="44"/>
    </row>
    <row r="29" spans="1:24" x14ac:dyDescent="0.3">
      <c r="C29" s="40"/>
      <c r="D29" s="41"/>
      <c r="I29" s="34"/>
      <c r="J29" s="42"/>
      <c r="K29" s="34"/>
      <c r="L29" s="42"/>
      <c r="M29" s="34"/>
      <c r="N29" s="35"/>
      <c r="Q29" s="34"/>
      <c r="R29" s="35"/>
      <c r="S29" s="34"/>
      <c r="T29" s="42"/>
      <c r="U29" s="34"/>
      <c r="V29" s="44"/>
    </row>
    <row r="30" spans="1:24" x14ac:dyDescent="0.3">
      <c r="C30" s="40"/>
      <c r="D30" s="41"/>
      <c r="I30" s="34"/>
      <c r="J30" s="42"/>
      <c r="K30" s="34"/>
      <c r="L30" s="42"/>
      <c r="M30" s="34"/>
      <c r="N30" s="35"/>
      <c r="Q30" s="34"/>
      <c r="R30" s="35"/>
      <c r="S30" s="34"/>
      <c r="T30" s="42"/>
      <c r="U30" s="34"/>
      <c r="V30" s="44"/>
    </row>
    <row r="31" spans="1:24" x14ac:dyDescent="0.3">
      <c r="C31" s="40"/>
      <c r="D31" s="41"/>
      <c r="I31" s="34"/>
      <c r="J31" s="42"/>
      <c r="K31" s="34"/>
      <c r="L31" s="42"/>
      <c r="M31" s="34"/>
      <c r="N31" s="35"/>
      <c r="Q31" s="34"/>
      <c r="R31" s="35"/>
      <c r="S31" s="34"/>
      <c r="T31" s="42"/>
      <c r="U31" s="34"/>
      <c r="V31" s="44"/>
    </row>
    <row r="32" spans="1:24" x14ac:dyDescent="0.3">
      <c r="C32" s="40"/>
      <c r="D32" s="41"/>
      <c r="I32" s="34"/>
      <c r="J32" s="42"/>
      <c r="K32" s="34"/>
      <c r="L32" s="42"/>
      <c r="M32" s="34"/>
      <c r="N32" s="35"/>
      <c r="Q32" s="34"/>
      <c r="R32" s="36"/>
      <c r="S32" s="34"/>
      <c r="T32" s="42"/>
      <c r="U32" s="34"/>
      <c r="V32" s="44"/>
    </row>
    <row r="33" spans="3:22" x14ac:dyDescent="0.3">
      <c r="C33" s="40"/>
      <c r="I33" s="34"/>
      <c r="J33" s="42"/>
      <c r="K33" s="34"/>
      <c r="L33" s="42"/>
      <c r="M33" s="34"/>
      <c r="N33" s="36"/>
      <c r="S33" s="34"/>
      <c r="T33" s="42"/>
      <c r="U33" s="34"/>
      <c r="V33" s="44"/>
    </row>
    <row r="34" spans="3:22" x14ac:dyDescent="0.3">
      <c r="I34" s="34"/>
      <c r="J34" s="42"/>
      <c r="K34" s="34"/>
      <c r="L34" s="42"/>
      <c r="S34" s="34"/>
      <c r="T34" s="42"/>
      <c r="U34" s="34"/>
      <c r="V34" s="44"/>
    </row>
    <row r="35" spans="3:22" x14ac:dyDescent="0.3">
      <c r="I35" s="34"/>
      <c r="J35" s="42"/>
      <c r="K35" s="34"/>
      <c r="L35" s="42"/>
      <c r="S35" s="34"/>
      <c r="T35" s="42"/>
      <c r="U35" s="34"/>
      <c r="V35" s="44"/>
    </row>
    <row r="36" spans="3:22" x14ac:dyDescent="0.3">
      <c r="I36" s="34"/>
      <c r="J36" s="42"/>
      <c r="K36" s="34"/>
      <c r="L36" s="42"/>
      <c r="S36" s="34"/>
      <c r="T36" s="42"/>
      <c r="U36" s="34"/>
      <c r="V36" s="44"/>
    </row>
    <row r="37" spans="3:22" x14ac:dyDescent="0.3">
      <c r="I37" s="34"/>
      <c r="J37" s="42"/>
      <c r="K37" s="34"/>
      <c r="L37" s="42"/>
      <c r="S37" s="34"/>
      <c r="T37" s="42"/>
      <c r="U37" s="34"/>
      <c r="V37" s="44"/>
    </row>
    <row r="38" spans="3:22" x14ac:dyDescent="0.3">
      <c r="I38" s="34"/>
      <c r="J38" s="42"/>
      <c r="K38" s="34"/>
      <c r="L38" s="42"/>
      <c r="S38" s="34"/>
      <c r="T38" s="42"/>
      <c r="U38" s="34"/>
      <c r="V38" s="44"/>
    </row>
    <row r="39" spans="3:22" x14ac:dyDescent="0.3">
      <c r="I39" s="34"/>
      <c r="J39" s="42"/>
      <c r="K39" s="34"/>
      <c r="L39" s="42"/>
      <c r="S39" s="34"/>
      <c r="T39" s="42"/>
      <c r="U39" s="34"/>
      <c r="V39" s="44"/>
    </row>
    <row r="40" spans="3:22" x14ac:dyDescent="0.3">
      <c r="I40" s="34"/>
      <c r="J40" s="42"/>
      <c r="K40" s="34"/>
      <c r="L40" s="42"/>
      <c r="S40" s="34"/>
      <c r="T40" s="42"/>
      <c r="U40" s="34"/>
      <c r="V40" s="44"/>
    </row>
    <row r="41" spans="3:22" x14ac:dyDescent="0.3">
      <c r="I41" s="34"/>
      <c r="J41" s="42"/>
      <c r="K41" s="34"/>
      <c r="L41" s="42"/>
      <c r="U41" s="34"/>
      <c r="V41" s="44"/>
    </row>
    <row r="42" spans="3:22" x14ac:dyDescent="0.3">
      <c r="I42" s="34"/>
      <c r="J42" s="42"/>
      <c r="K42" s="34"/>
      <c r="L42" s="42"/>
      <c r="U42" s="34"/>
      <c r="V42" s="44"/>
    </row>
    <row r="43" spans="3:22" x14ac:dyDescent="0.3">
      <c r="I43" s="34"/>
      <c r="J43" s="42"/>
      <c r="K43" s="34"/>
      <c r="L43" s="42"/>
      <c r="U43" s="34"/>
      <c r="V43" s="44"/>
    </row>
    <row r="44" spans="3:22" x14ac:dyDescent="0.3">
      <c r="I44" s="34"/>
      <c r="J44" s="42"/>
      <c r="K44" s="34"/>
      <c r="L44" s="42"/>
      <c r="U44" s="34"/>
      <c r="V44" s="44"/>
    </row>
    <row r="45" spans="3:22" x14ac:dyDescent="0.3">
      <c r="I45" s="34"/>
      <c r="J45" s="42"/>
      <c r="K45" s="34"/>
      <c r="L45" s="42"/>
      <c r="U45" s="34"/>
      <c r="V45" s="44"/>
    </row>
    <row r="46" spans="3:22" x14ac:dyDescent="0.3">
      <c r="I46" s="34"/>
      <c r="J46" s="42"/>
      <c r="K46" s="34"/>
      <c r="L46" s="42"/>
      <c r="U46" s="34"/>
      <c r="V46" s="44"/>
    </row>
    <row r="47" spans="3:22" x14ac:dyDescent="0.3">
      <c r="I47" s="34"/>
      <c r="J47" s="42"/>
      <c r="K47" s="34"/>
      <c r="L47" s="42"/>
      <c r="U47" s="34"/>
      <c r="V47" s="44"/>
    </row>
    <row r="48" spans="3:22" x14ac:dyDescent="0.3">
      <c r="I48" s="34"/>
      <c r="J48" s="42"/>
      <c r="K48" s="34"/>
      <c r="L48" s="42"/>
      <c r="U48" s="34"/>
      <c r="V48" s="44"/>
    </row>
    <row r="49" spans="9:22" x14ac:dyDescent="0.3">
      <c r="I49" s="34"/>
      <c r="J49" s="42"/>
      <c r="K49" s="34"/>
      <c r="L49" s="42"/>
      <c r="U49" s="34"/>
      <c r="V49" s="44"/>
    </row>
    <row r="50" spans="9:22" x14ac:dyDescent="0.3">
      <c r="I50" s="34"/>
      <c r="J50" s="42"/>
      <c r="K50" s="34"/>
      <c r="L50" s="42"/>
    </row>
    <row r="51" spans="9:22" x14ac:dyDescent="0.3">
      <c r="I51" s="34"/>
      <c r="J51" s="42"/>
      <c r="K51" s="34"/>
      <c r="L51" s="42"/>
    </row>
    <row r="52" spans="9:22" x14ac:dyDescent="0.3">
      <c r="I52" s="34"/>
      <c r="J52" s="42"/>
      <c r="K52" s="34"/>
      <c r="L52" s="42"/>
    </row>
    <row r="53" spans="9:22" x14ac:dyDescent="0.3">
      <c r="I53" s="34"/>
      <c r="J53" s="42"/>
      <c r="K53" s="34"/>
      <c r="L53" s="42"/>
    </row>
    <row r="54" spans="9:22" x14ac:dyDescent="0.3">
      <c r="I54" s="34"/>
      <c r="J54" s="42"/>
      <c r="K54" s="34"/>
      <c r="L54" s="42"/>
    </row>
    <row r="55" spans="9:22" x14ac:dyDescent="0.3">
      <c r="I55" s="34"/>
      <c r="J55" s="42"/>
      <c r="K55" s="34"/>
      <c r="L55" s="42"/>
    </row>
    <row r="56" spans="9:22" x14ac:dyDescent="0.3">
      <c r="I56" s="34"/>
      <c r="J56" s="42"/>
      <c r="K56" s="34"/>
      <c r="L56" s="42"/>
    </row>
    <row r="57" spans="9:22" x14ac:dyDescent="0.3">
      <c r="I57" s="34"/>
      <c r="J57" s="42"/>
      <c r="K57" s="34"/>
      <c r="L57" s="42"/>
    </row>
    <row r="58" spans="9:22" x14ac:dyDescent="0.3">
      <c r="I58" s="34"/>
      <c r="J58" s="42"/>
      <c r="K58" s="34"/>
      <c r="L58" s="42"/>
    </row>
    <row r="59" spans="9:22" x14ac:dyDescent="0.3">
      <c r="I59" s="34"/>
      <c r="J59" s="42"/>
      <c r="K59" s="34"/>
      <c r="L59" s="42"/>
    </row>
    <row r="60" spans="9:22" x14ac:dyDescent="0.3">
      <c r="I60" s="34"/>
      <c r="J60" s="36"/>
      <c r="K60" s="34"/>
      <c r="L60" s="42"/>
    </row>
    <row r="61" spans="9:22" x14ac:dyDescent="0.3">
      <c r="K61" s="34"/>
      <c r="L61" s="42"/>
    </row>
    <row r="62" spans="9:22" x14ac:dyDescent="0.3">
      <c r="K62" s="34"/>
      <c r="L62" s="42"/>
    </row>
    <row r="63" spans="9:22" x14ac:dyDescent="0.3">
      <c r="K63" s="34"/>
      <c r="L63" s="42"/>
    </row>
    <row r="64" spans="9:22" x14ac:dyDescent="0.3">
      <c r="K64" s="34"/>
      <c r="L64" s="42"/>
    </row>
    <row r="65" spans="11:12" x14ac:dyDescent="0.3">
      <c r="K65" s="34"/>
      <c r="L65" s="42"/>
    </row>
    <row r="66" spans="11:12" x14ac:dyDescent="0.3">
      <c r="K66" s="34"/>
      <c r="L66" s="42"/>
    </row>
    <row r="67" spans="11:12" x14ac:dyDescent="0.3">
      <c r="K67" s="34"/>
      <c r="L67" s="42"/>
    </row>
    <row r="68" spans="11:12" x14ac:dyDescent="0.3">
      <c r="K68" s="34"/>
      <c r="L68" s="42"/>
    </row>
    <row r="69" spans="11:12" x14ac:dyDescent="0.3">
      <c r="K69" s="34"/>
      <c r="L69" s="36"/>
    </row>
  </sheetData>
  <mergeCells count="12">
    <mergeCell ref="M1:N1"/>
    <mergeCell ref="O1:P1"/>
    <mergeCell ref="Q1:R1"/>
    <mergeCell ref="S1:T1"/>
    <mergeCell ref="U1:V1"/>
    <mergeCell ref="W1:X1"/>
    <mergeCell ref="A1:B1"/>
    <mergeCell ref="C1:D1"/>
    <mergeCell ref="E1:F1"/>
    <mergeCell ref="G1:H1"/>
    <mergeCell ref="I1:J1"/>
    <mergeCell ref="K1:L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B206C-BC67-475E-A365-4B0E4AB8687F}">
  <dimension ref="A2:BP47"/>
  <sheetViews>
    <sheetView tabSelected="1" zoomScaleNormal="100" workbookViewId="0">
      <selection activeCell="B26" sqref="B26"/>
    </sheetView>
  </sheetViews>
  <sheetFormatPr defaultRowHeight="14.4" x14ac:dyDescent="0.3"/>
  <cols>
    <col min="1" max="1" width="18" bestFit="1" customWidth="1"/>
    <col min="2" max="68" width="10.33203125" bestFit="1" customWidth="1"/>
  </cols>
  <sheetData>
    <row r="2" spans="1:68" x14ac:dyDescent="0.3">
      <c r="A2" s="25" t="s">
        <v>43</v>
      </c>
      <c r="B2" s="50">
        <v>38353</v>
      </c>
      <c r="C2" s="50">
        <v>38718</v>
      </c>
      <c r="D2" s="50">
        <v>39083</v>
      </c>
      <c r="E2" s="50">
        <v>39448</v>
      </c>
      <c r="F2" s="50">
        <v>39814</v>
      </c>
      <c r="G2" s="50">
        <v>40179</v>
      </c>
      <c r="H2" s="50">
        <v>40544</v>
      </c>
      <c r="I2" s="50">
        <v>40909</v>
      </c>
      <c r="J2" s="50">
        <v>41275</v>
      </c>
      <c r="K2" s="50">
        <v>41640</v>
      </c>
      <c r="L2" s="50">
        <v>42005</v>
      </c>
      <c r="M2" s="50">
        <v>42370</v>
      </c>
      <c r="N2" s="50">
        <v>42736</v>
      </c>
      <c r="O2" s="50">
        <v>43101</v>
      </c>
      <c r="P2" s="50">
        <v>43466</v>
      </c>
      <c r="Q2" s="50">
        <v>43831</v>
      </c>
      <c r="R2" s="50">
        <v>44197</v>
      </c>
      <c r="S2" s="50">
        <v>44562</v>
      </c>
    </row>
    <row r="3" spans="1:68" x14ac:dyDescent="0.3">
      <c r="A3" s="25" t="s">
        <v>44</v>
      </c>
      <c r="B3" s="51">
        <v>25279.416666666668</v>
      </c>
      <c r="C3" s="51">
        <v>25927.916666666668</v>
      </c>
      <c r="D3" s="51">
        <v>27116.416666666668</v>
      </c>
      <c r="E3" s="51">
        <v>27639.416666666668</v>
      </c>
      <c r="F3" s="51">
        <v>27685.75</v>
      </c>
      <c r="G3" s="51">
        <v>28346.416666666668</v>
      </c>
      <c r="H3" s="51">
        <v>29929.416666666668</v>
      </c>
      <c r="I3" s="51">
        <v>29561.75</v>
      </c>
      <c r="J3" s="51">
        <v>30312.416666666668</v>
      </c>
      <c r="K3" s="51">
        <v>30335.833333333332</v>
      </c>
      <c r="L3" s="51">
        <v>31814.833333333332</v>
      </c>
      <c r="M3" s="51">
        <v>34700.333333333336</v>
      </c>
      <c r="N3" s="51">
        <v>37479</v>
      </c>
      <c r="O3" s="51">
        <v>40278.833333333336</v>
      </c>
      <c r="P3" s="51">
        <v>43550.75</v>
      </c>
      <c r="Q3" s="51">
        <v>69482.666666666672</v>
      </c>
      <c r="R3" s="51">
        <v>81401.75</v>
      </c>
      <c r="S3" s="25" t="e">
        <f>NA()</f>
        <v>#N/A</v>
      </c>
    </row>
    <row r="6" spans="1:68" x14ac:dyDescent="0.3">
      <c r="A6" s="25" t="s">
        <v>43</v>
      </c>
      <c r="B6" s="50">
        <v>33604</v>
      </c>
      <c r="C6" s="50">
        <v>33970</v>
      </c>
      <c r="D6" s="50">
        <v>34335</v>
      </c>
      <c r="E6" s="50">
        <v>34700</v>
      </c>
      <c r="F6" s="50">
        <v>35065</v>
      </c>
      <c r="G6" s="50">
        <v>35431</v>
      </c>
      <c r="H6" s="50">
        <v>35796</v>
      </c>
      <c r="I6" s="50">
        <v>36161</v>
      </c>
      <c r="J6" s="50">
        <v>36526</v>
      </c>
      <c r="K6" s="50">
        <v>36892</v>
      </c>
      <c r="L6" s="50">
        <v>37257</v>
      </c>
      <c r="M6" s="50">
        <v>37622</v>
      </c>
      <c r="N6" s="50">
        <v>37987</v>
      </c>
      <c r="O6" s="50">
        <v>38353</v>
      </c>
      <c r="P6" s="50">
        <v>38718</v>
      </c>
      <c r="Q6" s="50">
        <v>39083</v>
      </c>
      <c r="R6" s="50">
        <v>39448</v>
      </c>
      <c r="S6" s="50">
        <v>39814</v>
      </c>
      <c r="T6" s="50">
        <v>40179</v>
      </c>
      <c r="U6" s="50">
        <v>40544</v>
      </c>
      <c r="V6" s="50">
        <v>40909</v>
      </c>
      <c r="W6" s="50">
        <v>41275</v>
      </c>
      <c r="X6" s="50">
        <v>41640</v>
      </c>
      <c r="Y6" s="50">
        <v>42005</v>
      </c>
      <c r="Z6" s="50">
        <v>42370</v>
      </c>
      <c r="AA6" s="50">
        <v>42736</v>
      </c>
      <c r="AB6" s="50">
        <v>43101</v>
      </c>
      <c r="AC6" s="50">
        <v>43466</v>
      </c>
      <c r="AD6" s="50">
        <v>43831</v>
      </c>
      <c r="AE6" s="50">
        <v>44197</v>
      </c>
      <c r="AF6" s="50">
        <v>44562</v>
      </c>
    </row>
    <row r="7" spans="1:68" x14ac:dyDescent="0.3">
      <c r="A7" s="25" t="s">
        <v>46</v>
      </c>
      <c r="B7" s="51">
        <v>821152.75</v>
      </c>
      <c r="C7" s="51">
        <v>849575.25</v>
      </c>
      <c r="D7" s="51">
        <v>892249</v>
      </c>
      <c r="E7" s="51">
        <v>967479.66666666663</v>
      </c>
      <c r="F7" s="51">
        <v>996837.91666666663</v>
      </c>
      <c r="G7" s="51">
        <v>1024981.8333333334</v>
      </c>
      <c r="H7" s="51">
        <v>1064882.4166666667</v>
      </c>
      <c r="I7" s="51">
        <v>1103418.5833333333</v>
      </c>
      <c r="J7" s="51">
        <v>1171489.1666666667</v>
      </c>
      <c r="K7" s="51">
        <v>1165430</v>
      </c>
      <c r="L7" s="51">
        <v>1119931</v>
      </c>
      <c r="M7" s="51">
        <v>1143340.6666666667</v>
      </c>
      <c r="N7" s="51">
        <v>1198071.75</v>
      </c>
      <c r="O7" s="51">
        <v>1278679</v>
      </c>
      <c r="P7" s="51">
        <v>1372072.25</v>
      </c>
      <c r="Q7" s="51">
        <v>1446353.0833333333</v>
      </c>
      <c r="R7" s="51">
        <v>1513006.75</v>
      </c>
      <c r="S7" s="51">
        <v>1363445.5833333333</v>
      </c>
      <c r="T7" s="51">
        <v>1382707.1666666667</v>
      </c>
      <c r="U7" s="51">
        <v>1521965.6666666667</v>
      </c>
      <c r="V7" s="51">
        <v>1619087.0833333333</v>
      </c>
      <c r="W7" s="51">
        <v>1688290.6666666667</v>
      </c>
      <c r="X7" s="51">
        <v>1769028</v>
      </c>
      <c r="Y7" s="51">
        <v>1814472.5833333333</v>
      </c>
      <c r="Z7" s="51">
        <v>1837068.9166666667</v>
      </c>
      <c r="AA7" s="51">
        <v>1886857.25</v>
      </c>
      <c r="AB7" s="51">
        <v>1960528.8333333333</v>
      </c>
      <c r="AC7" s="51">
        <v>2043902.3333333333</v>
      </c>
      <c r="AD7" s="51">
        <v>1980857.9166666667</v>
      </c>
      <c r="AE7" s="51">
        <v>2076959.8333333333</v>
      </c>
      <c r="AF7" s="25" t="e">
        <f>NA()</f>
        <v>#N/A</v>
      </c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5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25"/>
      <c r="BK7" s="25"/>
      <c r="BL7" s="25"/>
      <c r="BM7" s="25"/>
      <c r="BN7" s="25"/>
      <c r="BO7" s="25"/>
      <c r="BP7" s="25"/>
    </row>
    <row r="8" spans="1:68" x14ac:dyDescent="0.3"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5"/>
      <c r="BJ8" s="25"/>
      <c r="BK8" s="25"/>
      <c r="BL8" s="25"/>
      <c r="BM8" s="25"/>
      <c r="BN8" s="25"/>
      <c r="BO8" s="25"/>
      <c r="BP8" s="25"/>
    </row>
    <row r="9" spans="1:68" x14ac:dyDescent="0.3"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5"/>
      <c r="BI9" s="25"/>
      <c r="BJ9" s="25"/>
      <c r="BK9" s="25"/>
      <c r="BL9" s="25"/>
      <c r="BM9" s="25"/>
      <c r="BN9" s="25"/>
      <c r="BO9" s="25"/>
      <c r="BP9" s="25"/>
    </row>
    <row r="10" spans="1:68" x14ac:dyDescent="0.3">
      <c r="A10" s="25" t="s">
        <v>43</v>
      </c>
      <c r="B10" s="50">
        <v>36526</v>
      </c>
      <c r="C10" s="50">
        <v>36892</v>
      </c>
      <c r="D10" s="50">
        <v>37257</v>
      </c>
      <c r="E10" s="50">
        <v>37622</v>
      </c>
      <c r="F10" s="50">
        <v>37987</v>
      </c>
      <c r="G10" s="50">
        <v>38353</v>
      </c>
      <c r="H10" s="50">
        <v>38718</v>
      </c>
      <c r="I10" s="50">
        <v>39083</v>
      </c>
      <c r="J10" s="50">
        <v>39448</v>
      </c>
      <c r="K10" s="50">
        <v>39814</v>
      </c>
      <c r="L10" s="50">
        <v>40179</v>
      </c>
      <c r="M10" s="50">
        <v>40544</v>
      </c>
      <c r="N10" s="50">
        <v>40909</v>
      </c>
      <c r="O10" s="50">
        <v>41275</v>
      </c>
      <c r="P10" s="50">
        <v>41640</v>
      </c>
      <c r="Q10" s="50">
        <v>42005</v>
      </c>
      <c r="R10" s="50">
        <v>42370</v>
      </c>
      <c r="S10" s="50">
        <v>42736</v>
      </c>
      <c r="T10" s="50">
        <v>43101</v>
      </c>
      <c r="U10" s="50">
        <v>43466</v>
      </c>
      <c r="V10" s="50">
        <v>43831</v>
      </c>
      <c r="W10" s="50">
        <v>44197</v>
      </c>
      <c r="X10" s="50">
        <v>44562</v>
      </c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5"/>
      <c r="BD10" s="25"/>
      <c r="BE10" s="25"/>
      <c r="BF10" s="25"/>
      <c r="BG10" s="25"/>
      <c r="BH10" s="25"/>
      <c r="BI10" s="25"/>
      <c r="BJ10" s="25"/>
      <c r="BK10" s="25"/>
      <c r="BL10" s="25"/>
      <c r="BM10" s="25"/>
      <c r="BN10" s="25"/>
      <c r="BO10" s="25"/>
      <c r="BP10" s="25"/>
    </row>
    <row r="11" spans="1:68" x14ac:dyDescent="0.3">
      <c r="A11" s="25" t="s">
        <v>49</v>
      </c>
      <c r="B11" s="52">
        <v>1878.2249999999999</v>
      </c>
      <c r="C11" s="52">
        <v>1853.2333333333333</v>
      </c>
      <c r="D11" s="52">
        <v>1918.9166666666667</v>
      </c>
      <c r="E11" s="52">
        <v>1856.3833333333334</v>
      </c>
      <c r="F11" s="52">
        <v>1866.875</v>
      </c>
      <c r="G11" s="52">
        <v>1834.5416666666667</v>
      </c>
      <c r="H11" s="52">
        <v>1808.2666666666667</v>
      </c>
      <c r="I11" s="52">
        <v>1925.325</v>
      </c>
      <c r="J11" s="52">
        <v>1939.7583333333334</v>
      </c>
      <c r="K11" s="52">
        <v>1909.175</v>
      </c>
      <c r="L11" s="52">
        <v>2007.2333333333333</v>
      </c>
      <c r="M11" s="52">
        <v>2039.7833333333333</v>
      </c>
      <c r="N11" s="52">
        <v>2128.2166666666667</v>
      </c>
      <c r="O11" s="52">
        <v>2179.6</v>
      </c>
      <c r="P11" s="52">
        <v>2216.1166666666668</v>
      </c>
      <c r="Q11" s="52">
        <v>2270.3166666666666</v>
      </c>
      <c r="R11" s="52">
        <v>2287.0416666666665</v>
      </c>
      <c r="S11" s="52">
        <v>2261.8666666666668</v>
      </c>
      <c r="T11" s="52">
        <v>2511.5666666666666</v>
      </c>
      <c r="U11" s="52">
        <v>2594.3333333333335</v>
      </c>
      <c r="V11" s="52">
        <v>2539.35</v>
      </c>
      <c r="W11" s="52">
        <v>2523.6583333333333</v>
      </c>
      <c r="X11" s="25" t="e">
        <f>NA()</f>
        <v>#N/A</v>
      </c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  <c r="BJ11" s="25"/>
      <c r="BK11" s="25"/>
      <c r="BL11" s="25"/>
      <c r="BM11" s="25"/>
      <c r="BN11" s="25"/>
      <c r="BO11" s="25"/>
      <c r="BP11" s="25"/>
    </row>
    <row r="12" spans="1:68" x14ac:dyDescent="0.3"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  <c r="BJ12" s="25"/>
      <c r="BK12" s="25"/>
      <c r="BL12" s="25"/>
      <c r="BM12" s="25"/>
      <c r="BN12" s="25"/>
      <c r="BO12" s="25"/>
      <c r="BP12" s="25"/>
    </row>
    <row r="14" spans="1:68" x14ac:dyDescent="0.3">
      <c r="A14" s="53" t="s">
        <v>43</v>
      </c>
      <c r="B14" s="50">
        <v>36526</v>
      </c>
      <c r="C14" s="50">
        <v>36892</v>
      </c>
      <c r="D14" s="50">
        <v>37257</v>
      </c>
      <c r="E14" s="50">
        <v>37622</v>
      </c>
      <c r="F14" s="50">
        <v>37987</v>
      </c>
      <c r="G14" s="50">
        <v>38353</v>
      </c>
      <c r="H14" s="50">
        <v>38718</v>
      </c>
      <c r="I14" s="50">
        <v>39083</v>
      </c>
      <c r="J14" s="50">
        <v>39448</v>
      </c>
      <c r="K14" s="50">
        <v>39814</v>
      </c>
      <c r="L14" s="50">
        <v>40179</v>
      </c>
      <c r="M14" s="50">
        <v>40544</v>
      </c>
      <c r="N14" s="50">
        <v>40909</v>
      </c>
      <c r="O14" s="50">
        <v>41275</v>
      </c>
      <c r="P14" s="50">
        <v>41640</v>
      </c>
      <c r="Q14" s="50">
        <v>42005</v>
      </c>
      <c r="R14" s="50">
        <v>42370</v>
      </c>
      <c r="S14" s="50">
        <v>42736</v>
      </c>
      <c r="T14" s="50">
        <v>43101</v>
      </c>
      <c r="U14" s="50">
        <v>43466</v>
      </c>
      <c r="V14" s="50">
        <v>43831</v>
      </c>
      <c r="W14" s="50">
        <v>44197</v>
      </c>
      <c r="X14" s="50">
        <v>44562</v>
      </c>
    </row>
    <row r="15" spans="1:68" x14ac:dyDescent="0.3">
      <c r="A15" s="25" t="s">
        <v>50</v>
      </c>
      <c r="B15" s="51">
        <v>466061619.66666669</v>
      </c>
      <c r="C15" s="51">
        <v>466084606.33333331</v>
      </c>
      <c r="D15" s="51">
        <v>446600209.25</v>
      </c>
      <c r="E15" s="51">
        <v>476901310.83333331</v>
      </c>
      <c r="F15" s="51">
        <v>459583645.08333331</v>
      </c>
      <c r="G15" s="51">
        <v>450259280.75</v>
      </c>
      <c r="H15" s="51">
        <v>452674812.5</v>
      </c>
      <c r="I15" s="51">
        <v>484118951.5</v>
      </c>
      <c r="J15" s="51">
        <v>516191550.83333331</v>
      </c>
      <c r="K15" s="51">
        <v>494566700.33333331</v>
      </c>
      <c r="L15" s="51">
        <v>536219861.91666669</v>
      </c>
      <c r="M15" s="51">
        <v>549325619.16666663</v>
      </c>
      <c r="N15" s="51">
        <v>564247807.83333337</v>
      </c>
      <c r="O15" s="51">
        <v>569233956.41666663</v>
      </c>
      <c r="P15" s="51">
        <v>561011297.75</v>
      </c>
      <c r="Q15" s="51">
        <v>549434318.16666663</v>
      </c>
      <c r="R15" s="51">
        <v>547682460.58333337</v>
      </c>
      <c r="S15" s="51">
        <v>552189472</v>
      </c>
      <c r="T15" s="51">
        <v>535564962.25</v>
      </c>
      <c r="U15" s="51">
        <v>545346980.33333337</v>
      </c>
      <c r="V15" s="51">
        <v>184028006.5</v>
      </c>
      <c r="W15" s="51">
        <v>303607260.58333331</v>
      </c>
      <c r="X15" s="25" t="e">
        <f>NA()</f>
        <v>#N/A</v>
      </c>
    </row>
    <row r="18" spans="1:68" x14ac:dyDescent="0.3">
      <c r="A18" s="25" t="s">
        <v>43</v>
      </c>
      <c r="B18" s="50">
        <v>23743</v>
      </c>
      <c r="C18" s="50">
        <v>24108</v>
      </c>
      <c r="D18" s="50">
        <v>24473</v>
      </c>
      <c r="E18" s="50">
        <v>24838</v>
      </c>
      <c r="F18" s="50">
        <v>25204</v>
      </c>
      <c r="G18" s="50">
        <v>25569</v>
      </c>
      <c r="H18" s="50">
        <v>25934</v>
      </c>
      <c r="I18" s="50">
        <v>26299</v>
      </c>
      <c r="J18" s="50">
        <v>26665</v>
      </c>
      <c r="K18" s="50">
        <v>27030</v>
      </c>
      <c r="L18" s="50">
        <v>27395</v>
      </c>
      <c r="M18" s="50">
        <v>27760</v>
      </c>
      <c r="N18" s="50">
        <v>28126</v>
      </c>
      <c r="O18" s="50">
        <v>28491</v>
      </c>
      <c r="P18" s="50">
        <v>28856</v>
      </c>
      <c r="Q18" s="50">
        <v>29221</v>
      </c>
      <c r="R18" s="50">
        <v>29587</v>
      </c>
      <c r="S18" s="50">
        <v>29952</v>
      </c>
      <c r="T18" s="50">
        <v>30317</v>
      </c>
      <c r="U18" s="50">
        <v>30682</v>
      </c>
      <c r="V18" s="50">
        <v>31048</v>
      </c>
      <c r="W18" s="50">
        <v>31413</v>
      </c>
      <c r="X18" s="50">
        <v>31778</v>
      </c>
      <c r="Y18" s="50">
        <v>32143</v>
      </c>
      <c r="Z18" s="50">
        <v>32509</v>
      </c>
      <c r="AA18" s="50">
        <v>32874</v>
      </c>
      <c r="AB18" s="50">
        <v>33239</v>
      </c>
      <c r="AC18" s="50">
        <v>33604</v>
      </c>
      <c r="AD18" s="50">
        <v>33970</v>
      </c>
      <c r="AE18" s="50">
        <v>34335</v>
      </c>
      <c r="AF18" s="50">
        <v>34700</v>
      </c>
      <c r="AG18" s="50">
        <v>35065</v>
      </c>
      <c r="AH18" s="50">
        <v>35431</v>
      </c>
      <c r="AI18" s="50">
        <v>35796</v>
      </c>
      <c r="AJ18" s="50">
        <v>36161</v>
      </c>
      <c r="AK18" s="50">
        <v>36526</v>
      </c>
      <c r="AL18" s="50">
        <v>36892</v>
      </c>
      <c r="AM18" s="50">
        <v>37257</v>
      </c>
      <c r="AN18" s="50">
        <v>37622</v>
      </c>
      <c r="AO18" s="50">
        <v>37987</v>
      </c>
      <c r="AP18" s="50">
        <v>38353</v>
      </c>
      <c r="AQ18" s="50">
        <v>38718</v>
      </c>
      <c r="AR18" s="50">
        <v>39083</v>
      </c>
      <c r="AS18" s="50">
        <v>39448</v>
      </c>
      <c r="AT18" s="50">
        <v>39814</v>
      </c>
      <c r="AU18" s="50">
        <v>40179</v>
      </c>
      <c r="AV18" s="50">
        <v>40544</v>
      </c>
      <c r="AW18" s="50">
        <v>40909</v>
      </c>
      <c r="AX18" s="50">
        <v>41275</v>
      </c>
      <c r="AY18" s="50">
        <v>41640</v>
      </c>
      <c r="AZ18" s="50">
        <v>42005</v>
      </c>
      <c r="BA18" s="50">
        <v>42370</v>
      </c>
      <c r="BB18" s="50">
        <v>42736</v>
      </c>
      <c r="BC18" s="50">
        <v>43101</v>
      </c>
      <c r="BD18" s="50">
        <v>43466</v>
      </c>
      <c r="BE18" s="50">
        <v>43831</v>
      </c>
      <c r="BF18" s="50">
        <v>44197</v>
      </c>
      <c r="BG18" s="50">
        <v>44562</v>
      </c>
      <c r="BH18" s="25"/>
      <c r="BI18" s="25"/>
      <c r="BJ18" s="25"/>
      <c r="BK18" s="25"/>
      <c r="BL18" s="25"/>
      <c r="BM18" s="25"/>
      <c r="BN18" s="25"/>
      <c r="BO18" s="25"/>
      <c r="BP18" s="25"/>
    </row>
    <row r="19" spans="1:68" x14ac:dyDescent="0.3">
      <c r="A19" s="25" t="s">
        <v>53</v>
      </c>
      <c r="B19" s="52">
        <v>252.1</v>
      </c>
      <c r="C19" s="52">
        <v>253.8</v>
      </c>
      <c r="D19" s="52">
        <v>254.5</v>
      </c>
      <c r="E19" s="52">
        <v>255.4</v>
      </c>
      <c r="F19" s="52">
        <v>257.3</v>
      </c>
      <c r="G19" s="52">
        <v>256.7</v>
      </c>
      <c r="H19" s="52">
        <v>257</v>
      </c>
      <c r="I19" s="52">
        <v>257.5</v>
      </c>
      <c r="J19" s="52">
        <v>258.10000000000002</v>
      </c>
      <c r="K19" s="52">
        <v>258.60000000000002</v>
      </c>
      <c r="L19" s="52">
        <v>258.39999999999998</v>
      </c>
      <c r="M19" s="52">
        <v>258.89999999999998</v>
      </c>
      <c r="N19" s="52">
        <v>259.2</v>
      </c>
      <c r="O19" s="52">
        <v>259.8</v>
      </c>
      <c r="P19" s="52">
        <v>260.89999999999998</v>
      </c>
      <c r="Q19" s="52">
        <v>262.3</v>
      </c>
      <c r="R19" s="52">
        <v>261.7</v>
      </c>
      <c r="S19" s="52">
        <v>259.10000000000002</v>
      </c>
      <c r="T19" s="52">
        <v>258.60000000000002</v>
      </c>
      <c r="U19" s="52">
        <v>257.89999999999998</v>
      </c>
      <c r="V19" s="52">
        <v>255.6</v>
      </c>
      <c r="W19" s="52">
        <v>255.1</v>
      </c>
      <c r="X19" s="52">
        <v>255.9</v>
      </c>
      <c r="Y19" s="52">
        <v>255.2</v>
      </c>
      <c r="Z19" s="52">
        <v>255.6</v>
      </c>
      <c r="AA19" s="52">
        <v>255.8</v>
      </c>
      <c r="AB19" s="52">
        <v>256.2</v>
      </c>
      <c r="AC19" s="52">
        <v>256.60000000000002</v>
      </c>
      <c r="AD19" s="52">
        <v>257.89999999999998</v>
      </c>
      <c r="AE19" s="52">
        <v>255.9</v>
      </c>
      <c r="AF19" s="52">
        <v>259</v>
      </c>
      <c r="AG19" s="52">
        <v>261.5</v>
      </c>
      <c r="AH19" s="52">
        <v>262.8</v>
      </c>
      <c r="AI19" s="52">
        <v>265.10000000000002</v>
      </c>
      <c r="AJ19" s="52">
        <v>267.2</v>
      </c>
      <c r="AK19" s="52">
        <v>269.5</v>
      </c>
      <c r="AL19" s="52">
        <v>271.3</v>
      </c>
      <c r="AM19" s="52">
        <v>271.7</v>
      </c>
      <c r="AN19" s="52">
        <v>273</v>
      </c>
      <c r="AO19" s="52">
        <v>276</v>
      </c>
      <c r="AP19" s="52">
        <v>275.5</v>
      </c>
      <c r="AQ19" s="52">
        <v>275.10000000000002</v>
      </c>
      <c r="AR19" s="52">
        <v>272.60000000000002</v>
      </c>
      <c r="AS19" s="52">
        <v>271.3</v>
      </c>
      <c r="AT19" s="52">
        <v>269.5</v>
      </c>
      <c r="AU19" s="52">
        <v>267.39999999999998</v>
      </c>
      <c r="AV19" s="52">
        <v>264.60000000000002</v>
      </c>
      <c r="AW19" s="52">
        <v>261.8</v>
      </c>
      <c r="AX19" s="52">
        <v>260.5</v>
      </c>
      <c r="AY19" s="52">
        <v>257.89999999999998</v>
      </c>
      <c r="AZ19" s="52">
        <v>254.6</v>
      </c>
      <c r="BA19" s="52">
        <v>253.6</v>
      </c>
      <c r="BB19" s="52">
        <v>255.4</v>
      </c>
      <c r="BC19" s="52">
        <v>257.7</v>
      </c>
      <c r="BD19" s="52">
        <v>258.2</v>
      </c>
      <c r="BE19" s="52">
        <v>266.39999999999998</v>
      </c>
      <c r="BF19" s="52">
        <v>261.89999999999998</v>
      </c>
      <c r="BG19" s="25" t="e">
        <f>NA()</f>
        <v>#N/A</v>
      </c>
      <c r="BH19" s="25"/>
      <c r="BI19" s="25"/>
      <c r="BJ19" s="25"/>
      <c r="BK19" s="25"/>
      <c r="BL19" s="25"/>
      <c r="BM19" s="25"/>
      <c r="BN19" s="25"/>
      <c r="BO19" s="25"/>
      <c r="BP19" s="25"/>
    </row>
    <row r="22" spans="1:68" x14ac:dyDescent="0.3">
      <c r="A22" s="58" t="s">
        <v>43</v>
      </c>
      <c r="B22" s="59">
        <v>23743</v>
      </c>
      <c r="C22" s="59">
        <v>24108</v>
      </c>
      <c r="D22" s="59">
        <v>24473</v>
      </c>
      <c r="E22" s="59">
        <v>24838</v>
      </c>
      <c r="F22" s="59">
        <v>25204</v>
      </c>
      <c r="G22" s="59">
        <v>25569</v>
      </c>
      <c r="H22" s="59">
        <v>25934</v>
      </c>
      <c r="I22" s="59">
        <v>26299</v>
      </c>
      <c r="J22" s="59">
        <v>26665</v>
      </c>
      <c r="K22" s="59">
        <v>27030</v>
      </c>
      <c r="L22" s="59">
        <v>27395</v>
      </c>
      <c r="M22" s="59">
        <v>27760</v>
      </c>
      <c r="N22" s="59">
        <v>28126</v>
      </c>
      <c r="O22" s="59">
        <v>28491</v>
      </c>
      <c r="P22" s="59">
        <v>28856</v>
      </c>
      <c r="Q22" s="59">
        <v>29221</v>
      </c>
      <c r="R22" s="59">
        <v>29587</v>
      </c>
      <c r="S22" s="59">
        <v>29952</v>
      </c>
      <c r="T22" s="59">
        <v>30317</v>
      </c>
      <c r="U22" s="59">
        <v>30682</v>
      </c>
      <c r="V22" s="59">
        <v>31048</v>
      </c>
      <c r="W22" s="59">
        <v>31413</v>
      </c>
      <c r="X22" s="59">
        <v>31778</v>
      </c>
      <c r="Y22" s="59">
        <v>32143</v>
      </c>
      <c r="Z22" s="59">
        <v>32509</v>
      </c>
      <c r="AA22" s="59">
        <v>32874</v>
      </c>
      <c r="AB22" s="59">
        <v>33239</v>
      </c>
      <c r="AC22" s="59">
        <v>33604</v>
      </c>
      <c r="AD22" s="59">
        <v>33970</v>
      </c>
      <c r="AE22" s="59">
        <v>34335</v>
      </c>
      <c r="AF22" s="59">
        <v>34700</v>
      </c>
      <c r="AG22" s="59">
        <v>35065</v>
      </c>
      <c r="AH22" s="59">
        <v>35431</v>
      </c>
      <c r="AI22" s="59">
        <v>35796</v>
      </c>
      <c r="AJ22" s="59">
        <v>36161</v>
      </c>
      <c r="AK22" s="59">
        <v>36526</v>
      </c>
      <c r="AL22" s="59">
        <v>36892</v>
      </c>
      <c r="AM22" s="59">
        <v>37257</v>
      </c>
      <c r="AN22" s="59">
        <v>37622</v>
      </c>
      <c r="AO22" s="59">
        <v>37987</v>
      </c>
      <c r="AP22" s="59">
        <v>38353</v>
      </c>
      <c r="AQ22" s="59">
        <v>38718</v>
      </c>
      <c r="AR22" s="59">
        <v>39083</v>
      </c>
      <c r="AS22" s="59">
        <v>39448</v>
      </c>
      <c r="AT22" s="59">
        <v>39814</v>
      </c>
      <c r="AU22" s="59">
        <v>40179</v>
      </c>
      <c r="AV22" s="59">
        <v>40544</v>
      </c>
      <c r="AW22" s="59">
        <v>40909</v>
      </c>
      <c r="AX22" s="59">
        <v>41275</v>
      </c>
      <c r="AY22" s="59">
        <v>41640</v>
      </c>
      <c r="AZ22" s="59">
        <v>42005</v>
      </c>
      <c r="BA22" s="59">
        <v>42370</v>
      </c>
      <c r="BB22" s="59">
        <v>42736</v>
      </c>
      <c r="BC22" s="59">
        <v>43101</v>
      </c>
      <c r="BD22" s="59">
        <v>43466</v>
      </c>
      <c r="BE22" s="59">
        <v>43831</v>
      </c>
      <c r="BF22" s="59">
        <v>44197</v>
      </c>
      <c r="BG22" s="59">
        <v>44562</v>
      </c>
    </row>
    <row r="23" spans="1:68" x14ac:dyDescent="0.3">
      <c r="A23" s="58" t="s">
        <v>54</v>
      </c>
      <c r="B23" s="60">
        <v>1.575</v>
      </c>
      <c r="C23" s="60">
        <v>1.425</v>
      </c>
      <c r="D23" s="60">
        <v>1.35</v>
      </c>
      <c r="E23" s="60">
        <v>1.1499999999999999</v>
      </c>
      <c r="F23" s="60">
        <v>1.0249999999999999</v>
      </c>
      <c r="G23" s="60">
        <v>1.05</v>
      </c>
      <c r="H23" s="60">
        <v>0.97499999999999998</v>
      </c>
      <c r="I23" s="60">
        <v>0.97499999999999998</v>
      </c>
      <c r="J23" s="60">
        <v>1.05</v>
      </c>
      <c r="K23" s="60">
        <v>1.2</v>
      </c>
      <c r="L23" s="60">
        <v>1.25</v>
      </c>
      <c r="M23" s="60">
        <v>1.2250000000000001</v>
      </c>
      <c r="N23" s="60">
        <v>1.175</v>
      </c>
      <c r="O23" s="60">
        <v>1</v>
      </c>
      <c r="P23" s="60">
        <v>1.175</v>
      </c>
      <c r="Q23" s="60">
        <v>1.375</v>
      </c>
      <c r="R23" s="60">
        <v>1.375</v>
      </c>
      <c r="S23" s="60">
        <v>1.5249999999999999</v>
      </c>
      <c r="T23" s="60">
        <v>1.5249999999999999</v>
      </c>
      <c r="U23" s="60">
        <v>1.675</v>
      </c>
      <c r="V23" s="60">
        <v>1.7749999999999999</v>
      </c>
      <c r="W23" s="60">
        <v>1.6</v>
      </c>
      <c r="X23" s="60">
        <v>1.675</v>
      </c>
      <c r="Y23" s="60">
        <v>1.6</v>
      </c>
      <c r="Z23" s="60">
        <v>1.7749999999999999</v>
      </c>
      <c r="AA23" s="60">
        <v>1.7</v>
      </c>
      <c r="AB23" s="60">
        <v>1.7250000000000001</v>
      </c>
      <c r="AC23" s="60">
        <v>1.55</v>
      </c>
      <c r="AD23" s="60">
        <v>1.4</v>
      </c>
      <c r="AE23" s="60">
        <v>1.45</v>
      </c>
      <c r="AF23" s="60">
        <v>1.55</v>
      </c>
      <c r="AG23" s="60">
        <v>1.625</v>
      </c>
      <c r="AH23" s="60">
        <v>1.625</v>
      </c>
      <c r="AI23" s="60">
        <v>1.7250000000000001</v>
      </c>
      <c r="AJ23" s="60">
        <v>1.65</v>
      </c>
      <c r="AK23" s="60">
        <v>1.575</v>
      </c>
      <c r="AL23" s="60">
        <v>1.75</v>
      </c>
      <c r="AM23" s="60">
        <v>1.7</v>
      </c>
      <c r="AN23" s="60">
        <v>1.7749999999999999</v>
      </c>
      <c r="AO23" s="60">
        <v>1.7250000000000001</v>
      </c>
      <c r="AP23" s="60">
        <v>1.875</v>
      </c>
      <c r="AQ23" s="60">
        <v>2.375</v>
      </c>
      <c r="AR23" s="60">
        <v>2.7250000000000001</v>
      </c>
      <c r="AS23" s="60">
        <v>2.85</v>
      </c>
      <c r="AT23" s="60">
        <v>2.625</v>
      </c>
      <c r="AU23" s="60">
        <v>2.5750000000000002</v>
      </c>
      <c r="AV23" s="60">
        <v>2.4500000000000002</v>
      </c>
      <c r="AW23" s="60">
        <v>2.0249999999999999</v>
      </c>
      <c r="AX23" s="60">
        <v>2</v>
      </c>
      <c r="AY23" s="60">
        <v>1.9</v>
      </c>
      <c r="AZ23" s="60">
        <v>1.875</v>
      </c>
      <c r="BA23" s="60">
        <v>1.75</v>
      </c>
      <c r="BB23" s="60">
        <v>1.6</v>
      </c>
      <c r="BC23" s="60">
        <v>1.5249999999999999</v>
      </c>
      <c r="BD23" s="60">
        <v>1.375</v>
      </c>
      <c r="BE23" s="60">
        <v>0.97499999999999998</v>
      </c>
      <c r="BF23" s="60">
        <v>0.9</v>
      </c>
      <c r="BG23" s="58" t="e">
        <f>NA()</f>
        <v>#N/A</v>
      </c>
    </row>
    <row r="26" spans="1:68" x14ac:dyDescent="0.3">
      <c r="A26" s="53" t="s">
        <v>43</v>
      </c>
      <c r="B26" s="50">
        <v>33604</v>
      </c>
      <c r="C26" s="50">
        <v>33970</v>
      </c>
      <c r="D26" s="50">
        <v>34335</v>
      </c>
      <c r="E26" s="50">
        <v>34700</v>
      </c>
      <c r="F26" s="50">
        <v>35065</v>
      </c>
      <c r="G26" s="50">
        <v>35431</v>
      </c>
      <c r="H26" s="50">
        <v>35796</v>
      </c>
      <c r="I26" s="50">
        <v>36161</v>
      </c>
      <c r="J26" s="50">
        <v>36526</v>
      </c>
      <c r="K26" s="50">
        <v>36892</v>
      </c>
      <c r="L26" s="50">
        <v>37257</v>
      </c>
      <c r="M26" s="50">
        <v>37622</v>
      </c>
      <c r="N26" s="50">
        <v>37987</v>
      </c>
      <c r="O26" s="50">
        <v>38353</v>
      </c>
      <c r="P26" s="50">
        <v>38718</v>
      </c>
      <c r="Q26" s="50">
        <v>39083</v>
      </c>
      <c r="R26" s="50">
        <v>39448</v>
      </c>
      <c r="S26" s="50">
        <v>39814</v>
      </c>
      <c r="T26" s="50">
        <v>40179</v>
      </c>
      <c r="U26" s="50">
        <v>40544</v>
      </c>
      <c r="V26" s="50">
        <v>40909</v>
      </c>
      <c r="W26" s="50">
        <v>41275</v>
      </c>
      <c r="X26" s="50">
        <v>41640</v>
      </c>
      <c r="Y26" s="50">
        <v>42005</v>
      </c>
      <c r="Z26" s="50">
        <v>42370</v>
      </c>
      <c r="AA26" s="50">
        <v>42736</v>
      </c>
      <c r="AB26" s="50">
        <v>43101</v>
      </c>
      <c r="AC26" s="50">
        <v>43466</v>
      </c>
      <c r="AD26" s="50">
        <v>43831</v>
      </c>
      <c r="AE26" s="50">
        <v>44197</v>
      </c>
      <c r="AF26" s="50">
        <v>44562</v>
      </c>
      <c r="AG26" s="25"/>
      <c r="AH26" s="25"/>
      <c r="AI26" s="25"/>
      <c r="AJ26" s="25"/>
      <c r="AK26" s="25"/>
      <c r="AL26" s="25"/>
      <c r="AM26" s="25"/>
      <c r="AN26" s="25"/>
      <c r="AO26" s="25"/>
      <c r="AP26" s="25"/>
      <c r="AQ26" s="25"/>
      <c r="AR26" s="25"/>
      <c r="AS26" s="25"/>
      <c r="AT26" s="25"/>
      <c r="AU26" s="25"/>
      <c r="AV26" s="25"/>
      <c r="AW26" s="25"/>
      <c r="AX26" s="25"/>
      <c r="AY26" s="25"/>
      <c r="AZ26" s="25"/>
      <c r="BA26" s="25"/>
      <c r="BB26" s="25"/>
      <c r="BC26" s="25"/>
      <c r="BD26" s="25"/>
      <c r="BE26" s="25"/>
      <c r="BF26" s="25"/>
      <c r="BG26" s="25"/>
      <c r="BH26" s="25"/>
      <c r="BI26" s="25"/>
      <c r="BJ26" s="25"/>
      <c r="BK26" s="25"/>
      <c r="BL26" s="25"/>
      <c r="BM26" s="25"/>
      <c r="BN26" s="25"/>
      <c r="BO26" s="25"/>
      <c r="BP26" s="25"/>
    </row>
    <row r="27" spans="1:68" x14ac:dyDescent="0.3">
      <c r="A27" s="25" t="s">
        <v>57</v>
      </c>
      <c r="B27" s="51">
        <v>538498</v>
      </c>
      <c r="C27" s="51">
        <v>566995.08333333337</v>
      </c>
      <c r="D27" s="51">
        <v>610138</v>
      </c>
      <c r="E27" s="51">
        <v>655439</v>
      </c>
      <c r="F27" s="51">
        <v>684812.58333333337</v>
      </c>
      <c r="G27" s="51">
        <v>723661.83333333337</v>
      </c>
      <c r="H27" s="51">
        <v>742200</v>
      </c>
      <c r="I27" s="51">
        <v>785972.16666666663</v>
      </c>
      <c r="J27" s="51">
        <v>833241.58333333337</v>
      </c>
      <c r="K27" s="51">
        <v>818273.33333333337</v>
      </c>
      <c r="L27" s="51">
        <v>823457.25</v>
      </c>
      <c r="M27" s="51">
        <v>854640.58333333337</v>
      </c>
      <c r="N27" s="51">
        <v>922643.58333333337</v>
      </c>
      <c r="O27" s="51">
        <v>1006151</v>
      </c>
      <c r="P27" s="51">
        <v>1069945.0833333333</v>
      </c>
      <c r="Q27" s="51">
        <v>1128208.1666666667</v>
      </c>
      <c r="R27" s="51">
        <v>1156907</v>
      </c>
      <c r="S27" s="51">
        <v>989210.5</v>
      </c>
      <c r="T27" s="51">
        <v>1088792.9166666667</v>
      </c>
      <c r="U27" s="51">
        <v>1207633.4166666667</v>
      </c>
      <c r="V27" s="51">
        <v>1266027.4166666667</v>
      </c>
      <c r="W27" s="51">
        <v>1306333.8333333333</v>
      </c>
      <c r="X27" s="51">
        <v>1345717.5</v>
      </c>
      <c r="Y27" s="51">
        <v>1303234</v>
      </c>
      <c r="Z27" s="51">
        <v>1292899.0833333333</v>
      </c>
      <c r="AA27" s="51">
        <v>1359584.3333333333</v>
      </c>
      <c r="AB27" s="51">
        <v>1436883.4166666667</v>
      </c>
      <c r="AC27" s="51">
        <v>1434971.1666666667</v>
      </c>
      <c r="AD27" s="51">
        <v>1392667.6666666667</v>
      </c>
      <c r="AE27" s="51">
        <v>1642944.4166666667</v>
      </c>
      <c r="AF27" s="25" t="e">
        <f>NA()</f>
        <v>#N/A</v>
      </c>
      <c r="AG27" s="25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5"/>
      <c r="AS27" s="25"/>
      <c r="AT27" s="25"/>
      <c r="AU27" s="25"/>
      <c r="AV27" s="25"/>
      <c r="AW27" s="25"/>
      <c r="AX27" s="25"/>
      <c r="AY27" s="25"/>
      <c r="AZ27" s="25"/>
      <c r="BA27" s="25"/>
      <c r="BB27" s="25"/>
      <c r="BC27" s="25"/>
      <c r="BD27" s="25"/>
      <c r="BE27" s="25"/>
      <c r="BF27" s="25"/>
      <c r="BG27" s="25"/>
      <c r="BH27" s="25"/>
      <c r="BI27" s="25"/>
      <c r="BJ27" s="25"/>
      <c r="BK27" s="25"/>
      <c r="BL27" s="25"/>
      <c r="BM27" s="25"/>
      <c r="BN27" s="25"/>
      <c r="BO27" s="25"/>
      <c r="BP27" s="25"/>
    </row>
    <row r="29" spans="1:68" x14ac:dyDescent="0.3"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5"/>
      <c r="AL29" s="25"/>
      <c r="AM29" s="25"/>
      <c r="AN29" s="25"/>
      <c r="AO29" s="25"/>
      <c r="AP29" s="25"/>
      <c r="AQ29" s="25"/>
      <c r="AR29" s="25"/>
      <c r="AS29" s="25"/>
      <c r="AT29" s="25"/>
      <c r="AU29" s="25"/>
      <c r="AV29" s="25"/>
      <c r="AW29" s="25"/>
      <c r="AX29" s="25"/>
      <c r="AY29" s="25"/>
      <c r="AZ29" s="25"/>
      <c r="BA29" s="25"/>
      <c r="BB29" s="25"/>
      <c r="BC29" s="25"/>
      <c r="BD29" s="25"/>
      <c r="BE29" s="25"/>
      <c r="BF29" s="25"/>
      <c r="BG29" s="25"/>
      <c r="BH29" s="25"/>
      <c r="BI29" s="25"/>
      <c r="BJ29" s="25"/>
      <c r="BK29" s="25"/>
      <c r="BL29" s="25"/>
      <c r="BM29" s="25"/>
      <c r="BN29" s="25"/>
      <c r="BO29" s="25"/>
      <c r="BP29" s="25"/>
    </row>
    <row r="30" spans="1:68" x14ac:dyDescent="0.3">
      <c r="A30" s="25" t="s">
        <v>43</v>
      </c>
      <c r="B30" s="50">
        <v>36526</v>
      </c>
      <c r="C30" s="50">
        <v>36892</v>
      </c>
      <c r="D30" s="50">
        <v>37257</v>
      </c>
      <c r="E30" s="50">
        <v>37622</v>
      </c>
      <c r="F30" s="50">
        <v>37987</v>
      </c>
      <c r="G30" s="50">
        <v>38353</v>
      </c>
      <c r="H30" s="50">
        <v>38718</v>
      </c>
      <c r="I30" s="50">
        <v>39083</v>
      </c>
      <c r="J30" s="50">
        <v>39448</v>
      </c>
      <c r="K30" s="50">
        <v>39814</v>
      </c>
      <c r="L30" s="50">
        <v>40179</v>
      </c>
      <c r="M30" s="50">
        <v>40544</v>
      </c>
      <c r="N30" s="50">
        <v>40909</v>
      </c>
      <c r="O30" s="50">
        <v>41275</v>
      </c>
      <c r="P30" s="50">
        <v>41640</v>
      </c>
      <c r="Q30" s="50">
        <v>42005</v>
      </c>
      <c r="R30" s="50">
        <v>42370</v>
      </c>
      <c r="S30" s="50">
        <v>42736</v>
      </c>
      <c r="T30" s="50">
        <v>43101</v>
      </c>
      <c r="U30" s="50">
        <v>43466</v>
      </c>
      <c r="V30" s="50">
        <v>43831</v>
      </c>
      <c r="W30" s="50">
        <v>44197</v>
      </c>
      <c r="X30" s="50">
        <v>44562</v>
      </c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25"/>
      <c r="AW30" s="25"/>
      <c r="AX30" s="25"/>
      <c r="AY30" s="25"/>
      <c r="AZ30" s="25"/>
      <c r="BA30" s="25"/>
      <c r="BB30" s="25"/>
      <c r="BC30" s="25"/>
      <c r="BD30" s="25"/>
      <c r="BE30" s="25"/>
      <c r="BF30" s="25"/>
      <c r="BG30" s="25"/>
      <c r="BH30" s="25"/>
      <c r="BI30" s="25"/>
      <c r="BJ30" s="25"/>
      <c r="BK30" s="25"/>
      <c r="BL30" s="25"/>
      <c r="BM30" s="25"/>
      <c r="BN30" s="25"/>
      <c r="BO30" s="25"/>
      <c r="BP30" s="25"/>
    </row>
    <row r="31" spans="1:68" x14ac:dyDescent="0.3">
      <c r="A31" s="25" t="s">
        <v>59</v>
      </c>
      <c r="B31" s="52">
        <v>100</v>
      </c>
      <c r="C31" s="52">
        <v>96.583333333333329</v>
      </c>
      <c r="D31" s="52">
        <v>95.441666666666663</v>
      </c>
      <c r="E31" s="52">
        <v>96.483333333333334</v>
      </c>
      <c r="F31" s="52">
        <v>103.875</v>
      </c>
      <c r="G31" s="52">
        <v>108.8</v>
      </c>
      <c r="H31" s="52">
        <v>111.33333333333333</v>
      </c>
      <c r="I31" s="52">
        <v>116.59166666666667</v>
      </c>
      <c r="J31" s="52">
        <v>115.03333333333333</v>
      </c>
      <c r="K31" s="52">
        <v>109.64166666666667</v>
      </c>
      <c r="L31" s="52">
        <v>111.94166666666666</v>
      </c>
      <c r="M31" s="52">
        <v>114.41666666666667</v>
      </c>
      <c r="N31" s="52">
        <v>115.54166666666667</v>
      </c>
      <c r="O31" s="52">
        <v>117.51666666666667</v>
      </c>
      <c r="P31" s="52">
        <v>119.85</v>
      </c>
      <c r="Q31" s="52">
        <v>122.6</v>
      </c>
      <c r="R31" s="52">
        <v>124.625</v>
      </c>
      <c r="S31" s="52">
        <v>126.93333333333334</v>
      </c>
      <c r="T31" s="52">
        <v>130.55000000000001</v>
      </c>
      <c r="U31" s="52">
        <v>134.64166666666668</v>
      </c>
      <c r="V31" s="52">
        <v>53.491666666666667</v>
      </c>
      <c r="W31" s="52">
        <v>72.516666666666666</v>
      </c>
      <c r="X31" s="25" t="e">
        <f>NA()</f>
        <v>#N/A</v>
      </c>
    </row>
    <row r="34" spans="1:68" x14ac:dyDescent="0.3">
      <c r="A34" s="25" t="s">
        <v>43</v>
      </c>
      <c r="B34" s="50">
        <v>33970</v>
      </c>
      <c r="C34" s="50">
        <v>34335</v>
      </c>
      <c r="D34" s="50">
        <v>34700</v>
      </c>
      <c r="E34" s="50">
        <v>35065</v>
      </c>
      <c r="F34" s="50">
        <v>35431</v>
      </c>
      <c r="G34" s="50">
        <v>35796</v>
      </c>
      <c r="H34" s="50">
        <v>36161</v>
      </c>
      <c r="I34" s="50">
        <v>36526</v>
      </c>
      <c r="J34" s="50">
        <v>36892</v>
      </c>
      <c r="K34" s="50">
        <v>37257</v>
      </c>
      <c r="L34" s="50">
        <v>37622</v>
      </c>
      <c r="M34" s="50">
        <v>37987</v>
      </c>
      <c r="N34" s="50">
        <v>38353</v>
      </c>
      <c r="O34" s="50">
        <v>38718</v>
      </c>
      <c r="P34" s="50">
        <v>39083</v>
      </c>
      <c r="Q34" s="50">
        <v>39448</v>
      </c>
      <c r="R34" s="50">
        <v>39814</v>
      </c>
      <c r="S34" s="50">
        <v>40179</v>
      </c>
      <c r="T34" s="50">
        <v>40544</v>
      </c>
      <c r="U34" s="50">
        <v>40909</v>
      </c>
      <c r="V34" s="50">
        <v>41275</v>
      </c>
      <c r="W34" s="50">
        <v>41640</v>
      </c>
      <c r="X34" s="50">
        <v>42005</v>
      </c>
      <c r="Y34" s="50">
        <v>42370</v>
      </c>
      <c r="Z34" s="50">
        <v>42736</v>
      </c>
      <c r="AA34" s="50">
        <v>43101</v>
      </c>
      <c r="AB34" s="50">
        <v>43466</v>
      </c>
      <c r="AC34" s="50">
        <v>43831</v>
      </c>
      <c r="AD34" s="50">
        <v>44197</v>
      </c>
      <c r="AE34" s="50">
        <v>44562</v>
      </c>
      <c r="AF34" s="25"/>
      <c r="AG34" s="25"/>
      <c r="AH34" s="25"/>
      <c r="AI34" s="25"/>
      <c r="AJ34" s="25"/>
      <c r="AK34" s="25"/>
      <c r="AL34" s="25"/>
      <c r="AM34" s="25"/>
      <c r="AN34" s="25"/>
      <c r="AO34" s="25"/>
      <c r="AP34" s="25"/>
      <c r="AQ34" s="25"/>
      <c r="AR34" s="25"/>
      <c r="AS34" s="25"/>
      <c r="AT34" s="25"/>
      <c r="AU34" s="25"/>
      <c r="AV34" s="25"/>
      <c r="AW34" s="25"/>
      <c r="AX34" s="25"/>
      <c r="AY34" s="25"/>
      <c r="AZ34" s="25"/>
      <c r="BA34" s="25"/>
      <c r="BB34" s="25"/>
      <c r="BC34" s="25"/>
      <c r="BD34" s="25"/>
      <c r="BE34" s="25"/>
      <c r="BF34" s="25"/>
      <c r="BG34" s="25"/>
      <c r="BH34" s="25"/>
      <c r="BI34" s="25"/>
      <c r="BJ34" s="25"/>
      <c r="BK34" s="25"/>
      <c r="BL34" s="25"/>
      <c r="BM34" s="25"/>
      <c r="BN34" s="25"/>
      <c r="BO34" s="25"/>
      <c r="BP34" s="25"/>
    </row>
    <row r="35" spans="1:68" x14ac:dyDescent="0.3">
      <c r="A35" s="25" t="s">
        <v>60</v>
      </c>
      <c r="B35" s="51">
        <v>484365.41666666669</v>
      </c>
      <c r="C35" s="51">
        <v>530980.25</v>
      </c>
      <c r="D35" s="51">
        <v>548261.91666666663</v>
      </c>
      <c r="E35" s="51">
        <v>598208.58333333337</v>
      </c>
      <c r="F35" s="51">
        <v>631188.33333333337</v>
      </c>
      <c r="G35" s="51">
        <v>686466.66666666663</v>
      </c>
      <c r="H35" s="51">
        <v>744745.16666666663</v>
      </c>
      <c r="I35" s="51">
        <v>803704.5</v>
      </c>
      <c r="J35" s="51">
        <v>839778.33333333337</v>
      </c>
      <c r="K35" s="51">
        <v>848339.5</v>
      </c>
      <c r="L35" s="51">
        <v>890520.83333333337</v>
      </c>
      <c r="M35" s="51">
        <v>989220</v>
      </c>
      <c r="N35" s="51">
        <v>1114935.3333333333</v>
      </c>
      <c r="O35" s="51">
        <v>1164342.5</v>
      </c>
      <c r="P35" s="51">
        <v>1147741.6666666667</v>
      </c>
      <c r="Q35" s="51">
        <v>1075922.9166666667</v>
      </c>
      <c r="R35" s="51">
        <v>912243</v>
      </c>
      <c r="S35" s="51">
        <v>811522.66666666663</v>
      </c>
      <c r="T35" s="51">
        <v>790567.75</v>
      </c>
      <c r="U35" s="51">
        <v>853534.83333333337</v>
      </c>
      <c r="V35" s="51">
        <v>912339.58333333337</v>
      </c>
      <c r="W35" s="51">
        <v>1015449.9166666666</v>
      </c>
      <c r="X35" s="51">
        <v>1138584</v>
      </c>
      <c r="Y35" s="51">
        <v>1223908.9166666667</v>
      </c>
      <c r="Z35" s="51">
        <v>1280851.9166666667</v>
      </c>
      <c r="AA35" s="51">
        <v>1333472.4166666667</v>
      </c>
      <c r="AB35" s="51">
        <v>1389526.3333333333</v>
      </c>
      <c r="AC35" s="51">
        <v>1469766.5</v>
      </c>
      <c r="AD35" s="51">
        <v>1588078.5833333333</v>
      </c>
      <c r="AE35" s="25" t="e">
        <f>NA()</f>
        <v>#N/A</v>
      </c>
      <c r="AF35" s="25"/>
      <c r="AG35" s="25"/>
      <c r="AH35" s="25"/>
      <c r="AI35" s="25"/>
      <c r="AJ35" s="25"/>
      <c r="AK35" s="25"/>
      <c r="AL35" s="25"/>
      <c r="AM35" s="25"/>
      <c r="AN35" s="25"/>
      <c r="AO35" s="25"/>
      <c r="AP35" s="25"/>
      <c r="AQ35" s="25"/>
      <c r="AR35" s="25"/>
      <c r="AS35" s="25"/>
      <c r="AT35" s="25"/>
      <c r="AU35" s="25"/>
      <c r="AV35" s="25"/>
      <c r="AW35" s="25"/>
      <c r="AX35" s="25"/>
      <c r="AY35" s="25"/>
      <c r="AZ35" s="25"/>
      <c r="BA35" s="25"/>
      <c r="BB35" s="25"/>
      <c r="BC35" s="25"/>
      <c r="BD35" s="25"/>
      <c r="BE35" s="25"/>
      <c r="BF35" s="25"/>
      <c r="BG35" s="25"/>
      <c r="BH35" s="25"/>
      <c r="BI35" s="25"/>
      <c r="BJ35" s="25"/>
      <c r="BK35" s="25"/>
      <c r="BL35" s="25"/>
      <c r="BM35" s="25"/>
      <c r="BN35" s="25"/>
      <c r="BO35" s="25"/>
      <c r="BP35" s="25"/>
    </row>
    <row r="37" spans="1:68" x14ac:dyDescent="0.3"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5"/>
      <c r="AT37" s="25"/>
      <c r="AU37" s="25"/>
      <c r="AV37" s="25"/>
      <c r="AW37" s="25"/>
      <c r="AX37" s="25"/>
      <c r="AY37" s="25"/>
      <c r="AZ37" s="25"/>
      <c r="BA37" s="25"/>
      <c r="BB37" s="25"/>
      <c r="BC37" s="25"/>
      <c r="BD37" s="25"/>
      <c r="BE37" s="25"/>
      <c r="BF37" s="25"/>
      <c r="BG37" s="25"/>
      <c r="BH37" s="25"/>
      <c r="BI37" s="25"/>
      <c r="BJ37" s="25"/>
      <c r="BK37" s="25"/>
      <c r="BL37" s="25"/>
      <c r="BM37" s="25"/>
      <c r="BN37" s="25"/>
      <c r="BO37" s="25"/>
      <c r="BP37" s="25"/>
    </row>
    <row r="38" spans="1:68" x14ac:dyDescent="0.3">
      <c r="A38" s="25" t="s">
        <v>43</v>
      </c>
      <c r="B38" s="50">
        <v>30682</v>
      </c>
      <c r="C38" s="50">
        <v>31048</v>
      </c>
      <c r="D38" s="50">
        <v>31413</v>
      </c>
      <c r="E38" s="50">
        <v>31778</v>
      </c>
      <c r="F38" s="50">
        <v>32143</v>
      </c>
      <c r="G38" s="50">
        <v>32509</v>
      </c>
      <c r="H38" s="50">
        <v>32874</v>
      </c>
      <c r="I38" s="50">
        <v>33239</v>
      </c>
      <c r="J38" s="50">
        <v>33604</v>
      </c>
      <c r="K38" s="50">
        <v>33970</v>
      </c>
      <c r="L38" s="50">
        <v>34335</v>
      </c>
      <c r="M38" s="50">
        <v>34700</v>
      </c>
      <c r="N38" s="50">
        <v>35065</v>
      </c>
      <c r="O38" s="50">
        <v>35431</v>
      </c>
      <c r="P38" s="50">
        <v>35796</v>
      </c>
      <c r="Q38" s="50">
        <v>36161</v>
      </c>
      <c r="R38" s="50">
        <v>36526</v>
      </c>
      <c r="S38" s="50">
        <v>36892</v>
      </c>
      <c r="T38" s="50">
        <v>37257</v>
      </c>
      <c r="U38" s="50">
        <v>37622</v>
      </c>
      <c r="V38" s="50">
        <v>37987</v>
      </c>
      <c r="W38" s="50">
        <v>38353</v>
      </c>
      <c r="X38" s="50">
        <v>38718</v>
      </c>
      <c r="Y38" s="50">
        <v>39083</v>
      </c>
      <c r="Z38" s="50">
        <v>39448</v>
      </c>
      <c r="AA38" s="50">
        <v>39814</v>
      </c>
      <c r="AB38" s="50">
        <v>40179</v>
      </c>
      <c r="AC38" s="50">
        <v>40544</v>
      </c>
      <c r="AD38" s="50">
        <v>40909</v>
      </c>
      <c r="AE38" s="50">
        <v>41275</v>
      </c>
      <c r="AF38" s="50">
        <v>41640</v>
      </c>
      <c r="AG38" s="50">
        <v>42005</v>
      </c>
      <c r="AH38" s="50">
        <v>42370</v>
      </c>
      <c r="AI38" s="50">
        <v>42736</v>
      </c>
      <c r="AJ38" s="50">
        <v>43101</v>
      </c>
      <c r="AK38" s="50">
        <v>43466</v>
      </c>
      <c r="AL38" s="50">
        <v>43831</v>
      </c>
      <c r="AM38" s="50">
        <v>44197</v>
      </c>
      <c r="AN38" s="25"/>
      <c r="AO38" s="25"/>
      <c r="AP38" s="25"/>
      <c r="AQ38" s="25"/>
      <c r="AR38" s="25"/>
      <c r="AS38" s="25"/>
      <c r="AT38" s="25"/>
      <c r="AU38" s="25"/>
      <c r="AV38" s="25"/>
      <c r="AW38" s="25"/>
      <c r="AX38" s="25"/>
      <c r="AY38" s="25"/>
      <c r="AZ38" s="25"/>
      <c r="BA38" s="25"/>
      <c r="BB38" s="25"/>
      <c r="BC38" s="25"/>
      <c r="BD38" s="25"/>
      <c r="BE38" s="25"/>
      <c r="BF38" s="25"/>
      <c r="BG38" s="25"/>
      <c r="BH38" s="25"/>
      <c r="BI38" s="25"/>
      <c r="BJ38" s="25"/>
      <c r="BK38" s="25"/>
      <c r="BL38" s="25"/>
      <c r="BM38" s="25"/>
      <c r="BN38" s="25"/>
      <c r="BO38" s="25"/>
      <c r="BP38" s="25"/>
    </row>
    <row r="39" spans="1:68" x14ac:dyDescent="0.3">
      <c r="A39" s="25" t="s">
        <v>63</v>
      </c>
      <c r="B39" s="52">
        <v>64.5</v>
      </c>
      <c r="C39" s="52">
        <v>63.9</v>
      </c>
      <c r="D39" s="52">
        <v>63.8</v>
      </c>
      <c r="E39" s="52">
        <v>64</v>
      </c>
      <c r="F39" s="52">
        <v>63.8</v>
      </c>
      <c r="G39" s="52">
        <v>63.9</v>
      </c>
      <c r="H39" s="52">
        <v>63.9</v>
      </c>
      <c r="I39" s="52">
        <v>64.099999999999994</v>
      </c>
      <c r="J39" s="52">
        <v>64.099999999999994</v>
      </c>
      <c r="K39" s="52">
        <v>64</v>
      </c>
      <c r="L39" s="52">
        <v>64</v>
      </c>
      <c r="M39" s="52">
        <v>64.7</v>
      </c>
      <c r="N39" s="52">
        <v>65.400000000000006</v>
      </c>
      <c r="O39" s="52">
        <v>65.7</v>
      </c>
      <c r="P39" s="52">
        <v>66.3</v>
      </c>
      <c r="Q39" s="52">
        <v>66.8</v>
      </c>
      <c r="R39" s="52">
        <v>67.400000000000006</v>
      </c>
      <c r="S39" s="52">
        <v>67.8</v>
      </c>
      <c r="T39" s="52">
        <v>67.900000000000006</v>
      </c>
      <c r="U39" s="52">
        <v>68.3</v>
      </c>
      <c r="V39" s="52">
        <v>69</v>
      </c>
      <c r="W39" s="52">
        <v>68.900000000000006</v>
      </c>
      <c r="X39" s="52">
        <v>68.8</v>
      </c>
      <c r="Y39" s="52">
        <v>68.099999999999994</v>
      </c>
      <c r="Z39" s="52">
        <v>67.8</v>
      </c>
      <c r="AA39" s="52">
        <v>67.400000000000006</v>
      </c>
      <c r="AB39" s="52">
        <v>66.900000000000006</v>
      </c>
      <c r="AC39" s="52">
        <v>66.099999999999994</v>
      </c>
      <c r="AD39" s="52">
        <v>65.400000000000006</v>
      </c>
      <c r="AE39" s="52">
        <v>65.099999999999994</v>
      </c>
      <c r="AF39" s="52">
        <v>64.5</v>
      </c>
      <c r="AG39" s="52">
        <v>63.7</v>
      </c>
      <c r="AH39" s="52">
        <v>63.4</v>
      </c>
      <c r="AI39" s="52">
        <v>63.9</v>
      </c>
      <c r="AJ39" s="52">
        <v>64.400000000000006</v>
      </c>
      <c r="AK39" s="52">
        <v>64.599999999999994</v>
      </c>
      <c r="AL39" s="52">
        <v>66.599999999999994</v>
      </c>
      <c r="AM39" s="52">
        <v>65.5</v>
      </c>
      <c r="AN39" s="25"/>
      <c r="AO39" s="25"/>
      <c r="AP39" s="25"/>
      <c r="AQ39" s="25"/>
      <c r="AR39" s="25"/>
      <c r="AS39" s="25"/>
      <c r="AT39" s="25"/>
      <c r="AU39" s="25"/>
      <c r="AV39" s="25"/>
      <c r="AW39" s="25"/>
      <c r="AX39" s="25"/>
      <c r="AY39" s="25"/>
      <c r="AZ39" s="25"/>
      <c r="BA39" s="25"/>
      <c r="BB39" s="25"/>
      <c r="BC39" s="25"/>
      <c r="BD39" s="25"/>
      <c r="BE39" s="25"/>
      <c r="BF39" s="25"/>
      <c r="BG39" s="25"/>
      <c r="BH39" s="25"/>
      <c r="BI39" s="25"/>
      <c r="BJ39" s="25"/>
      <c r="BK39" s="25"/>
      <c r="BL39" s="25"/>
      <c r="BM39" s="25"/>
      <c r="BN39" s="25"/>
      <c r="BO39" s="25"/>
      <c r="BP39" s="25"/>
    </row>
    <row r="42" spans="1:68" x14ac:dyDescent="0.3">
      <c r="A42" s="25" t="s">
        <v>43</v>
      </c>
      <c r="B42" s="50">
        <v>27395</v>
      </c>
      <c r="C42" s="50">
        <v>27760</v>
      </c>
      <c r="D42" s="50">
        <v>28126</v>
      </c>
      <c r="E42" s="50">
        <v>28491</v>
      </c>
      <c r="F42" s="50">
        <v>28856</v>
      </c>
      <c r="G42" s="50">
        <v>29221</v>
      </c>
      <c r="H42" s="50">
        <v>29587</v>
      </c>
      <c r="I42" s="50">
        <v>29952</v>
      </c>
      <c r="J42" s="50">
        <v>30317</v>
      </c>
      <c r="K42" s="50">
        <v>30682</v>
      </c>
      <c r="L42" s="50">
        <v>31048</v>
      </c>
      <c r="M42" s="50">
        <v>31413</v>
      </c>
      <c r="N42" s="50">
        <v>31778</v>
      </c>
      <c r="O42" s="50">
        <v>32143</v>
      </c>
      <c r="P42" s="50">
        <v>32509</v>
      </c>
      <c r="Q42" s="50">
        <v>32874</v>
      </c>
      <c r="R42" s="50">
        <v>33239</v>
      </c>
      <c r="S42" s="50">
        <v>33604</v>
      </c>
      <c r="T42" s="50">
        <v>33970</v>
      </c>
      <c r="U42" s="50">
        <v>34335</v>
      </c>
      <c r="V42" s="50">
        <v>34700</v>
      </c>
      <c r="W42" s="50">
        <v>35065</v>
      </c>
      <c r="X42" s="50">
        <v>35431</v>
      </c>
      <c r="Y42" s="50">
        <v>35796</v>
      </c>
      <c r="Z42" s="50">
        <v>36161</v>
      </c>
      <c r="AA42" s="50">
        <v>36526</v>
      </c>
      <c r="AB42" s="50">
        <v>36892</v>
      </c>
      <c r="AC42" s="50">
        <v>37257</v>
      </c>
      <c r="AD42" s="50">
        <v>37622</v>
      </c>
      <c r="AE42" s="50">
        <v>37987</v>
      </c>
      <c r="AF42" s="50">
        <v>38353</v>
      </c>
      <c r="AG42" s="50">
        <v>38718</v>
      </c>
      <c r="AH42" s="50">
        <v>39083</v>
      </c>
      <c r="AI42" s="50">
        <v>39448</v>
      </c>
      <c r="AJ42" s="50">
        <v>39814</v>
      </c>
      <c r="AK42" s="50">
        <v>40179</v>
      </c>
      <c r="AL42" s="50">
        <v>40544</v>
      </c>
      <c r="AM42" s="50">
        <v>40909</v>
      </c>
      <c r="AN42" s="50">
        <v>41275</v>
      </c>
      <c r="AO42" s="50">
        <v>41640</v>
      </c>
      <c r="AP42" s="50">
        <v>42005</v>
      </c>
      <c r="AQ42" s="50">
        <v>42370</v>
      </c>
      <c r="AR42" s="50">
        <v>42736</v>
      </c>
      <c r="AS42" s="50">
        <v>43101</v>
      </c>
      <c r="AT42" s="50">
        <v>43466</v>
      </c>
      <c r="AU42" s="50">
        <v>43831</v>
      </c>
      <c r="AV42" s="50">
        <v>44197</v>
      </c>
      <c r="AW42" s="25"/>
      <c r="AX42" s="25"/>
      <c r="AY42" s="25"/>
      <c r="AZ42" s="25"/>
      <c r="BA42" s="25"/>
      <c r="BB42" s="25"/>
      <c r="BC42" s="25"/>
      <c r="BD42" s="25"/>
      <c r="BE42" s="25"/>
      <c r="BF42" s="25"/>
      <c r="BG42" s="25"/>
      <c r="BH42" s="25"/>
      <c r="BI42" s="25"/>
      <c r="BJ42" s="25"/>
      <c r="BK42" s="25"/>
      <c r="BL42" s="25"/>
      <c r="BM42" s="25"/>
      <c r="BN42" s="25"/>
      <c r="BO42" s="25"/>
      <c r="BP42" s="25"/>
    </row>
    <row r="43" spans="1:68" x14ac:dyDescent="0.3">
      <c r="A43" s="25" t="s">
        <v>64</v>
      </c>
      <c r="B43" s="54">
        <v>61.09</v>
      </c>
      <c r="C43" s="54">
        <v>65.522499999999994</v>
      </c>
      <c r="D43" s="54">
        <v>73.430000000000007</v>
      </c>
      <c r="E43" s="54">
        <v>83.742500000000007</v>
      </c>
      <c r="F43" s="54">
        <v>95.144999999999996</v>
      </c>
      <c r="G43" s="54">
        <v>102.66500000000001</v>
      </c>
      <c r="H43" s="54">
        <v>107.2375</v>
      </c>
      <c r="I43" s="54">
        <v>108.4725</v>
      </c>
      <c r="J43" s="54">
        <v>116.24250000000001</v>
      </c>
      <c r="K43" s="54">
        <v>121.455</v>
      </c>
      <c r="L43" s="54">
        <v>127.66249999999999</v>
      </c>
      <c r="M43" s="54">
        <v>136.37</v>
      </c>
      <c r="N43" s="54">
        <v>145.19749999999999</v>
      </c>
      <c r="O43" s="54">
        <v>152.98249999999999</v>
      </c>
      <c r="P43" s="54">
        <v>161.06</v>
      </c>
      <c r="Q43" s="54">
        <v>166.11250000000001</v>
      </c>
      <c r="R43" s="54">
        <v>169.27250000000001</v>
      </c>
      <c r="S43" s="54">
        <v>173.98750000000001</v>
      </c>
      <c r="T43" s="54">
        <v>178.04750000000001</v>
      </c>
      <c r="U43" s="54">
        <v>182.57</v>
      </c>
      <c r="V43" s="54">
        <v>188.14</v>
      </c>
      <c r="W43" s="54">
        <v>194.63249999999999</v>
      </c>
      <c r="X43" s="54">
        <v>201.1525</v>
      </c>
      <c r="Y43" s="54">
        <v>211.45750000000001</v>
      </c>
      <c r="Z43" s="54">
        <v>221.86750000000001</v>
      </c>
      <c r="AA43" s="54">
        <v>236.065</v>
      </c>
      <c r="AB43" s="54">
        <v>253.7175</v>
      </c>
      <c r="AC43" s="54">
        <v>269.78750000000002</v>
      </c>
      <c r="AD43" s="54">
        <v>286.61500000000001</v>
      </c>
      <c r="AE43" s="54">
        <v>313.5025</v>
      </c>
      <c r="AF43" s="54">
        <v>349.08499999999998</v>
      </c>
      <c r="AG43" s="54">
        <v>374.08499999999998</v>
      </c>
      <c r="AH43" s="54">
        <v>378.25</v>
      </c>
      <c r="AI43" s="54">
        <v>358.85250000000002</v>
      </c>
      <c r="AJ43" s="54">
        <v>338.9375</v>
      </c>
      <c r="AK43" s="54">
        <v>325.10500000000002</v>
      </c>
      <c r="AL43" s="54">
        <v>312.58</v>
      </c>
      <c r="AM43" s="54">
        <v>311.77</v>
      </c>
      <c r="AN43" s="54">
        <v>323.53500000000003</v>
      </c>
      <c r="AO43" s="54">
        <v>339.79</v>
      </c>
      <c r="AP43" s="54">
        <v>357.30250000000001</v>
      </c>
      <c r="AQ43" s="54">
        <v>376.06</v>
      </c>
      <c r="AR43" s="54">
        <v>396.59500000000003</v>
      </c>
      <c r="AS43" s="54">
        <v>418.6225</v>
      </c>
      <c r="AT43" s="54">
        <v>437.95749999999998</v>
      </c>
      <c r="AU43" s="54">
        <v>460.45749999999998</v>
      </c>
      <c r="AV43" s="54">
        <v>523.17999999999995</v>
      </c>
      <c r="AW43" s="25"/>
      <c r="AX43" s="25"/>
      <c r="AY43" s="25"/>
      <c r="AZ43" s="25"/>
      <c r="BA43" s="25"/>
      <c r="BB43" s="25"/>
      <c r="BC43" s="25"/>
      <c r="BD43" s="25"/>
      <c r="BE43" s="25"/>
      <c r="BF43" s="25"/>
      <c r="BG43" s="25"/>
      <c r="BH43" s="25"/>
      <c r="BI43" s="25"/>
      <c r="BJ43" s="25"/>
      <c r="BK43" s="25"/>
      <c r="BL43" s="25"/>
      <c r="BM43" s="25"/>
      <c r="BN43" s="25"/>
      <c r="BO43" s="25"/>
      <c r="BP43" s="25"/>
    </row>
    <row r="46" spans="1:68" x14ac:dyDescent="0.3">
      <c r="A46" s="55" t="s">
        <v>43</v>
      </c>
      <c r="B46" s="56">
        <v>38353</v>
      </c>
      <c r="C46" s="56">
        <v>38718</v>
      </c>
      <c r="D46" s="56">
        <v>39083</v>
      </c>
      <c r="E46" s="56">
        <v>39448</v>
      </c>
      <c r="F46" s="56">
        <v>39814</v>
      </c>
      <c r="G46" s="56">
        <v>40179</v>
      </c>
      <c r="H46" s="56">
        <v>40544</v>
      </c>
      <c r="I46" s="56">
        <v>40909</v>
      </c>
      <c r="J46" s="56">
        <v>41275</v>
      </c>
      <c r="K46" s="56">
        <v>41640</v>
      </c>
      <c r="L46" s="56">
        <v>42005</v>
      </c>
      <c r="M46" s="56">
        <v>42370</v>
      </c>
      <c r="N46" s="56">
        <v>42736</v>
      </c>
      <c r="O46" s="56">
        <v>43101</v>
      </c>
      <c r="P46" s="56">
        <v>43466</v>
      </c>
      <c r="Q46" s="56">
        <v>43831</v>
      </c>
      <c r="R46" s="56">
        <v>44197</v>
      </c>
      <c r="S46" s="56">
        <v>44562</v>
      </c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  <c r="AE46" s="25"/>
      <c r="AF46" s="25"/>
      <c r="AG46" s="25"/>
      <c r="AH46" s="25"/>
      <c r="AI46" s="25"/>
      <c r="AJ46" s="25"/>
      <c r="AK46" s="25"/>
      <c r="AL46" s="25"/>
      <c r="AM46" s="25"/>
      <c r="AN46" s="25"/>
      <c r="AO46" s="25"/>
      <c r="AP46" s="25"/>
      <c r="AQ46" s="25"/>
      <c r="AR46" s="25"/>
      <c r="AS46" s="25"/>
      <c r="AT46" s="25"/>
      <c r="AU46" s="25"/>
      <c r="AV46" s="25"/>
      <c r="AW46" s="25"/>
      <c r="AX46" s="25"/>
      <c r="AY46" s="25"/>
      <c r="AZ46" s="25"/>
      <c r="BA46" s="25"/>
      <c r="BB46" s="25"/>
      <c r="BC46" s="25"/>
      <c r="BD46" s="25"/>
      <c r="BE46" s="25"/>
      <c r="BF46" s="25"/>
      <c r="BG46" s="25"/>
      <c r="BH46" s="25"/>
      <c r="BI46" s="25"/>
      <c r="BJ46" s="25"/>
      <c r="BK46" s="25"/>
      <c r="BL46" s="25"/>
      <c r="BM46" s="25"/>
      <c r="BN46" s="25"/>
      <c r="BO46" s="25"/>
      <c r="BP46" s="25"/>
    </row>
    <row r="47" spans="1:68" x14ac:dyDescent="0.3">
      <c r="A47" s="55" t="s">
        <v>67</v>
      </c>
      <c r="B47" s="57">
        <v>24.883333333333333</v>
      </c>
      <c r="C47" s="57">
        <v>29.308333333333334</v>
      </c>
      <c r="D47" s="57">
        <v>23.183333333333334</v>
      </c>
      <c r="E47" s="57">
        <v>20.824999999999999</v>
      </c>
      <c r="F47" s="57">
        <v>7.6083333333333334</v>
      </c>
      <c r="G47" s="57">
        <v>12.324999999999999</v>
      </c>
      <c r="H47" s="57">
        <v>16.649999999999999</v>
      </c>
      <c r="I47" s="57">
        <v>18.016666666666666</v>
      </c>
      <c r="J47" s="57">
        <v>18.616666666666667</v>
      </c>
      <c r="K47" s="57">
        <v>24.458333333333332</v>
      </c>
      <c r="L47" s="57">
        <v>20.041666666666668</v>
      </c>
      <c r="M47" s="57">
        <v>20</v>
      </c>
      <c r="N47" s="57">
        <v>23.658333333333335</v>
      </c>
      <c r="O47" s="57">
        <v>30.6</v>
      </c>
      <c r="P47" s="57">
        <v>25.316666666666666</v>
      </c>
      <c r="Q47" s="57">
        <v>17.408333333333335</v>
      </c>
      <c r="R47" s="57">
        <v>39.225000000000001</v>
      </c>
      <c r="S47" s="55">
        <v>0</v>
      </c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25"/>
      <c r="AH47" s="25"/>
      <c r="AI47" s="25"/>
      <c r="AJ47" s="25"/>
      <c r="AK47" s="25"/>
      <c r="AL47" s="25"/>
      <c r="AM47" s="25"/>
      <c r="AN47" s="25"/>
      <c r="AO47" s="25"/>
      <c r="AP47" s="25"/>
      <c r="AQ47" s="25"/>
      <c r="AR47" s="25"/>
      <c r="AS47" s="25"/>
      <c r="AT47" s="25"/>
      <c r="AU47" s="25"/>
      <c r="AV47" s="25"/>
      <c r="AW47" s="25"/>
      <c r="AX47" s="25"/>
      <c r="AY47" s="25"/>
      <c r="AZ47" s="25"/>
      <c r="BA47" s="25"/>
      <c r="BB47" s="25"/>
      <c r="BC47" s="25"/>
      <c r="BD47" s="25"/>
      <c r="BE47" s="25"/>
      <c r="BF47" s="25"/>
      <c r="BG47" s="25"/>
      <c r="BH47" s="25"/>
      <c r="BI47" s="25"/>
      <c r="BJ47" s="25"/>
      <c r="BK47" s="25"/>
      <c r="BL47" s="25"/>
      <c r="BM47" s="25"/>
      <c r="BN47" s="25"/>
      <c r="BO47" s="25"/>
      <c r="BP47" s="2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Wstępne odrzucenie</vt:lpstr>
      <vt:lpstr>Wstepne_odrzucenie</vt:lpstr>
      <vt:lpstr>Arkusz2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hiredk</dc:creator>
  <cp:lastModifiedBy>hired</cp:lastModifiedBy>
  <dcterms:created xsi:type="dcterms:W3CDTF">2015-06-05T18:19:34Z</dcterms:created>
  <dcterms:modified xsi:type="dcterms:W3CDTF">2022-05-24T11:18:04Z</dcterms:modified>
</cp:coreProperties>
</file>