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luciana-dm\Documents\"/>
    </mc:Choice>
  </mc:AlternateContent>
  <bookViews>
    <workbookView xWindow="0" yWindow="0" windowWidth="19170" windowHeight="750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Plan1!$A$1:$R$132</definedName>
  </definedNames>
  <calcPr calcId="162913"/>
</workbook>
</file>

<file path=xl/calcChain.xml><?xml version="1.0" encoding="utf-8"?>
<calcChain xmlns="http://schemas.openxmlformats.org/spreadsheetml/2006/main">
  <c r="Z93" i="1" l="1"/>
  <c r="T89" i="1"/>
  <c r="U89" i="1"/>
  <c r="V89" i="1"/>
  <c r="W89" i="1"/>
  <c r="X89" i="1"/>
  <c r="Y89" i="1"/>
  <c r="Z89" i="1"/>
  <c r="AA89" i="1"/>
  <c r="AB89" i="1"/>
  <c r="T90" i="1"/>
  <c r="U90" i="1"/>
  <c r="V90" i="1"/>
  <c r="W90" i="1"/>
  <c r="X90" i="1"/>
  <c r="Y90" i="1"/>
  <c r="Z90" i="1"/>
  <c r="AA90" i="1"/>
  <c r="AB90" i="1"/>
  <c r="T91" i="1"/>
  <c r="U91" i="1"/>
  <c r="V91" i="1"/>
  <c r="W91" i="1"/>
  <c r="X91" i="1"/>
  <c r="Y91" i="1"/>
  <c r="Z91" i="1"/>
  <c r="AA91" i="1"/>
  <c r="AB91" i="1"/>
  <c r="T92" i="1"/>
  <c r="U92" i="1"/>
  <c r="V92" i="1"/>
  <c r="W92" i="1"/>
  <c r="X92" i="1"/>
  <c r="Y92" i="1"/>
  <c r="Z92" i="1"/>
  <c r="AA92" i="1"/>
  <c r="AB92" i="1"/>
  <c r="T93" i="1"/>
  <c r="U93" i="1"/>
  <c r="V93" i="1"/>
  <c r="W93" i="1"/>
  <c r="X93" i="1"/>
  <c r="Y93" i="1"/>
  <c r="AA93" i="1"/>
  <c r="AB93" i="1"/>
  <c r="T94" i="1"/>
  <c r="U94" i="1"/>
  <c r="V94" i="1"/>
  <c r="W94" i="1"/>
  <c r="X94" i="1"/>
  <c r="Y94" i="1"/>
  <c r="Z94" i="1"/>
  <c r="AA94" i="1"/>
  <c r="AB94" i="1"/>
  <c r="T95" i="1"/>
  <c r="U95" i="1"/>
  <c r="V95" i="1"/>
  <c r="W95" i="1"/>
  <c r="X95" i="1"/>
  <c r="Y95" i="1"/>
  <c r="Z95" i="1"/>
  <c r="AA95" i="1"/>
  <c r="AB95" i="1"/>
  <c r="T96" i="1"/>
  <c r="U96" i="1"/>
  <c r="V96" i="1"/>
  <c r="W96" i="1"/>
  <c r="X96" i="1"/>
  <c r="Y96" i="1"/>
  <c r="Z96" i="1"/>
  <c r="AA96" i="1"/>
  <c r="AB96" i="1"/>
  <c r="T97" i="1"/>
  <c r="U97" i="1"/>
  <c r="V97" i="1"/>
  <c r="W97" i="1"/>
  <c r="X97" i="1"/>
  <c r="Y97" i="1"/>
  <c r="Z97" i="1"/>
  <c r="AA97" i="1"/>
  <c r="AB97" i="1"/>
  <c r="T98" i="1"/>
  <c r="U98" i="1"/>
  <c r="V98" i="1"/>
  <c r="W98" i="1"/>
  <c r="X98" i="1"/>
  <c r="Y98" i="1"/>
  <c r="Z98" i="1"/>
  <c r="AA98" i="1"/>
  <c r="AB98" i="1"/>
  <c r="T99" i="1"/>
  <c r="U99" i="1"/>
  <c r="V99" i="1"/>
  <c r="W99" i="1"/>
  <c r="X99" i="1"/>
  <c r="Y99" i="1"/>
  <c r="Z99" i="1"/>
  <c r="AA99" i="1"/>
  <c r="AB99" i="1"/>
  <c r="T100" i="1"/>
  <c r="U100" i="1"/>
  <c r="V100" i="1"/>
  <c r="W100" i="1"/>
  <c r="X100" i="1"/>
  <c r="Y100" i="1"/>
  <c r="Z100" i="1"/>
  <c r="AA100" i="1"/>
  <c r="AB100" i="1"/>
  <c r="T101" i="1"/>
  <c r="U101" i="1"/>
  <c r="V101" i="1"/>
  <c r="W101" i="1"/>
  <c r="X101" i="1"/>
  <c r="Y101" i="1"/>
  <c r="Z101" i="1"/>
  <c r="AA101" i="1"/>
  <c r="AB101" i="1"/>
  <c r="T102" i="1"/>
  <c r="U102" i="1"/>
  <c r="V102" i="1"/>
  <c r="W102" i="1"/>
  <c r="X102" i="1"/>
  <c r="Y102" i="1"/>
  <c r="Z102" i="1"/>
  <c r="AA102" i="1"/>
  <c r="AB102" i="1"/>
  <c r="T103" i="1"/>
  <c r="U103" i="1"/>
  <c r="V103" i="1"/>
  <c r="W103" i="1"/>
  <c r="X103" i="1"/>
  <c r="Y103" i="1"/>
  <c r="Z103" i="1"/>
  <c r="AA103" i="1"/>
  <c r="AB103" i="1"/>
  <c r="T104" i="1"/>
  <c r="U104" i="1"/>
  <c r="V104" i="1"/>
  <c r="W104" i="1"/>
  <c r="X104" i="1"/>
  <c r="Y104" i="1"/>
  <c r="Z104" i="1"/>
  <c r="AA104" i="1"/>
  <c r="AB104" i="1"/>
  <c r="T105" i="1"/>
  <c r="U105" i="1"/>
  <c r="V105" i="1"/>
  <c r="W105" i="1"/>
  <c r="X105" i="1"/>
  <c r="Y105" i="1"/>
  <c r="Z105" i="1"/>
  <c r="AA105" i="1"/>
  <c r="AB105" i="1"/>
  <c r="T106" i="1"/>
  <c r="U106" i="1"/>
  <c r="V106" i="1"/>
  <c r="W106" i="1"/>
  <c r="X106" i="1"/>
  <c r="Y106" i="1"/>
  <c r="Z106" i="1"/>
  <c r="AA106" i="1"/>
  <c r="AB106" i="1"/>
  <c r="T107" i="1"/>
  <c r="U107" i="1"/>
  <c r="V107" i="1"/>
  <c r="W107" i="1"/>
  <c r="X107" i="1"/>
  <c r="Y107" i="1"/>
  <c r="Z107" i="1"/>
  <c r="AA107" i="1"/>
  <c r="AB107" i="1"/>
  <c r="T108" i="1"/>
  <c r="U108" i="1"/>
  <c r="V108" i="1"/>
  <c r="W108" i="1"/>
  <c r="X108" i="1"/>
  <c r="Y108" i="1"/>
  <c r="Z108" i="1"/>
  <c r="AA108" i="1"/>
  <c r="AB108" i="1"/>
  <c r="T109" i="1"/>
  <c r="U109" i="1"/>
  <c r="V109" i="1"/>
  <c r="W109" i="1"/>
  <c r="X109" i="1"/>
  <c r="Y109" i="1"/>
  <c r="Z109" i="1"/>
  <c r="AA109" i="1"/>
  <c r="AB109" i="1"/>
  <c r="T110" i="1"/>
  <c r="U110" i="1"/>
  <c r="V110" i="1"/>
  <c r="W110" i="1"/>
  <c r="X110" i="1"/>
  <c r="Y110" i="1"/>
  <c r="Z110" i="1"/>
  <c r="AA110" i="1"/>
  <c r="AB110" i="1"/>
  <c r="T111" i="1"/>
  <c r="U111" i="1"/>
  <c r="V111" i="1"/>
  <c r="W111" i="1"/>
  <c r="X111" i="1"/>
  <c r="Y111" i="1"/>
  <c r="Z111" i="1"/>
  <c r="AA111" i="1"/>
  <c r="AB111" i="1"/>
  <c r="T112" i="1"/>
  <c r="U112" i="1"/>
  <c r="V112" i="1"/>
  <c r="W112" i="1"/>
  <c r="X112" i="1"/>
  <c r="Y112" i="1"/>
  <c r="Z112" i="1"/>
  <c r="AA112" i="1"/>
  <c r="AB112" i="1"/>
  <c r="T113" i="1"/>
  <c r="U113" i="1"/>
  <c r="V113" i="1"/>
  <c r="W113" i="1"/>
  <c r="X113" i="1"/>
  <c r="Y113" i="1"/>
  <c r="Z113" i="1"/>
  <c r="AA113" i="1"/>
  <c r="AB113" i="1"/>
  <c r="T114" i="1"/>
  <c r="U114" i="1"/>
  <c r="V114" i="1"/>
  <c r="W114" i="1"/>
  <c r="X114" i="1"/>
  <c r="Y114" i="1"/>
  <c r="Z114" i="1"/>
  <c r="AA114" i="1"/>
  <c r="AB114" i="1"/>
  <c r="T115" i="1"/>
  <c r="U115" i="1"/>
  <c r="V115" i="1"/>
  <c r="W115" i="1"/>
  <c r="X115" i="1"/>
  <c r="Y115" i="1"/>
  <c r="Z115" i="1"/>
  <c r="AA115" i="1"/>
  <c r="AB115" i="1"/>
  <c r="T116" i="1"/>
  <c r="U116" i="1"/>
  <c r="V116" i="1"/>
  <c r="W116" i="1"/>
  <c r="X116" i="1"/>
  <c r="Y116" i="1"/>
  <c r="Z116" i="1"/>
  <c r="AA116" i="1"/>
  <c r="AB116" i="1"/>
  <c r="T117" i="1"/>
  <c r="U117" i="1"/>
  <c r="V117" i="1"/>
  <c r="W117" i="1"/>
  <c r="X117" i="1"/>
  <c r="Y117" i="1"/>
  <c r="Z117" i="1"/>
  <c r="AA117" i="1"/>
  <c r="AB117" i="1"/>
  <c r="T118" i="1"/>
  <c r="U118" i="1"/>
  <c r="V118" i="1"/>
  <c r="W118" i="1"/>
  <c r="X118" i="1"/>
  <c r="Y118" i="1"/>
  <c r="Z118" i="1"/>
  <c r="AA118" i="1"/>
  <c r="AB118" i="1"/>
  <c r="T119" i="1"/>
  <c r="U119" i="1"/>
  <c r="V119" i="1"/>
  <c r="W119" i="1"/>
  <c r="X119" i="1"/>
  <c r="Y119" i="1"/>
  <c r="Z119" i="1"/>
  <c r="AA119" i="1"/>
  <c r="AB119" i="1"/>
  <c r="T120" i="1"/>
  <c r="U120" i="1"/>
  <c r="V120" i="1"/>
  <c r="W120" i="1"/>
  <c r="X120" i="1"/>
  <c r="Y120" i="1"/>
  <c r="Z120" i="1"/>
  <c r="AA120" i="1"/>
  <c r="AB120" i="1"/>
  <c r="T121" i="1"/>
  <c r="U121" i="1"/>
  <c r="V121" i="1"/>
  <c r="W121" i="1"/>
  <c r="X121" i="1"/>
  <c r="Y121" i="1"/>
  <c r="Z121" i="1"/>
  <c r="AA121" i="1"/>
  <c r="AB121" i="1"/>
  <c r="T122" i="1"/>
  <c r="U122" i="1"/>
  <c r="V122" i="1"/>
  <c r="W122" i="1"/>
  <c r="X122" i="1"/>
  <c r="Y122" i="1"/>
  <c r="Z122" i="1"/>
  <c r="AA122" i="1"/>
  <c r="AB122" i="1"/>
  <c r="T123" i="1"/>
  <c r="U123" i="1"/>
  <c r="V123" i="1"/>
  <c r="W123" i="1"/>
  <c r="X123" i="1"/>
  <c r="Y123" i="1"/>
  <c r="Z123" i="1"/>
  <c r="AA123" i="1"/>
  <c r="AB123" i="1"/>
  <c r="T124" i="1"/>
  <c r="U124" i="1"/>
  <c r="V124" i="1"/>
  <c r="W124" i="1"/>
  <c r="X124" i="1"/>
  <c r="Y124" i="1"/>
  <c r="Z124" i="1"/>
  <c r="AA124" i="1"/>
  <c r="AB124" i="1"/>
  <c r="T125" i="1"/>
  <c r="U125" i="1"/>
  <c r="V125" i="1"/>
  <c r="W125" i="1"/>
  <c r="X125" i="1"/>
  <c r="Y125" i="1"/>
  <c r="Z125" i="1"/>
  <c r="AA125" i="1"/>
  <c r="AB125" i="1"/>
  <c r="T126" i="1"/>
  <c r="U126" i="1"/>
  <c r="V126" i="1"/>
  <c r="W126" i="1"/>
  <c r="X126" i="1"/>
  <c r="Y126" i="1"/>
  <c r="Z126" i="1"/>
  <c r="AA126" i="1"/>
  <c r="AB126" i="1"/>
  <c r="T127" i="1"/>
  <c r="U127" i="1"/>
  <c r="V127" i="1"/>
  <c r="W127" i="1"/>
  <c r="X127" i="1"/>
  <c r="Y127" i="1"/>
  <c r="Z127" i="1"/>
  <c r="AA127" i="1"/>
  <c r="AB127" i="1"/>
  <c r="T128" i="1"/>
  <c r="U128" i="1"/>
  <c r="V128" i="1"/>
  <c r="W128" i="1"/>
  <c r="X128" i="1"/>
  <c r="Y128" i="1"/>
  <c r="Z128" i="1"/>
  <c r="AA128" i="1"/>
  <c r="AB128" i="1"/>
  <c r="T129" i="1"/>
  <c r="U129" i="1"/>
  <c r="V129" i="1"/>
  <c r="W129" i="1"/>
  <c r="X129" i="1"/>
  <c r="Y129" i="1"/>
  <c r="Z129" i="1"/>
  <c r="AA129" i="1"/>
  <c r="AB129" i="1"/>
  <c r="T130" i="1"/>
  <c r="U130" i="1"/>
  <c r="V130" i="1"/>
  <c r="W130" i="1"/>
  <c r="X130" i="1"/>
  <c r="Y130" i="1"/>
  <c r="Z130" i="1"/>
  <c r="AA130" i="1"/>
  <c r="AB130" i="1"/>
  <c r="AB131" i="1"/>
  <c r="AA131" i="1"/>
  <c r="Z131" i="1"/>
  <c r="Y131" i="1"/>
  <c r="X131" i="1"/>
  <c r="W131" i="1"/>
  <c r="V131" i="1"/>
  <c r="U131" i="1"/>
  <c r="T131" i="1"/>
  <c r="AF47" i="1"/>
  <c r="AF48" i="1"/>
  <c r="AF49" i="1"/>
  <c r="AF50" i="1"/>
  <c r="AF51" i="1"/>
  <c r="AF52" i="1"/>
  <c r="AF53" i="1"/>
  <c r="AF54" i="1"/>
  <c r="AF55" i="1"/>
  <c r="AF56" i="1"/>
  <c r="AF57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16" i="1"/>
  <c r="O95" i="1" l="1"/>
  <c r="O96" i="1"/>
  <c r="B90" i="1"/>
  <c r="O89" i="1" s="1"/>
  <c r="B91" i="1"/>
  <c r="O90" i="1" s="1"/>
  <c r="B92" i="1"/>
  <c r="O91" i="1" s="1"/>
  <c r="B93" i="1"/>
  <c r="O92" i="1" s="1"/>
  <c r="B94" i="1"/>
  <c r="O93" i="1" s="1"/>
  <c r="B95" i="1"/>
  <c r="O94" i="1" s="1"/>
  <c r="B96" i="1"/>
  <c r="B97" i="1"/>
  <c r="B98" i="1"/>
  <c r="O97" i="1" s="1"/>
  <c r="B99" i="1"/>
  <c r="O98" i="1" s="1"/>
  <c r="B100" i="1"/>
  <c r="O99" i="1" s="1"/>
  <c r="B101" i="1"/>
  <c r="O100" i="1" s="1"/>
  <c r="B102" i="1"/>
  <c r="O101" i="1" s="1"/>
  <c r="B103" i="1"/>
  <c r="O102" i="1" s="1"/>
  <c r="B104" i="1"/>
  <c r="O103" i="1" s="1"/>
  <c r="B105" i="1"/>
  <c r="O104" i="1" s="1"/>
  <c r="B106" i="1"/>
  <c r="O105" i="1" s="1"/>
  <c r="B107" i="1"/>
  <c r="O106" i="1" s="1"/>
  <c r="B108" i="1"/>
  <c r="O107" i="1" s="1"/>
  <c r="B109" i="1"/>
  <c r="O108" i="1" s="1"/>
  <c r="B110" i="1"/>
  <c r="O109" i="1" s="1"/>
  <c r="B111" i="1"/>
  <c r="O110" i="1" s="1"/>
  <c r="B112" i="1"/>
  <c r="O111" i="1" s="1"/>
  <c r="B113" i="1"/>
  <c r="O112" i="1" s="1"/>
  <c r="B114" i="1"/>
  <c r="O113" i="1" s="1"/>
  <c r="B115" i="1"/>
  <c r="O114" i="1" s="1"/>
  <c r="B116" i="1"/>
  <c r="O115" i="1" s="1"/>
  <c r="B117" i="1"/>
  <c r="O116" i="1" s="1"/>
  <c r="B118" i="1"/>
  <c r="O117" i="1" s="1"/>
  <c r="B119" i="1"/>
  <c r="O118" i="1" s="1"/>
  <c r="B120" i="1"/>
  <c r="O119" i="1" s="1"/>
  <c r="B121" i="1"/>
  <c r="O120" i="1" s="1"/>
  <c r="B122" i="1"/>
  <c r="O121" i="1" s="1"/>
  <c r="B123" i="1"/>
  <c r="O122" i="1" s="1"/>
  <c r="B124" i="1"/>
  <c r="O123" i="1" s="1"/>
  <c r="B149" i="1"/>
  <c r="B125" i="1"/>
  <c r="O124" i="1" s="1"/>
  <c r="B126" i="1"/>
  <c r="O125" i="1" s="1"/>
  <c r="B127" i="1"/>
  <c r="O126" i="1" s="1"/>
  <c r="B128" i="1"/>
  <c r="O127" i="1" s="1"/>
  <c r="B129" i="1"/>
  <c r="O128" i="1" s="1"/>
  <c r="B130" i="1"/>
  <c r="O129" i="1" s="1"/>
  <c r="B131" i="1"/>
  <c r="O130" i="1" s="1"/>
  <c r="O131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7" i="1"/>
  <c r="M16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59" i="1"/>
  <c r="F59" i="1"/>
  <c r="G59" i="1"/>
  <c r="H59" i="1"/>
  <c r="I59" i="1"/>
  <c r="J59" i="1"/>
  <c r="K59" i="1"/>
  <c r="L59" i="1"/>
  <c r="O59" i="1"/>
  <c r="Y132" i="1" l="1"/>
  <c r="U132" i="1"/>
  <c r="V132" i="1"/>
  <c r="AA132" i="1"/>
  <c r="X132" i="1"/>
  <c r="AB132" i="1"/>
  <c r="AC89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16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/>
  <c r="R47" i="1"/>
  <c r="N48" i="1"/>
  <c r="P48" i="1"/>
  <c r="R48" i="1"/>
  <c r="N49" i="1"/>
  <c r="P49" i="1"/>
  <c r="R49" i="1"/>
  <c r="N50" i="1"/>
  <c r="P50" i="1"/>
  <c r="R50" i="1"/>
  <c r="N51" i="1"/>
  <c r="P51" i="1"/>
  <c r="R51" i="1"/>
  <c r="N52" i="1"/>
  <c r="P52" i="1"/>
  <c r="R52" i="1"/>
  <c r="N53" i="1"/>
  <c r="P53" i="1"/>
  <c r="R53" i="1"/>
  <c r="N54" i="1"/>
  <c r="P54" i="1"/>
  <c r="R54" i="1"/>
  <c r="N55" i="1"/>
  <c r="P55" i="1"/>
  <c r="R55" i="1"/>
  <c r="N56" i="1"/>
  <c r="P56" i="1"/>
  <c r="R56" i="1"/>
  <c r="N57" i="1"/>
  <c r="P57" i="1"/>
  <c r="R57" i="1"/>
  <c r="M58" i="1"/>
  <c r="N58" i="1"/>
  <c r="P58" i="1"/>
  <c r="R58" i="1"/>
  <c r="D59" i="1"/>
  <c r="Q59" i="1"/>
  <c r="G63" i="1" s="1"/>
  <c r="B76" i="1"/>
  <c r="C83" i="1"/>
  <c r="P89" i="1"/>
  <c r="Q89" i="1"/>
  <c r="C90" i="1"/>
  <c r="D90" i="1"/>
  <c r="G90" i="1"/>
  <c r="J90" i="1"/>
  <c r="Q90" i="1"/>
  <c r="C91" i="1"/>
  <c r="D91" i="1"/>
  <c r="G91" i="1"/>
  <c r="J91" i="1"/>
  <c r="Q91" i="1"/>
  <c r="C92" i="1"/>
  <c r="D92" i="1"/>
  <c r="G92" i="1"/>
  <c r="J92" i="1"/>
  <c r="Q92" i="1"/>
  <c r="C93" i="1"/>
  <c r="D93" i="1"/>
  <c r="G93" i="1"/>
  <c r="J93" i="1"/>
  <c r="Q93" i="1"/>
  <c r="C94" i="1"/>
  <c r="D94" i="1"/>
  <c r="G94" i="1"/>
  <c r="J94" i="1"/>
  <c r="Q94" i="1"/>
  <c r="C95" i="1"/>
  <c r="D95" i="1"/>
  <c r="G95" i="1"/>
  <c r="J95" i="1"/>
  <c r="Q95" i="1"/>
  <c r="C96" i="1"/>
  <c r="D96" i="1"/>
  <c r="G96" i="1"/>
  <c r="J96" i="1"/>
  <c r="Q96" i="1"/>
  <c r="C97" i="1"/>
  <c r="D97" i="1"/>
  <c r="G97" i="1"/>
  <c r="J97" i="1"/>
  <c r="Q97" i="1"/>
  <c r="C98" i="1"/>
  <c r="D98" i="1"/>
  <c r="G98" i="1"/>
  <c r="J98" i="1"/>
  <c r="Q98" i="1"/>
  <c r="C99" i="1"/>
  <c r="D99" i="1"/>
  <c r="G99" i="1"/>
  <c r="J99" i="1"/>
  <c r="Q99" i="1"/>
  <c r="C100" i="1"/>
  <c r="D100" i="1"/>
  <c r="G100" i="1"/>
  <c r="J100" i="1"/>
  <c r="Q100" i="1"/>
  <c r="D101" i="1"/>
  <c r="G101" i="1"/>
  <c r="J101" i="1"/>
  <c r="Q101" i="1"/>
  <c r="D102" i="1"/>
  <c r="G102" i="1"/>
  <c r="J102" i="1"/>
  <c r="Q102" i="1"/>
  <c r="D103" i="1"/>
  <c r="G103" i="1"/>
  <c r="J103" i="1"/>
  <c r="Q103" i="1"/>
  <c r="D104" i="1"/>
  <c r="G104" i="1"/>
  <c r="J104" i="1"/>
  <c r="Q104" i="1"/>
  <c r="D105" i="1"/>
  <c r="G105" i="1"/>
  <c r="J105" i="1"/>
  <c r="Q105" i="1"/>
  <c r="D106" i="1"/>
  <c r="G106" i="1"/>
  <c r="J106" i="1"/>
  <c r="Q106" i="1"/>
  <c r="D107" i="1"/>
  <c r="G107" i="1"/>
  <c r="J107" i="1"/>
  <c r="Q107" i="1"/>
  <c r="D108" i="1"/>
  <c r="G108" i="1"/>
  <c r="J108" i="1"/>
  <c r="Q108" i="1"/>
  <c r="D109" i="1"/>
  <c r="G109" i="1"/>
  <c r="J109" i="1"/>
  <c r="Q109" i="1"/>
  <c r="D110" i="1"/>
  <c r="G110" i="1"/>
  <c r="J110" i="1"/>
  <c r="Q110" i="1"/>
  <c r="D111" i="1"/>
  <c r="G111" i="1"/>
  <c r="J111" i="1"/>
  <c r="Q111" i="1"/>
  <c r="D112" i="1"/>
  <c r="G112" i="1"/>
  <c r="J112" i="1"/>
  <c r="Q112" i="1"/>
  <c r="D113" i="1"/>
  <c r="G113" i="1"/>
  <c r="J113" i="1"/>
  <c r="Q113" i="1"/>
  <c r="D114" i="1"/>
  <c r="G114" i="1"/>
  <c r="J114" i="1"/>
  <c r="Q114" i="1"/>
  <c r="D115" i="1"/>
  <c r="G115" i="1"/>
  <c r="J115" i="1"/>
  <c r="Q115" i="1"/>
  <c r="D116" i="1"/>
  <c r="G116" i="1"/>
  <c r="J116" i="1"/>
  <c r="Q116" i="1"/>
  <c r="D117" i="1"/>
  <c r="G117" i="1"/>
  <c r="J117" i="1"/>
  <c r="Q117" i="1"/>
  <c r="D118" i="1"/>
  <c r="G118" i="1"/>
  <c r="J118" i="1"/>
  <c r="Q118" i="1"/>
  <c r="D119" i="1"/>
  <c r="G119" i="1"/>
  <c r="J119" i="1"/>
  <c r="Q119" i="1"/>
  <c r="D120" i="1"/>
  <c r="G120" i="1"/>
  <c r="J120" i="1"/>
  <c r="Q120" i="1"/>
  <c r="D121" i="1"/>
  <c r="G121" i="1"/>
  <c r="J121" i="1"/>
  <c r="Q121" i="1"/>
  <c r="D122" i="1"/>
  <c r="G122" i="1"/>
  <c r="J122" i="1"/>
  <c r="Q122" i="1"/>
  <c r="D123" i="1"/>
  <c r="G123" i="1"/>
  <c r="J123" i="1"/>
  <c r="Q123" i="1"/>
  <c r="D124" i="1"/>
  <c r="G124" i="1"/>
  <c r="J124" i="1"/>
  <c r="Q124" i="1"/>
  <c r="D125" i="1"/>
  <c r="G125" i="1"/>
  <c r="J125" i="1"/>
  <c r="Q125" i="1"/>
  <c r="D126" i="1"/>
  <c r="G126" i="1"/>
  <c r="J126" i="1"/>
  <c r="Q126" i="1"/>
  <c r="D127" i="1"/>
  <c r="G127" i="1"/>
  <c r="J127" i="1"/>
  <c r="Q127" i="1"/>
  <c r="D128" i="1"/>
  <c r="G128" i="1"/>
  <c r="J128" i="1"/>
  <c r="Q128" i="1"/>
  <c r="D129" i="1"/>
  <c r="G129" i="1"/>
  <c r="J129" i="1"/>
  <c r="Q129" i="1"/>
  <c r="D130" i="1"/>
  <c r="G130" i="1"/>
  <c r="J130" i="1"/>
  <c r="Q130" i="1"/>
  <c r="D131" i="1"/>
  <c r="G131" i="1"/>
  <c r="J131" i="1"/>
  <c r="AC106" i="1" l="1"/>
  <c r="AD106" i="1" s="1"/>
  <c r="AF106" i="1" s="1"/>
  <c r="AG106" i="1" s="1"/>
  <c r="N106" i="1" s="1"/>
  <c r="AC105" i="1"/>
  <c r="AD105" i="1" s="1"/>
  <c r="AF105" i="1" s="1"/>
  <c r="AG105" i="1" s="1"/>
  <c r="N105" i="1" s="1"/>
  <c r="AC102" i="1"/>
  <c r="AD102" i="1" s="1"/>
  <c r="AF102" i="1" s="1"/>
  <c r="AG102" i="1" s="1"/>
  <c r="N102" i="1" s="1"/>
  <c r="AC101" i="1"/>
  <c r="AD101" i="1" s="1"/>
  <c r="AF101" i="1" s="1"/>
  <c r="AG101" i="1" s="1"/>
  <c r="N101" i="1" s="1"/>
  <c r="AC97" i="1"/>
  <c r="AD97" i="1" s="1"/>
  <c r="AF97" i="1" s="1"/>
  <c r="AG97" i="1" s="1"/>
  <c r="N97" i="1" s="1"/>
  <c r="AC93" i="1"/>
  <c r="AD93" i="1" s="1"/>
  <c r="AF93" i="1" s="1"/>
  <c r="AG93" i="1" s="1"/>
  <c r="N93" i="1" s="1"/>
  <c r="AC98" i="1"/>
  <c r="AD98" i="1" s="1"/>
  <c r="AF98" i="1" s="1"/>
  <c r="AG98" i="1" s="1"/>
  <c r="N98" i="1" s="1"/>
  <c r="AC94" i="1"/>
  <c r="AD94" i="1" s="1"/>
  <c r="AF94" i="1" s="1"/>
  <c r="AG94" i="1" s="1"/>
  <c r="AH94" i="1" s="1"/>
  <c r="AI94" i="1" s="1"/>
  <c r="AC90" i="1"/>
  <c r="AD90" i="1" s="1"/>
  <c r="AF90" i="1" s="1"/>
  <c r="AG90" i="1" s="1"/>
  <c r="AC122" i="1"/>
  <c r="AD122" i="1" s="1"/>
  <c r="AF122" i="1" s="1"/>
  <c r="AG122" i="1" s="1"/>
  <c r="N122" i="1" s="1"/>
  <c r="AC118" i="1"/>
  <c r="AD118" i="1" s="1"/>
  <c r="AF118" i="1" s="1"/>
  <c r="AG118" i="1" s="1"/>
  <c r="N118" i="1" s="1"/>
  <c r="AC114" i="1"/>
  <c r="AD114" i="1" s="1"/>
  <c r="AF114" i="1" s="1"/>
  <c r="AG114" i="1" s="1"/>
  <c r="N114" i="1" s="1"/>
  <c r="AC113" i="1"/>
  <c r="AD113" i="1" s="1"/>
  <c r="AF113" i="1" s="1"/>
  <c r="AG113" i="1" s="1"/>
  <c r="N113" i="1" s="1"/>
  <c r="AC110" i="1"/>
  <c r="AD110" i="1" s="1"/>
  <c r="AF110" i="1" s="1"/>
  <c r="AG110" i="1" s="1"/>
  <c r="N110" i="1" s="1"/>
  <c r="AC109" i="1"/>
  <c r="AD109" i="1" s="1"/>
  <c r="AF109" i="1" s="1"/>
  <c r="AG109" i="1" s="1"/>
  <c r="N109" i="1" s="1"/>
  <c r="W132" i="1"/>
  <c r="AH98" i="1"/>
  <c r="AI98" i="1" s="1"/>
  <c r="M123" i="1"/>
  <c r="AC123" i="1"/>
  <c r="AD123" i="1" s="1"/>
  <c r="AF123" i="1" s="1"/>
  <c r="AG123" i="1" s="1"/>
  <c r="N123" i="1" s="1"/>
  <c r="M119" i="1"/>
  <c r="AC119" i="1"/>
  <c r="AD119" i="1" s="1"/>
  <c r="AF119" i="1" s="1"/>
  <c r="AG119" i="1" s="1"/>
  <c r="N119" i="1" s="1"/>
  <c r="M115" i="1"/>
  <c r="AC115" i="1"/>
  <c r="AD115" i="1" s="1"/>
  <c r="AF115" i="1" s="1"/>
  <c r="AG115" i="1" s="1"/>
  <c r="N115" i="1" s="1"/>
  <c r="M121" i="1"/>
  <c r="AC121" i="1"/>
  <c r="AD121" i="1" s="1"/>
  <c r="AF121" i="1" s="1"/>
  <c r="AG121" i="1" s="1"/>
  <c r="N121" i="1" s="1"/>
  <c r="M117" i="1"/>
  <c r="AC117" i="1"/>
  <c r="AD117" i="1" s="1"/>
  <c r="AF117" i="1" s="1"/>
  <c r="AG117" i="1" s="1"/>
  <c r="N117" i="1" s="1"/>
  <c r="AC112" i="1"/>
  <c r="AD112" i="1" s="1"/>
  <c r="AF112" i="1" s="1"/>
  <c r="AG112" i="1" s="1"/>
  <c r="N112" i="1" s="1"/>
  <c r="AC108" i="1"/>
  <c r="AD108" i="1" s="1"/>
  <c r="AF108" i="1" s="1"/>
  <c r="AG108" i="1" s="1"/>
  <c r="N108" i="1" s="1"/>
  <c r="AC104" i="1"/>
  <c r="AD104" i="1" s="1"/>
  <c r="AF104" i="1" s="1"/>
  <c r="AG104" i="1" s="1"/>
  <c r="N104" i="1" s="1"/>
  <c r="AC100" i="1"/>
  <c r="AD100" i="1" s="1"/>
  <c r="AF100" i="1" s="1"/>
  <c r="AG100" i="1" s="1"/>
  <c r="N100" i="1" s="1"/>
  <c r="P100" i="1" s="1"/>
  <c r="AH97" i="1"/>
  <c r="AI97" i="1" s="1"/>
  <c r="AC96" i="1"/>
  <c r="AD96" i="1" s="1"/>
  <c r="AF96" i="1" s="1"/>
  <c r="AG96" i="1" s="1"/>
  <c r="N96" i="1" s="1"/>
  <c r="AH93" i="1"/>
  <c r="AI93" i="1" s="1"/>
  <c r="AC92" i="1"/>
  <c r="AD92" i="1" s="1"/>
  <c r="AF92" i="1" s="1"/>
  <c r="AG92" i="1" s="1"/>
  <c r="N92" i="1" s="1"/>
  <c r="Z132" i="1"/>
  <c r="R89" i="1"/>
  <c r="AC131" i="1"/>
  <c r="AD131" i="1" s="1"/>
  <c r="AF131" i="1" s="1"/>
  <c r="AG131" i="1" s="1"/>
  <c r="N131" i="1" s="1"/>
  <c r="AC130" i="1"/>
  <c r="AD130" i="1" s="1"/>
  <c r="AF130" i="1" s="1"/>
  <c r="AG130" i="1" s="1"/>
  <c r="N130" i="1" s="1"/>
  <c r="AC129" i="1"/>
  <c r="AD129" i="1" s="1"/>
  <c r="AF129" i="1" s="1"/>
  <c r="AG129" i="1" s="1"/>
  <c r="N129" i="1" s="1"/>
  <c r="AC128" i="1"/>
  <c r="AD128" i="1" s="1"/>
  <c r="AF128" i="1" s="1"/>
  <c r="AG128" i="1" s="1"/>
  <c r="AC127" i="1"/>
  <c r="AD127" i="1" s="1"/>
  <c r="AF127" i="1" s="1"/>
  <c r="AG127" i="1" s="1"/>
  <c r="N127" i="1" s="1"/>
  <c r="AC126" i="1"/>
  <c r="AD126" i="1" s="1"/>
  <c r="AF126" i="1" s="1"/>
  <c r="AG126" i="1" s="1"/>
  <c r="N126" i="1" s="1"/>
  <c r="AC125" i="1"/>
  <c r="AD125" i="1" s="1"/>
  <c r="AF125" i="1" s="1"/>
  <c r="AG125" i="1" s="1"/>
  <c r="M125" i="1"/>
  <c r="AC124" i="1"/>
  <c r="AD124" i="1" s="1"/>
  <c r="AF124" i="1" s="1"/>
  <c r="AG124" i="1" s="1"/>
  <c r="N124" i="1" s="1"/>
  <c r="AC120" i="1"/>
  <c r="AD120" i="1" s="1"/>
  <c r="AF120" i="1" s="1"/>
  <c r="AG120" i="1" s="1"/>
  <c r="N120" i="1" s="1"/>
  <c r="AC116" i="1"/>
  <c r="AD116" i="1" s="1"/>
  <c r="AF116" i="1" s="1"/>
  <c r="AG116" i="1" s="1"/>
  <c r="N116" i="1" s="1"/>
  <c r="AC111" i="1"/>
  <c r="AD111" i="1" s="1"/>
  <c r="AF111" i="1" s="1"/>
  <c r="AG111" i="1" s="1"/>
  <c r="N111" i="1" s="1"/>
  <c r="AC107" i="1"/>
  <c r="AD107" i="1" s="1"/>
  <c r="AF107" i="1" s="1"/>
  <c r="AG107" i="1" s="1"/>
  <c r="N107" i="1" s="1"/>
  <c r="AC103" i="1"/>
  <c r="AD103" i="1" s="1"/>
  <c r="AF103" i="1" s="1"/>
  <c r="AG103" i="1" s="1"/>
  <c r="N103" i="1" s="1"/>
  <c r="AC99" i="1"/>
  <c r="AD99" i="1" s="1"/>
  <c r="AF99" i="1" s="1"/>
  <c r="AG99" i="1" s="1"/>
  <c r="N99" i="1" s="1"/>
  <c r="AH96" i="1"/>
  <c r="AI96" i="1" s="1"/>
  <c r="AC95" i="1"/>
  <c r="AD95" i="1" s="1"/>
  <c r="AF95" i="1" s="1"/>
  <c r="AG95" i="1" s="1"/>
  <c r="N95" i="1" s="1"/>
  <c r="M91" i="1"/>
  <c r="AC91" i="1"/>
  <c r="AD91" i="1" s="1"/>
  <c r="AF91" i="1" s="1"/>
  <c r="AG91" i="1" s="1"/>
  <c r="N91" i="1" s="1"/>
  <c r="AH90" i="1"/>
  <c r="AI90" i="1" s="1"/>
  <c r="N90" i="1"/>
  <c r="W59" i="1"/>
  <c r="AB59" i="1"/>
  <c r="T59" i="1"/>
  <c r="T132" i="1"/>
  <c r="AD89" i="1"/>
  <c r="M129" i="1"/>
  <c r="M128" i="1"/>
  <c r="M126" i="1"/>
  <c r="M112" i="1"/>
  <c r="M104" i="1"/>
  <c r="M100" i="1"/>
  <c r="M98" i="1"/>
  <c r="M96" i="1"/>
  <c r="M94" i="1"/>
  <c r="M131" i="1"/>
  <c r="M124" i="1"/>
  <c r="M122" i="1"/>
  <c r="M120" i="1"/>
  <c r="M118" i="1"/>
  <c r="M116" i="1"/>
  <c r="M90" i="1"/>
  <c r="M127" i="1"/>
  <c r="M114" i="1"/>
  <c r="M110" i="1"/>
  <c r="M108" i="1"/>
  <c r="M106" i="1"/>
  <c r="M102" i="1"/>
  <c r="M92" i="1"/>
  <c r="M130" i="1"/>
  <c r="M113" i="1"/>
  <c r="M111" i="1"/>
  <c r="M109" i="1"/>
  <c r="M107" i="1"/>
  <c r="M105" i="1"/>
  <c r="M103" i="1"/>
  <c r="M101" i="1"/>
  <c r="M99" i="1"/>
  <c r="M97" i="1"/>
  <c r="M95" i="1"/>
  <c r="M93" i="1"/>
  <c r="AC57" i="1"/>
  <c r="AD57" i="1" s="1"/>
  <c r="AG57" i="1" s="1"/>
  <c r="AH57" i="1" s="1"/>
  <c r="AI57" i="1" s="1"/>
  <c r="V59" i="1"/>
  <c r="X59" i="1"/>
  <c r="Z59" i="1"/>
  <c r="U59" i="1"/>
  <c r="Y59" i="1"/>
  <c r="AA59" i="1"/>
  <c r="D132" i="1"/>
  <c r="AC25" i="1"/>
  <c r="AD25" i="1" s="1"/>
  <c r="AF25" i="1" s="1"/>
  <c r="AG25" i="1" s="1"/>
  <c r="AC41" i="1"/>
  <c r="AD41" i="1" s="1"/>
  <c r="AF41" i="1" s="1"/>
  <c r="AG41" i="1" s="1"/>
  <c r="AC33" i="1"/>
  <c r="AD33" i="1" s="1"/>
  <c r="AF33" i="1" s="1"/>
  <c r="AG33" i="1" s="1"/>
  <c r="Q132" i="1"/>
  <c r="G136" i="1" s="1"/>
  <c r="AC47" i="1"/>
  <c r="AC35" i="1"/>
  <c r="AC31" i="1"/>
  <c r="AC21" i="1"/>
  <c r="AD21" i="1" s="1"/>
  <c r="AC17" i="1"/>
  <c r="AC55" i="1"/>
  <c r="AD55" i="1" s="1"/>
  <c r="AG55" i="1" s="1"/>
  <c r="AH55" i="1" s="1"/>
  <c r="AI55" i="1" s="1"/>
  <c r="AC19" i="1"/>
  <c r="AD19" i="1" s="1"/>
  <c r="AC43" i="1"/>
  <c r="AC27" i="1"/>
  <c r="AC46" i="1"/>
  <c r="AC30" i="1"/>
  <c r="AC22" i="1"/>
  <c r="AD22" i="1" s="1"/>
  <c r="AC51" i="1"/>
  <c r="AC39" i="1"/>
  <c r="AC23" i="1"/>
  <c r="AC49" i="1"/>
  <c r="AC53" i="1"/>
  <c r="AC45" i="1"/>
  <c r="AD45" i="1" s="1"/>
  <c r="AC37" i="1"/>
  <c r="AC29" i="1"/>
  <c r="AC18" i="1"/>
  <c r="AD18" i="1" s="1"/>
  <c r="AC54" i="1"/>
  <c r="AC50" i="1"/>
  <c r="AC42" i="1"/>
  <c r="AC38" i="1"/>
  <c r="AC34" i="1"/>
  <c r="AC26" i="1"/>
  <c r="J132" i="1"/>
  <c r="AC16" i="1"/>
  <c r="AD16" i="1" s="1"/>
  <c r="AC20" i="1"/>
  <c r="AD20" i="1" s="1"/>
  <c r="AC28" i="1"/>
  <c r="AC56" i="1"/>
  <c r="AD56" i="1" s="1"/>
  <c r="AG56" i="1" s="1"/>
  <c r="AH56" i="1" s="1"/>
  <c r="AI56" i="1" s="1"/>
  <c r="AC52" i="1"/>
  <c r="AC48" i="1"/>
  <c r="AC44" i="1"/>
  <c r="AC40" i="1"/>
  <c r="AC36" i="1"/>
  <c r="AC32" i="1"/>
  <c r="AC24" i="1"/>
  <c r="G132" i="1"/>
  <c r="AH101" i="1" l="1"/>
  <c r="AI101" i="1" s="1"/>
  <c r="AH92" i="1"/>
  <c r="AI92" i="1" s="1"/>
  <c r="AH100" i="1"/>
  <c r="AI100" i="1" s="1"/>
  <c r="N94" i="1"/>
  <c r="N25" i="1"/>
  <c r="AH125" i="1"/>
  <c r="AI125" i="1" s="1"/>
  <c r="N125" i="1"/>
  <c r="AD132" i="1"/>
  <c r="AH95" i="1"/>
  <c r="AI95" i="1" s="1"/>
  <c r="AH128" i="1"/>
  <c r="AI128" i="1" s="1"/>
  <c r="N128" i="1"/>
  <c r="AH99" i="1"/>
  <c r="AI99" i="1" s="1"/>
  <c r="AC132" i="1"/>
  <c r="AH91" i="1"/>
  <c r="AI91" i="1" s="1"/>
  <c r="AF89" i="1"/>
  <c r="AG89" i="1" s="1"/>
  <c r="AH89" i="1" s="1"/>
  <c r="AI89" i="1" s="1"/>
  <c r="AD17" i="1"/>
  <c r="AF17" i="1" s="1"/>
  <c r="AC59" i="1"/>
  <c r="AF20" i="1"/>
  <c r="AF16" i="1"/>
  <c r="AF45" i="1"/>
  <c r="AG45" i="1" s="1"/>
  <c r="AF19" i="1"/>
  <c r="AF21" i="1"/>
  <c r="AF18" i="1"/>
  <c r="AF22" i="1"/>
  <c r="AD24" i="1"/>
  <c r="AF24" i="1" s="1"/>
  <c r="AG24" i="1" s="1"/>
  <c r="AD40" i="1"/>
  <c r="AF40" i="1" s="1"/>
  <c r="AG40" i="1" s="1"/>
  <c r="AD42" i="1"/>
  <c r="AD53" i="1"/>
  <c r="AG53" i="1" s="1"/>
  <c r="AH53" i="1" s="1"/>
  <c r="AI53" i="1" s="1"/>
  <c r="AD51" i="1"/>
  <c r="AD27" i="1"/>
  <c r="AF27" i="1" s="1"/>
  <c r="AG27" i="1" s="1"/>
  <c r="AD31" i="1"/>
  <c r="AF31" i="1" s="1"/>
  <c r="AG31" i="1" s="1"/>
  <c r="AD44" i="1"/>
  <c r="AF44" i="1" s="1"/>
  <c r="AG44" i="1" s="1"/>
  <c r="AD28" i="1"/>
  <c r="AF28" i="1" s="1"/>
  <c r="AG28" i="1" s="1"/>
  <c r="AD26" i="1"/>
  <c r="AF26" i="1" s="1"/>
  <c r="AG26" i="1" s="1"/>
  <c r="AD50" i="1"/>
  <c r="AG50" i="1" s="1"/>
  <c r="AH50" i="1" s="1"/>
  <c r="AI50" i="1" s="1"/>
  <c r="AD29" i="1"/>
  <c r="AD49" i="1"/>
  <c r="AD43" i="1"/>
  <c r="AF43" i="1" s="1"/>
  <c r="AG43" i="1" s="1"/>
  <c r="AD35" i="1"/>
  <c r="AD32" i="1"/>
  <c r="AF32" i="1" s="1"/>
  <c r="AG32" i="1" s="1"/>
  <c r="AD48" i="1"/>
  <c r="AG48" i="1" s="1"/>
  <c r="AH48" i="1" s="1"/>
  <c r="AI48" i="1" s="1"/>
  <c r="AD34" i="1"/>
  <c r="AF34" i="1" s="1"/>
  <c r="AG34" i="1" s="1"/>
  <c r="AD54" i="1"/>
  <c r="AD37" i="1"/>
  <c r="AD23" i="1"/>
  <c r="AF23" i="1" s="1"/>
  <c r="AG23" i="1" s="1"/>
  <c r="AD30" i="1"/>
  <c r="AF30" i="1" s="1"/>
  <c r="AG30" i="1" s="1"/>
  <c r="AD47" i="1"/>
  <c r="AG47" i="1" s="1"/>
  <c r="AH47" i="1" s="1"/>
  <c r="AI47" i="1" s="1"/>
  <c r="AD36" i="1"/>
  <c r="AF36" i="1" s="1"/>
  <c r="AG36" i="1" s="1"/>
  <c r="AD38" i="1"/>
  <c r="AF38" i="1" s="1"/>
  <c r="AG38" i="1" s="1"/>
  <c r="AD52" i="1"/>
  <c r="AG52" i="1" s="1"/>
  <c r="AH52" i="1" s="1"/>
  <c r="AI52" i="1" s="1"/>
  <c r="AD39" i="1"/>
  <c r="AD46" i="1"/>
  <c r="AF46" i="1" s="1"/>
  <c r="AG46" i="1" s="1"/>
  <c r="M132" i="1"/>
  <c r="G138" i="1" s="1"/>
  <c r="P90" i="1"/>
  <c r="R90" i="1" s="1"/>
  <c r="N26" i="1" l="1"/>
  <c r="N24" i="1"/>
  <c r="N30" i="1"/>
  <c r="N27" i="1"/>
  <c r="N23" i="1"/>
  <c r="N28" i="1"/>
  <c r="G139" i="1"/>
  <c r="G140" i="1"/>
  <c r="AD59" i="1"/>
  <c r="P96" i="1"/>
  <c r="R96" i="1" s="1"/>
  <c r="AF29" i="1"/>
  <c r="AG29" i="1" s="1"/>
  <c r="AG22" i="1"/>
  <c r="AG21" i="1"/>
  <c r="AG17" i="1"/>
  <c r="AF37" i="1"/>
  <c r="AG37" i="1" s="1"/>
  <c r="P101" i="1"/>
  <c r="R101" i="1" s="1"/>
  <c r="C102" i="1" s="1"/>
  <c r="AH102" i="1" s="1"/>
  <c r="AI102" i="1" s="1"/>
  <c r="AG49" i="1"/>
  <c r="AH49" i="1" s="1"/>
  <c r="AI49" i="1" s="1"/>
  <c r="R100" i="1"/>
  <c r="AG51" i="1"/>
  <c r="AH51" i="1" s="1"/>
  <c r="AI51" i="1" s="1"/>
  <c r="AF42" i="1"/>
  <c r="AG42" i="1" s="1"/>
  <c r="AG18" i="1"/>
  <c r="AG19" i="1"/>
  <c r="AG16" i="1"/>
  <c r="AG20" i="1"/>
  <c r="AF39" i="1"/>
  <c r="AG39" i="1" s="1"/>
  <c r="P97" i="1"/>
  <c r="R97" i="1" s="1"/>
  <c r="AG54" i="1"/>
  <c r="AH54" i="1" s="1"/>
  <c r="AI54" i="1" s="1"/>
  <c r="AF35" i="1"/>
  <c r="AG35" i="1" s="1"/>
  <c r="P93" i="1"/>
  <c r="R93" i="1" s="1"/>
  <c r="P94" i="1"/>
  <c r="R94" i="1" s="1"/>
  <c r="P95" i="1"/>
  <c r="R95" i="1" s="1"/>
  <c r="P92" i="1"/>
  <c r="R92" i="1" s="1"/>
  <c r="P91" i="1"/>
  <c r="R91" i="1" s="1"/>
  <c r="N29" i="1" l="1"/>
  <c r="P99" i="1"/>
  <c r="R99" i="1" s="1"/>
  <c r="P102" i="1"/>
  <c r="R102" i="1" s="1"/>
  <c r="C103" i="1" s="1"/>
  <c r="N20" i="1"/>
  <c r="P128" i="1"/>
  <c r="R128" i="1" s="1"/>
  <c r="C129" i="1" s="1"/>
  <c r="AH129" i="1" s="1"/>
  <c r="AI129" i="1" s="1"/>
  <c r="N19" i="1"/>
  <c r="N17" i="1"/>
  <c r="N22" i="1"/>
  <c r="P125" i="1"/>
  <c r="R125" i="1" s="1"/>
  <c r="C126" i="1" s="1"/>
  <c r="AH126" i="1" s="1"/>
  <c r="AI126" i="1" s="1"/>
  <c r="M59" i="1"/>
  <c r="G65" i="1" s="1"/>
  <c r="G66" i="1" s="1"/>
  <c r="P98" i="1"/>
  <c r="R98" i="1" s="1"/>
  <c r="AH16" i="1"/>
  <c r="N16" i="1"/>
  <c r="N18" i="1"/>
  <c r="N21" i="1"/>
  <c r="G67" i="1"/>
  <c r="AH103" i="1" l="1"/>
  <c r="AI103" i="1" s="1"/>
  <c r="P103" i="1"/>
  <c r="R103" i="1" s="1"/>
  <c r="C104" i="1" s="1"/>
  <c r="N132" i="1"/>
  <c r="N59" i="1"/>
  <c r="G64" i="1" s="1"/>
  <c r="P126" i="1"/>
  <c r="R126" i="1" s="1"/>
  <c r="C127" i="1" s="1"/>
  <c r="P16" i="1"/>
  <c r="AI16" i="1"/>
  <c r="P129" i="1"/>
  <c r="R129" i="1" s="1"/>
  <c r="C130" i="1" s="1"/>
  <c r="AH104" i="1" l="1"/>
  <c r="AI104" i="1" s="1"/>
  <c r="P104" i="1"/>
  <c r="R104" i="1" s="1"/>
  <c r="C105" i="1" s="1"/>
  <c r="G137" i="1"/>
  <c r="G135" i="1"/>
  <c r="G62" i="1"/>
  <c r="P127" i="1"/>
  <c r="R127" i="1" s="1"/>
  <c r="AH127" i="1"/>
  <c r="AI127" i="1" s="1"/>
  <c r="P130" i="1"/>
  <c r="R130" i="1" s="1"/>
  <c r="C131" i="1" s="1"/>
  <c r="AH130" i="1"/>
  <c r="AI130" i="1" s="1"/>
  <c r="C17" i="1"/>
  <c r="AH17" i="1" s="1"/>
  <c r="R16" i="1"/>
  <c r="AH105" i="1" l="1"/>
  <c r="AI105" i="1" s="1"/>
  <c r="P105" i="1"/>
  <c r="R105" i="1" s="1"/>
  <c r="C106" i="1" s="1"/>
  <c r="P131" i="1"/>
  <c r="R131" i="1" s="1"/>
  <c r="AH131" i="1"/>
  <c r="AI131" i="1" s="1"/>
  <c r="AI17" i="1"/>
  <c r="P17" i="1"/>
  <c r="AH106" i="1" l="1"/>
  <c r="AI106" i="1" s="1"/>
  <c r="P106" i="1"/>
  <c r="R106" i="1" s="1"/>
  <c r="C107" i="1" s="1"/>
  <c r="R17" i="1"/>
  <c r="C18" i="1"/>
  <c r="AH18" i="1" s="1"/>
  <c r="AH107" i="1" l="1"/>
  <c r="AI107" i="1" s="1"/>
  <c r="P107" i="1"/>
  <c r="R107" i="1" s="1"/>
  <c r="C108" i="1" s="1"/>
  <c r="AI18" i="1"/>
  <c r="P18" i="1"/>
  <c r="AH108" i="1" l="1"/>
  <c r="AI108" i="1" s="1"/>
  <c r="P108" i="1"/>
  <c r="R108" i="1" s="1"/>
  <c r="C109" i="1" s="1"/>
  <c r="R18" i="1"/>
  <c r="C19" i="1"/>
  <c r="AH19" i="1" s="1"/>
  <c r="AH109" i="1" l="1"/>
  <c r="AI109" i="1" s="1"/>
  <c r="P109" i="1"/>
  <c r="R109" i="1" s="1"/>
  <c r="C110" i="1" s="1"/>
  <c r="AI19" i="1"/>
  <c r="P19" i="1"/>
  <c r="AH110" i="1" l="1"/>
  <c r="AI110" i="1" s="1"/>
  <c r="P110" i="1"/>
  <c r="R110" i="1" s="1"/>
  <c r="C111" i="1" s="1"/>
  <c r="C20" i="1"/>
  <c r="AH20" i="1" s="1"/>
  <c r="R19" i="1"/>
  <c r="AH111" i="1" l="1"/>
  <c r="AI111" i="1" s="1"/>
  <c r="P111" i="1"/>
  <c r="R111" i="1" s="1"/>
  <c r="C112" i="1" s="1"/>
  <c r="AI20" i="1"/>
  <c r="P20" i="1"/>
  <c r="AH112" i="1" l="1"/>
  <c r="AI112" i="1" s="1"/>
  <c r="P112" i="1"/>
  <c r="R112" i="1" s="1"/>
  <c r="C113" i="1" s="1"/>
  <c r="C21" i="1"/>
  <c r="AH21" i="1" s="1"/>
  <c r="R20" i="1"/>
  <c r="AH113" i="1" l="1"/>
  <c r="AI113" i="1" s="1"/>
  <c r="P113" i="1"/>
  <c r="R113" i="1" s="1"/>
  <c r="C114" i="1" s="1"/>
  <c r="AI21" i="1"/>
  <c r="P21" i="1"/>
  <c r="AH114" i="1" l="1"/>
  <c r="AI114" i="1" s="1"/>
  <c r="P114" i="1"/>
  <c r="R114" i="1" s="1"/>
  <c r="C115" i="1" s="1"/>
  <c r="C22" i="1"/>
  <c r="AH22" i="1" s="1"/>
  <c r="R21" i="1"/>
  <c r="AH115" i="1" l="1"/>
  <c r="AI115" i="1" s="1"/>
  <c r="P115" i="1"/>
  <c r="R115" i="1" s="1"/>
  <c r="C116" i="1" s="1"/>
  <c r="AI22" i="1"/>
  <c r="P22" i="1"/>
  <c r="R22" i="1" l="1"/>
  <c r="C23" i="1"/>
  <c r="AH23" i="1" s="1"/>
  <c r="AH116" i="1"/>
  <c r="AI116" i="1" s="1"/>
  <c r="P116" i="1"/>
  <c r="R116" i="1" s="1"/>
  <c r="C117" i="1" s="1"/>
  <c r="P23" i="1" l="1"/>
  <c r="AI23" i="1"/>
  <c r="AH117" i="1"/>
  <c r="AI117" i="1" s="1"/>
  <c r="P117" i="1"/>
  <c r="R117" i="1" s="1"/>
  <c r="C118" i="1" s="1"/>
  <c r="R23" i="1" l="1"/>
  <c r="C24" i="1"/>
  <c r="AH24" i="1" s="1"/>
  <c r="AH118" i="1"/>
  <c r="AI118" i="1" s="1"/>
  <c r="P118" i="1"/>
  <c r="R118" i="1" s="1"/>
  <c r="C119" i="1" s="1"/>
  <c r="AI24" i="1" l="1"/>
  <c r="P24" i="1"/>
  <c r="AH119" i="1"/>
  <c r="AI119" i="1" s="1"/>
  <c r="P119" i="1"/>
  <c r="R119" i="1" s="1"/>
  <c r="C120" i="1" s="1"/>
  <c r="C25" i="1" l="1"/>
  <c r="AH25" i="1" s="1"/>
  <c r="R24" i="1"/>
  <c r="AH120" i="1"/>
  <c r="AI120" i="1" s="1"/>
  <c r="P120" i="1"/>
  <c r="R120" i="1" s="1"/>
  <c r="C121" i="1" s="1"/>
  <c r="P25" i="1" l="1"/>
  <c r="AI25" i="1"/>
  <c r="AH121" i="1"/>
  <c r="AI121" i="1" s="1"/>
  <c r="P121" i="1"/>
  <c r="R121" i="1" s="1"/>
  <c r="C122" i="1" s="1"/>
  <c r="C26" i="1" l="1"/>
  <c r="AH26" i="1" s="1"/>
  <c r="R25" i="1"/>
  <c r="AH122" i="1"/>
  <c r="AI122" i="1" s="1"/>
  <c r="P122" i="1"/>
  <c r="R122" i="1" s="1"/>
  <c r="C123" i="1" s="1"/>
  <c r="P26" i="1" l="1"/>
  <c r="AI26" i="1"/>
  <c r="AH123" i="1"/>
  <c r="AI123" i="1" s="1"/>
  <c r="P123" i="1"/>
  <c r="R123" i="1" s="1"/>
  <c r="C124" i="1" s="1"/>
  <c r="C27" i="1" l="1"/>
  <c r="AH27" i="1" s="1"/>
  <c r="R26" i="1"/>
  <c r="AH124" i="1"/>
  <c r="AI124" i="1" s="1"/>
  <c r="P124" i="1"/>
  <c r="R124" i="1" s="1"/>
  <c r="AI27" i="1" l="1"/>
  <c r="P27" i="1"/>
  <c r="R27" i="1" l="1"/>
  <c r="C28" i="1"/>
  <c r="AH28" i="1" s="1"/>
  <c r="P28" i="1" l="1"/>
  <c r="AI28" i="1"/>
  <c r="R28" i="1" l="1"/>
  <c r="C29" i="1"/>
  <c r="AH29" i="1" s="1"/>
  <c r="AI29" i="1" l="1"/>
  <c r="P29" i="1"/>
  <c r="R29" i="1" l="1"/>
  <c r="C30" i="1"/>
  <c r="AH30" i="1" s="1"/>
  <c r="AI30" i="1" l="1"/>
  <c r="P30" i="1"/>
  <c r="R30" i="1" l="1"/>
  <c r="C31" i="1"/>
  <c r="AH31" i="1" s="1"/>
  <c r="AI31" i="1" l="1"/>
  <c r="P31" i="1"/>
  <c r="C32" i="1" l="1"/>
  <c r="AH32" i="1" s="1"/>
  <c r="R31" i="1"/>
  <c r="AI32" i="1" l="1"/>
  <c r="P32" i="1"/>
  <c r="C33" i="1" l="1"/>
  <c r="AH33" i="1" s="1"/>
  <c r="R32" i="1"/>
  <c r="AI33" i="1" l="1"/>
  <c r="P33" i="1"/>
  <c r="C34" i="1" l="1"/>
  <c r="AH34" i="1" s="1"/>
  <c r="R33" i="1"/>
  <c r="AI34" i="1" l="1"/>
  <c r="P34" i="1"/>
  <c r="C35" i="1" l="1"/>
  <c r="AH35" i="1" s="1"/>
  <c r="R34" i="1"/>
  <c r="AI35" i="1" l="1"/>
  <c r="P35" i="1"/>
  <c r="C36" i="1" l="1"/>
  <c r="AH36" i="1" s="1"/>
  <c r="R35" i="1"/>
  <c r="AI36" i="1" l="1"/>
  <c r="P36" i="1"/>
  <c r="C37" i="1" l="1"/>
  <c r="AH37" i="1" s="1"/>
  <c r="R36" i="1"/>
  <c r="AI37" i="1" l="1"/>
  <c r="P37" i="1"/>
  <c r="C38" i="1" l="1"/>
  <c r="AH38" i="1" s="1"/>
  <c r="R37" i="1"/>
  <c r="AI38" i="1" l="1"/>
  <c r="P38" i="1"/>
  <c r="C39" i="1" l="1"/>
  <c r="AH39" i="1" s="1"/>
  <c r="R38" i="1"/>
  <c r="AI39" i="1" l="1"/>
  <c r="P39" i="1"/>
  <c r="C40" i="1" l="1"/>
  <c r="AH40" i="1" s="1"/>
  <c r="R39" i="1"/>
  <c r="AI40" i="1" l="1"/>
  <c r="P40" i="1"/>
  <c r="C41" i="1" l="1"/>
  <c r="AH41" i="1" s="1"/>
  <c r="R40" i="1"/>
  <c r="AI41" i="1" l="1"/>
  <c r="P41" i="1"/>
  <c r="C42" i="1" l="1"/>
  <c r="AH42" i="1" s="1"/>
  <c r="R41" i="1"/>
  <c r="AI42" i="1" l="1"/>
  <c r="P42" i="1"/>
  <c r="C43" i="1" l="1"/>
  <c r="AH43" i="1" s="1"/>
  <c r="R42" i="1"/>
  <c r="AI43" i="1" l="1"/>
  <c r="P43" i="1"/>
  <c r="C44" i="1" l="1"/>
  <c r="AH44" i="1" s="1"/>
  <c r="R43" i="1"/>
  <c r="AI44" i="1" l="1"/>
  <c r="P44" i="1"/>
  <c r="C45" i="1" l="1"/>
  <c r="AH45" i="1" s="1"/>
  <c r="R44" i="1"/>
  <c r="AI45" i="1" l="1"/>
  <c r="P45" i="1"/>
  <c r="C46" i="1" l="1"/>
  <c r="AH46" i="1" s="1"/>
  <c r="R45" i="1"/>
  <c r="AI46" i="1" l="1"/>
  <c r="R46" i="1" s="1"/>
  <c r="P46" i="1"/>
</calcChain>
</file>

<file path=xl/sharedStrings.xml><?xml version="1.0" encoding="utf-8"?>
<sst xmlns="http://schemas.openxmlformats.org/spreadsheetml/2006/main" count="210" uniqueCount="127">
  <si>
    <t>partida</t>
  </si>
  <si>
    <t>tipo I</t>
  </si>
  <si>
    <t xml:space="preserve">tipo II </t>
  </si>
  <si>
    <t>tipo III</t>
  </si>
  <si>
    <t>piso</t>
  </si>
  <si>
    <t>tempo em</t>
  </si>
  <si>
    <t>seção</t>
  </si>
  <si>
    <t>hora</t>
  </si>
  <si>
    <t>I</t>
  </si>
  <si>
    <t>II</t>
  </si>
  <si>
    <t>III</t>
  </si>
  <si>
    <t>TOTAL</t>
  </si>
  <si>
    <t>parada</t>
  </si>
  <si>
    <t>chegada</t>
  </si>
  <si>
    <t>tempo</t>
  </si>
  <si>
    <t>distância</t>
  </si>
  <si>
    <t>da seção</t>
  </si>
  <si>
    <t>TOTAIS</t>
  </si>
  <si>
    <t>viagem</t>
  </si>
  <si>
    <t>Tempo total da viagem</t>
  </si>
  <si>
    <t>Distância total da viagem</t>
  </si>
  <si>
    <t>km</t>
  </si>
  <si>
    <t>km/h</t>
  </si>
  <si>
    <t>VOLTA</t>
  </si>
  <si>
    <t>Tempo em movimento</t>
  </si>
  <si>
    <t>Tempo parado</t>
  </si>
  <si>
    <t>Velocidade média/pista</t>
  </si>
  <si>
    <t>Quantidade ideal de cafés</t>
  </si>
  <si>
    <t>Agência Goiana de</t>
  </si>
  <si>
    <t xml:space="preserve">Regulação, Controle e Fiscalização </t>
  </si>
  <si>
    <t>de Serviços Públicos</t>
  </si>
  <si>
    <t>EMPRESA</t>
  </si>
  <si>
    <t>LINHA Nº</t>
  </si>
  <si>
    <t>NOME DA LINHA</t>
  </si>
  <si>
    <t>PROCESSO Nº</t>
  </si>
  <si>
    <t>OBSERVAÇÃO</t>
  </si>
  <si>
    <t>Assinatura do Chefe de  Departamento.</t>
  </si>
  <si>
    <t>destino</t>
  </si>
  <si>
    <t>origem</t>
  </si>
  <si>
    <t>KM Municipal</t>
  </si>
  <si>
    <t>KM Estadual</t>
  </si>
  <si>
    <t>KM Federal</t>
  </si>
  <si>
    <t xml:space="preserve">TEMPO (MINUTOS) Municipal </t>
  </si>
  <si>
    <t>TEMPO (MINUTOS) Estadual</t>
  </si>
  <si>
    <t>TEMPO (MINUTOS) Federal</t>
  </si>
  <si>
    <t xml:space="preserve"> IDA</t>
  </si>
  <si>
    <t>Tempo</t>
  </si>
  <si>
    <t>tempo em formato hh:mm:ss</t>
  </si>
  <si>
    <t>hora partida+tempo viagem+tempo parada</t>
  </si>
  <si>
    <t>hora partida + tempo viagem</t>
  </si>
  <si>
    <t>hh:mm</t>
  </si>
  <si>
    <t>tempo gasto percurso</t>
  </si>
  <si>
    <t>CÁLCULO DO TEMPO =[ DISTÂNCIA (KM) / VELOCIDADE (KM/H)]*60</t>
  </si>
  <si>
    <t>PERCUSO IDA</t>
  </si>
  <si>
    <t>minutos</t>
  </si>
  <si>
    <t>PERCURSO IDA</t>
  </si>
  <si>
    <t>CÁLCULO TEMPO TOTAL = T [PERCURSO] +T [PARADA]</t>
  </si>
  <si>
    <t>PERCURSO VOLTA</t>
  </si>
  <si>
    <t>GOIÂNIA  -  NERÓPOLIS</t>
  </si>
  <si>
    <t>NERÓPOLIS - ENTRADA PARA DAMOLÂNDIA</t>
  </si>
  <si>
    <t>ENTRADA PARA DAMOLÂNDIA - PETROLINA DE GOIÁS</t>
  </si>
  <si>
    <t>PETROLINA DE GOIÁS - SÃO FRANCISCO DE GOIÁS</t>
  </si>
  <si>
    <t>SÃO FRANCISCO DE GOIÁS- JARAGUÁ</t>
  </si>
  <si>
    <t>JARAGUÁ - SARAIVA</t>
  </si>
  <si>
    <t>SARAIVA - RIANÁPOLIS</t>
  </si>
  <si>
    <t xml:space="preserve">RIANÁPOLIS - RIALMA </t>
  </si>
  <si>
    <t>RIALMA - CERES</t>
  </si>
  <si>
    <t>CERES  - JARDIM PAULISTA</t>
  </si>
  <si>
    <t>JARDIM PAULISTA - ENTRADA PARA ITAPACÍ</t>
  </si>
  <si>
    <t>ENTRADA PARA ITAPACÍ - ESPÍRITO SANTO</t>
  </si>
  <si>
    <t>ESPÍRITO SANTO - ENTRADA PARA NORTELÂNDIA</t>
  </si>
  <si>
    <t>ENTRADA PARA NORTELÂNDIA - SÃO LUIZ DO NORTE</t>
  </si>
  <si>
    <t>SÃO LUIZ DO NORTE - FUNIL</t>
  </si>
  <si>
    <t>FUNIL - URUAÇU</t>
  </si>
  <si>
    <t>URUAÇU - CAMPINORTE</t>
  </si>
  <si>
    <t>CAMPINORTE - KM 300 (BR-153)</t>
  </si>
  <si>
    <t>KM 300 (BR153)  -  ENTRADA PARA MARA ROSA</t>
  </si>
  <si>
    <t>ENTRADA PARA MARA ROSA  - MARA ROSA</t>
  </si>
  <si>
    <t>MARA ROSA  -  ESTRELA DO NORTE</t>
  </si>
  <si>
    <t>ESTRELA DO NORTE - SANTA TEREZA DE GOIÁS</t>
  </si>
  <si>
    <t>SANTA TEREZA DE GOIÁS - SERRA DO CAMPO</t>
  </si>
  <si>
    <t>SERRA DO CAMPO - PORANGATU</t>
  </si>
  <si>
    <t>PORANGATU - RIO DO OURO</t>
  </si>
  <si>
    <t>RIO DO OURO - RIO SANTA TEREZA</t>
  </si>
  <si>
    <t>RIO SANTA TEREZA - ENTRADA PARA GO-142</t>
  </si>
  <si>
    <t>ENTRADA PARA GO-142 - TROMBAS</t>
  </si>
  <si>
    <t>TROMBAS - MONTIVIDIU DO NORTE</t>
  </si>
  <si>
    <t>MONTIVIDIU DO NORTE - PATRONA</t>
  </si>
  <si>
    <t>PATRONA - MATA AZUL</t>
  </si>
  <si>
    <t>NERÓPOLIS</t>
  </si>
  <si>
    <t>ENTRADA PARA DAMOLÂNDIA</t>
  </si>
  <si>
    <t>PETROLINA DE GOIÁS</t>
  </si>
  <si>
    <t>SÃO FRANCISCO DE GOIÁS</t>
  </si>
  <si>
    <t>JARAGUÁ</t>
  </si>
  <si>
    <t>SARAIVA</t>
  </si>
  <si>
    <t>RIANÁPOLIS</t>
  </si>
  <si>
    <t xml:space="preserve">RIALMA </t>
  </si>
  <si>
    <t>CERES</t>
  </si>
  <si>
    <t>JARDIM PAULISTA</t>
  </si>
  <si>
    <t>ENTRADA PARA ITAPACÍ</t>
  </si>
  <si>
    <t>ESPÍRITO SANTO</t>
  </si>
  <si>
    <t>ENTRADA PARA NORTELÂNDIA</t>
  </si>
  <si>
    <t>SÃO LUIZ DO NORTE</t>
  </si>
  <si>
    <t>FUNIL</t>
  </si>
  <si>
    <t>URUAÇU</t>
  </si>
  <si>
    <t>CAMPINORTE</t>
  </si>
  <si>
    <t>KM 300 (BR-153)</t>
  </si>
  <si>
    <t>ENTRADA PARA MARA ROSA</t>
  </si>
  <si>
    <t>MARA ROSA</t>
  </si>
  <si>
    <t>ESTRELA DO NORTE</t>
  </si>
  <si>
    <t>SANTA TEREZA DE GOIÁS</t>
  </si>
  <si>
    <t>SERRA DO CAMPO</t>
  </si>
  <si>
    <t>PORANGATU</t>
  </si>
  <si>
    <t>RIO DO OURO</t>
  </si>
  <si>
    <t>RIO SANTA TEREZA</t>
  </si>
  <si>
    <t>ENTRADA PARA GO-142</t>
  </si>
  <si>
    <t>TROMBAS</t>
  </si>
  <si>
    <t>MONTIVIDIU DO NORTE</t>
  </si>
  <si>
    <t>PATRONA</t>
  </si>
  <si>
    <t>MATA AZUL</t>
  </si>
  <si>
    <t>PREENCHER</t>
  </si>
  <si>
    <t>PREENCHER DEPOIS</t>
  </si>
  <si>
    <t>03.104-00</t>
  </si>
  <si>
    <t>EXPRESSO MARLY LTDA</t>
  </si>
  <si>
    <t>GOIÂNIA / MATA AZUL</t>
  </si>
  <si>
    <t>201600029003847</t>
  </si>
  <si>
    <t>Veloc 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</si>
</sst>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:mm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0" borderId="9" xfId="0" applyFont="1" applyBorder="1"/>
    <xf numFmtId="0" fontId="0" fillId="0" borderId="15" xfId="0" applyBorder="1"/>
    <xf numFmtId="0" fontId="0" fillId="0" borderId="16" xfId="0" applyBorder="1"/>
    <xf numFmtId="166" fontId="0" fillId="0" borderId="11" xfId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9" xfId="0" applyFill="1" applyBorder="1"/>
    <xf numFmtId="0" fontId="0" fillId="0" borderId="6" xfId="0" applyFill="1" applyBorder="1"/>
    <xf numFmtId="20" fontId="0" fillId="5" borderId="7" xfId="0" applyNumberFormat="1" applyFill="1" applyBorder="1" applyAlignment="1">
      <alignment horizontal="center"/>
    </xf>
    <xf numFmtId="20" fontId="0" fillId="4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49" fontId="0" fillId="0" borderId="7" xfId="0" applyNumberFormat="1" applyFill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5" borderId="12" xfId="0" applyFill="1" applyBorder="1" applyAlignment="1">
      <alignment horizontal="left"/>
    </xf>
    <xf numFmtId="164" fontId="5" fillId="5" borderId="7" xfId="1" applyFont="1" applyFill="1" applyBorder="1" applyAlignment="1">
      <alignment horizontal="center"/>
    </xf>
    <xf numFmtId="166" fontId="3" fillId="5" borderId="7" xfId="1" applyNumberFormat="1" applyFont="1" applyFill="1" applyBorder="1" applyAlignment="1">
      <alignment horizontal="center"/>
    </xf>
    <xf numFmtId="20" fontId="3" fillId="5" borderId="7" xfId="0" applyNumberFormat="1" applyFont="1" applyFill="1" applyBorder="1" applyAlignment="1">
      <alignment horizontal="center"/>
    </xf>
    <xf numFmtId="164" fontId="3" fillId="5" borderId="7" xfId="1" applyFont="1" applyFill="1" applyBorder="1" applyAlignment="1">
      <alignment horizontal="center"/>
    </xf>
    <xf numFmtId="165" fontId="3" fillId="5" borderId="7" xfId="0" applyNumberFormat="1" applyFont="1" applyFill="1" applyBorder="1" applyAlignment="1">
      <alignment horizontal="center"/>
    </xf>
    <xf numFmtId="164" fontId="0" fillId="3" borderId="7" xfId="1" applyFont="1" applyFill="1" applyBorder="1" applyAlignment="1">
      <alignment horizontal="center"/>
    </xf>
    <xf numFmtId="164" fontId="3" fillId="3" borderId="7" xfId="1" applyFont="1" applyFill="1" applyBorder="1" applyAlignment="1">
      <alignment horizontal="center"/>
    </xf>
    <xf numFmtId="166" fontId="3" fillId="0" borderId="7" xfId="1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6" fontId="4" fillId="5" borderId="7" xfId="1" applyNumberFormat="1" applyFont="1" applyFill="1" applyBorder="1" applyAlignment="1">
      <alignment horizontal="center"/>
    </xf>
    <xf numFmtId="166" fontId="4" fillId="5" borderId="7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 applyProtection="1">
      <alignment horizontal="left"/>
      <protection locked="0"/>
    </xf>
    <xf numFmtId="46" fontId="0" fillId="0" borderId="0" xfId="0" applyNumberFormat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3" fillId="0" borderId="0" xfId="1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164" fontId="3" fillId="0" borderId="18" xfId="1" applyFont="1" applyBorder="1" applyAlignment="1">
      <alignment horizontal="center" wrapText="1"/>
    </xf>
    <xf numFmtId="164" fontId="3" fillId="0" borderId="18" xfId="1" applyNumberFormat="1" applyFont="1" applyBorder="1" applyAlignment="1">
      <alignment horizontal="center"/>
    </xf>
    <xf numFmtId="0" fontId="2" fillId="0" borderId="27" xfId="0" applyFont="1" applyBorder="1"/>
    <xf numFmtId="0" fontId="0" fillId="0" borderId="27" xfId="0" applyBorder="1"/>
    <xf numFmtId="0" fontId="4" fillId="0" borderId="27" xfId="0" applyFont="1" applyBorder="1" applyAlignment="1">
      <alignment horizontal="center" wrapText="1"/>
    </xf>
    <xf numFmtId="166" fontId="4" fillId="0" borderId="27" xfId="0" applyNumberFormat="1" applyFont="1" applyBorder="1" applyAlignment="1"/>
    <xf numFmtId="165" fontId="4" fillId="2" borderId="27" xfId="0" applyNumberFormat="1" applyFont="1" applyFill="1" applyBorder="1" applyAlignment="1">
      <alignment horizontal="center"/>
    </xf>
    <xf numFmtId="20" fontId="4" fillId="0" borderId="27" xfId="0" applyNumberFormat="1" applyFont="1" applyBorder="1" applyAlignment="1">
      <alignment horizontal="center"/>
    </xf>
    <xf numFmtId="0" fontId="3" fillId="0" borderId="27" xfId="0" applyFont="1" applyBorder="1"/>
    <xf numFmtId="166" fontId="3" fillId="0" borderId="18" xfId="1" applyNumberFormat="1" applyFont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3" fillId="0" borderId="7" xfId="1" applyFont="1" applyFill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0" fillId="0" borderId="7" xfId="0" applyFill="1" applyBorder="1" applyAlignment="1" applyProtection="1">
      <alignment horizontal="left"/>
      <protection locked="0"/>
    </xf>
    <xf numFmtId="0" fontId="3" fillId="2" borderId="7" xfId="0" applyFont="1" applyFill="1" applyBorder="1" applyAlignment="1">
      <alignment horizontal="center"/>
    </xf>
    <xf numFmtId="20" fontId="3" fillId="2" borderId="7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164" fontId="5" fillId="6" borderId="7" xfId="1" applyFont="1" applyFill="1" applyBorder="1" applyAlignment="1">
      <alignment horizontal="center"/>
    </xf>
    <xf numFmtId="164" fontId="0" fillId="6" borderId="7" xfId="1" applyFont="1" applyFill="1" applyBorder="1" applyAlignment="1">
      <alignment horizontal="center"/>
    </xf>
    <xf numFmtId="166" fontId="3" fillId="6" borderId="7" xfId="1" applyNumberFormat="1" applyFont="1" applyFill="1" applyBorder="1" applyAlignment="1">
      <alignment horizontal="center"/>
    </xf>
    <xf numFmtId="20" fontId="0" fillId="10" borderId="7" xfId="0" applyNumberForma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20" fontId="3" fillId="11" borderId="7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20" fontId="0" fillId="10" borderId="7" xfId="0" applyNumberFormat="1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left"/>
      <protection locked="0"/>
    </xf>
    <xf numFmtId="0" fontId="4" fillId="6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6" borderId="6" xfId="0" applyFont="1" applyFill="1" applyBorder="1" applyAlignment="1" applyProtection="1">
      <alignment horizontal="left"/>
      <protection locked="0"/>
    </xf>
    <xf numFmtId="0" fontId="0" fillId="6" borderId="12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3" fontId="2" fillId="6" borderId="7" xfId="0" applyNumberFormat="1" applyFont="1" applyFill="1" applyBorder="1" applyAlignment="1" applyProtection="1">
      <alignment horizontal="center"/>
      <protection locked="0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49" fontId="2" fillId="6" borderId="6" xfId="0" applyNumberFormat="1" applyFont="1" applyFill="1" applyBorder="1" applyAlignment="1" applyProtection="1">
      <alignment horizontal="left"/>
      <protection locked="0"/>
    </xf>
    <xf numFmtId="49" fontId="2" fillId="6" borderId="12" xfId="0" applyNumberFormat="1" applyFont="1" applyFill="1" applyBorder="1" applyAlignment="1" applyProtection="1">
      <alignment horizontal="left"/>
      <protection locked="0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8AE4E8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114300</xdr:rowOff>
    </xdr:from>
    <xdr:to>
      <xdr:col>1</xdr:col>
      <xdr:colOff>1323975</xdr:colOff>
      <xdr:row>4</xdr:row>
      <xdr:rowOff>47625</xdr:rowOff>
    </xdr:to>
    <xdr:pic>
      <xdr:nvPicPr>
        <xdr:cNvPr id="10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4300"/>
          <a:ext cx="1181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57</xdr:row>
      <xdr:rowOff>95250</xdr:rowOff>
    </xdr:from>
    <xdr:to>
      <xdr:col>15</xdr:col>
      <xdr:colOff>171450</xdr:colOff>
      <xdr:row>57</xdr:row>
      <xdr:rowOff>95250</xdr:rowOff>
    </xdr:to>
    <xdr:sp macro="" textlink="">
      <xdr:nvSpPr>
        <xdr:cNvPr id="1058" name="Line 8"/>
        <xdr:cNvSpPr>
          <a:spLocks noChangeShapeType="1"/>
        </xdr:cNvSpPr>
      </xdr:nvSpPr>
      <xdr:spPr bwMode="auto">
        <a:xfrm>
          <a:off x="409575" y="9172575"/>
          <a:ext cx="7381875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88</xdr:row>
      <xdr:rowOff>76200</xdr:rowOff>
    </xdr:from>
    <xdr:to>
      <xdr:col>13</xdr:col>
      <xdr:colOff>381000</xdr:colOff>
      <xdr:row>88</xdr:row>
      <xdr:rowOff>76200</xdr:rowOff>
    </xdr:to>
    <xdr:sp macro="" textlink="">
      <xdr:nvSpPr>
        <xdr:cNvPr id="1059" name="Line 11"/>
        <xdr:cNvSpPr>
          <a:spLocks noChangeShapeType="1"/>
        </xdr:cNvSpPr>
      </xdr:nvSpPr>
      <xdr:spPr bwMode="auto">
        <a:xfrm flipH="1">
          <a:off x="457200" y="14011275"/>
          <a:ext cx="54864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15875" cap="flat" cmpd="sng" algn="ctr">
          <a:solidFill>
            <a:srgbClr val="400000"/>
          </a:solidFill>
          <a:prstDash val="solid"/>
          <a:round/>
          <a:headEnd type="none" w="med" len="med"/>
          <a:tailEnd type="stealth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15875" cap="flat" cmpd="sng" algn="ctr">
          <a:solidFill>
            <a:srgbClr val="400000"/>
          </a:solidFill>
          <a:prstDash val="solid"/>
          <a:round/>
          <a:headEnd type="none" w="med" len="med"/>
          <a:tailEnd type="stealth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4"/>
  <sheetViews>
    <sheetView showGridLines="0" tabSelected="1" topLeftCell="A7" zoomScale="85" zoomScaleNormal="85" workbookViewId="0">
      <selection activeCell="G19" sqref="G19"/>
    </sheetView>
  </sheetViews>
  <sheetFormatPr defaultRowHeight="12.75" x14ac:dyDescent="0.2"/>
  <cols>
    <col min="1" max="1" width="3.28515625" bestFit="1" customWidth="1"/>
    <col min="2" max="2" width="47.28515625" style="1" customWidth="1"/>
    <col min="3" max="3" width="12.5703125" style="1" customWidth="1"/>
    <col min="4" max="4" width="10.42578125" style="1" customWidth="1"/>
    <col min="5" max="6" width="8.85546875" style="1" customWidth="1"/>
    <col min="7" max="7" width="8.5703125" style="1" customWidth="1"/>
    <col min="8" max="8" width="7.5703125" style="1" customWidth="1"/>
    <col min="9" max="9" width="8.42578125" style="1" customWidth="1"/>
    <col min="10" max="10" width="6.85546875" style="1" bestFit="1" customWidth="1"/>
    <col min="11" max="11" width="6.85546875" style="1" customWidth="1"/>
    <col min="12" max="12" width="7.85546875" style="1" customWidth="1"/>
    <col min="13" max="13" width="10.7109375" style="1" customWidth="1"/>
    <col min="14" max="14" width="11.28515625" style="1" customWidth="1"/>
    <col min="15" max="15" width="30" style="1" customWidth="1"/>
    <col min="16" max="16" width="9" style="1" customWidth="1"/>
    <col min="17" max="18" width="7.5703125" style="1" bestFit="1" customWidth="1"/>
    <col min="19" max="19" width="5.5703125" customWidth="1"/>
    <col min="20" max="31" width="9.140625" hidden="1" customWidth="1"/>
    <col min="32" max="32" width="12.85546875" hidden="1" customWidth="1"/>
    <col min="33" max="33" width="18.28515625" hidden="1" customWidth="1"/>
    <col min="34" max="34" width="17.140625" hidden="1" customWidth="1"/>
    <col min="35" max="35" width="20.28515625" hidden="1" customWidth="1"/>
    <col min="36" max="36" width="9.140625" customWidth="1"/>
    <col min="37" max="37" width="5.42578125" customWidth="1"/>
    <col min="39" max="39" width="20.85546875" customWidth="1"/>
  </cols>
  <sheetData>
    <row r="1" spans="1:48" x14ac:dyDescent="0.2">
      <c r="A1" s="48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62"/>
    </row>
    <row r="2" spans="1:48" x14ac:dyDescent="0.2">
      <c r="A2" s="49"/>
      <c r="B2" s="2"/>
      <c r="C2" s="104" t="s">
        <v>28</v>
      </c>
      <c r="D2" s="2"/>
      <c r="E2" s="2"/>
      <c r="F2" s="2"/>
      <c r="G2" s="2"/>
      <c r="H2" s="2"/>
      <c r="I2" s="2"/>
      <c r="J2" s="2"/>
      <c r="K2" s="2"/>
      <c r="L2" s="2"/>
      <c r="O2" s="2"/>
      <c r="P2" s="2"/>
      <c r="Q2" s="2"/>
      <c r="R2" s="19"/>
    </row>
    <row r="3" spans="1:48" x14ac:dyDescent="0.2">
      <c r="A3" s="49"/>
      <c r="B3" s="2"/>
      <c r="C3" s="104" t="s">
        <v>29</v>
      </c>
      <c r="D3" s="2"/>
      <c r="E3" s="2"/>
      <c r="F3" s="2"/>
      <c r="G3" s="2"/>
      <c r="H3" s="2"/>
      <c r="I3" s="2"/>
      <c r="J3" s="2"/>
      <c r="K3" s="2"/>
      <c r="L3" s="2"/>
      <c r="O3" s="2"/>
      <c r="P3" s="2"/>
      <c r="Q3" s="2"/>
      <c r="R3" s="19"/>
    </row>
    <row r="4" spans="1:48" x14ac:dyDescent="0.2">
      <c r="A4" s="49"/>
      <c r="B4" s="2"/>
      <c r="C4" s="104" t="s">
        <v>30</v>
      </c>
      <c r="D4" s="2"/>
      <c r="E4" s="2"/>
      <c r="F4" s="2"/>
      <c r="G4" s="2"/>
      <c r="H4" s="2"/>
      <c r="I4" s="2"/>
      <c r="J4" s="2"/>
      <c r="K4" s="2"/>
      <c r="L4" s="2"/>
      <c r="O4" s="2"/>
      <c r="P4" s="2"/>
      <c r="Q4" s="2"/>
      <c r="R4" s="19"/>
      <c r="AJ4" s="78"/>
      <c r="AK4" s="78"/>
      <c r="AL4" s="78"/>
      <c r="AN4" s="78"/>
      <c r="AO4" s="78"/>
      <c r="AP4" s="78"/>
    </row>
    <row r="5" spans="1:48" x14ac:dyDescent="0.2">
      <c r="A5" s="4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9"/>
      <c r="AJ5" s="39"/>
      <c r="AK5" s="39"/>
      <c r="AL5" s="39"/>
      <c r="AN5" s="38"/>
      <c r="AO5" s="38"/>
      <c r="AP5" s="39"/>
    </row>
    <row r="6" spans="1:48" x14ac:dyDescent="0.2">
      <c r="A6" s="49"/>
      <c r="B6" s="63" t="s">
        <v>31</v>
      </c>
      <c r="C6" s="152" t="s">
        <v>123</v>
      </c>
      <c r="D6" s="153"/>
      <c r="E6" s="153"/>
      <c r="F6" s="64"/>
      <c r="G6" s="64"/>
      <c r="H6" s="64"/>
      <c r="I6" s="64"/>
      <c r="J6" s="64"/>
      <c r="K6" s="64"/>
      <c r="L6" s="64"/>
      <c r="M6" s="64"/>
      <c r="N6" s="63"/>
      <c r="O6" s="2"/>
      <c r="P6" s="57" t="s">
        <v>32</v>
      </c>
      <c r="Q6" s="161" t="s">
        <v>122</v>
      </c>
      <c r="R6" s="161"/>
      <c r="AJ6" s="39"/>
      <c r="AK6" s="39"/>
      <c r="AL6" s="39"/>
      <c r="AN6" s="38"/>
      <c r="AO6" s="38"/>
      <c r="AP6" s="39"/>
    </row>
    <row r="7" spans="1:48" x14ac:dyDescent="0.2">
      <c r="A7" s="49"/>
      <c r="B7" s="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9"/>
      <c r="AJ7" s="39"/>
      <c r="AK7" s="39"/>
      <c r="AL7" s="39"/>
      <c r="AN7" s="38"/>
      <c r="AO7" s="38"/>
      <c r="AP7" s="39"/>
    </row>
    <row r="8" spans="1:48" x14ac:dyDescent="0.2">
      <c r="A8" s="49"/>
      <c r="B8" s="63" t="s">
        <v>33</v>
      </c>
      <c r="C8" s="152" t="s">
        <v>124</v>
      </c>
      <c r="D8" s="154"/>
      <c r="E8" s="154"/>
      <c r="F8" s="79"/>
      <c r="G8" s="79"/>
      <c r="H8" s="79"/>
      <c r="I8" s="79"/>
      <c r="J8" s="64"/>
      <c r="K8" s="64"/>
      <c r="L8" s="64"/>
      <c r="M8" s="64"/>
      <c r="N8" s="63"/>
      <c r="O8" s="2"/>
      <c r="P8" s="2"/>
      <c r="Q8" s="2"/>
      <c r="R8" s="19"/>
      <c r="T8" s="1"/>
      <c r="U8" s="1"/>
      <c r="V8" s="1"/>
      <c r="W8" s="1"/>
      <c r="X8" s="1"/>
      <c r="Y8" s="1"/>
      <c r="Z8" s="1"/>
      <c r="AA8" s="1"/>
      <c r="AB8" s="1"/>
      <c r="AC8" s="1"/>
      <c r="AD8" s="2"/>
      <c r="AJ8" s="39"/>
      <c r="AK8" s="39"/>
      <c r="AL8" s="39"/>
      <c r="AN8" s="38"/>
      <c r="AO8" s="38"/>
      <c r="AP8" s="39"/>
    </row>
    <row r="9" spans="1:48" x14ac:dyDescent="0.2">
      <c r="A9" s="49"/>
      <c r="B9" s="64" t="s">
        <v>34</v>
      </c>
      <c r="C9" s="165" t="s">
        <v>125</v>
      </c>
      <c r="D9" s="166"/>
      <c r="E9" s="166"/>
      <c r="F9" s="166"/>
      <c r="G9" s="166"/>
      <c r="H9" s="93"/>
      <c r="I9" s="93"/>
      <c r="J9" s="64"/>
      <c r="K9" s="64"/>
      <c r="L9" s="64"/>
      <c r="M9" s="64"/>
      <c r="N9" s="63"/>
      <c r="O9" s="2"/>
      <c r="P9" s="2"/>
      <c r="Q9" s="2"/>
      <c r="R9" s="19"/>
      <c r="AJ9" s="39"/>
      <c r="AK9" s="39"/>
      <c r="AL9" s="39"/>
      <c r="AN9" s="38"/>
      <c r="AO9" s="38"/>
      <c r="AP9" s="39"/>
    </row>
    <row r="10" spans="1:48" ht="13.5" customHeight="1" x14ac:dyDescent="0.2">
      <c r="A10" s="49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7"/>
      <c r="N10" s="2"/>
      <c r="O10" s="2"/>
      <c r="P10" s="2"/>
      <c r="Q10" s="2"/>
      <c r="R10" s="19"/>
      <c r="AJ10" s="39"/>
      <c r="AK10" s="39"/>
      <c r="AL10" s="39"/>
      <c r="AN10" s="38"/>
      <c r="AO10" s="38"/>
      <c r="AP10" s="39"/>
    </row>
    <row r="11" spans="1:48" ht="13.5" customHeight="1" x14ac:dyDescent="0.2">
      <c r="A11" s="31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7"/>
      <c r="N11" s="2"/>
      <c r="O11" s="2"/>
      <c r="P11" s="2"/>
      <c r="Q11" s="2"/>
      <c r="R11" s="19"/>
      <c r="AJ11" s="39"/>
      <c r="AK11" s="39"/>
      <c r="AL11" s="39"/>
      <c r="AN11" s="38"/>
      <c r="AO11" s="38"/>
      <c r="AP11" s="39"/>
    </row>
    <row r="12" spans="1:48" ht="15" x14ac:dyDescent="0.25">
      <c r="A12" s="31"/>
      <c r="B12" s="89" t="s">
        <v>45</v>
      </c>
      <c r="C12" s="89" t="s">
        <v>126</v>
      </c>
      <c r="D12" s="187">
        <v>60</v>
      </c>
      <c r="E12" s="187">
        <v>80</v>
      </c>
      <c r="F12" s="187">
        <v>100</v>
      </c>
      <c r="G12" s="188">
        <v>40</v>
      </c>
      <c r="H12" s="188">
        <v>60</v>
      </c>
      <c r="I12" s="188">
        <v>80</v>
      </c>
      <c r="J12" s="189">
        <v>30</v>
      </c>
      <c r="K12" s="189">
        <v>40</v>
      </c>
      <c r="L12" s="189">
        <v>60</v>
      </c>
      <c r="M12" s="60"/>
      <c r="N12" s="89"/>
      <c r="O12" s="89"/>
      <c r="P12" s="89"/>
      <c r="Q12" s="57"/>
      <c r="R12" s="57"/>
      <c r="T12" s="107" t="s">
        <v>55</v>
      </c>
      <c r="AJ12" s="39"/>
      <c r="AK12" s="39"/>
      <c r="AL12" s="39"/>
      <c r="AN12" s="38"/>
      <c r="AO12" s="38"/>
      <c r="AP12" s="39"/>
    </row>
    <row r="13" spans="1:48" ht="13.5" thickBot="1" x14ac:dyDescent="0.25">
      <c r="A13" s="31"/>
      <c r="B13" s="60"/>
      <c r="C13" s="60"/>
      <c r="D13" s="167" t="s">
        <v>41</v>
      </c>
      <c r="E13" s="168"/>
      <c r="F13" s="168"/>
      <c r="G13" s="169" t="s">
        <v>40</v>
      </c>
      <c r="H13" s="169"/>
      <c r="I13" s="169"/>
      <c r="J13" s="170" t="s">
        <v>39</v>
      </c>
      <c r="K13" s="171"/>
      <c r="L13" s="171"/>
      <c r="M13" s="60"/>
      <c r="N13" s="60"/>
      <c r="O13" s="60"/>
      <c r="P13" s="60"/>
      <c r="Q13" s="61"/>
      <c r="R13" s="61"/>
      <c r="T13" s="106" t="s">
        <v>52</v>
      </c>
      <c r="U13" s="1"/>
      <c r="V13" s="1"/>
      <c r="W13" s="1"/>
      <c r="X13" s="1"/>
      <c r="Y13" s="1"/>
      <c r="Z13" s="1"/>
      <c r="AA13" s="1"/>
      <c r="AB13" s="1"/>
      <c r="AC13" s="1"/>
      <c r="AD13" s="2"/>
      <c r="AF13" s="107" t="s">
        <v>56</v>
      </c>
      <c r="AJ13" s="39"/>
      <c r="AK13" s="39"/>
      <c r="AL13" s="39"/>
      <c r="AN13" s="38"/>
      <c r="AO13" s="38"/>
      <c r="AP13" s="39"/>
    </row>
    <row r="14" spans="1:48" x14ac:dyDescent="0.2">
      <c r="A14" s="31"/>
      <c r="B14" s="60" t="s">
        <v>6</v>
      </c>
      <c r="C14" s="60" t="s">
        <v>7</v>
      </c>
      <c r="D14" s="168" t="s">
        <v>4</v>
      </c>
      <c r="E14" s="168"/>
      <c r="F14" s="168"/>
      <c r="G14" s="169" t="s">
        <v>4</v>
      </c>
      <c r="H14" s="169"/>
      <c r="I14" s="169"/>
      <c r="J14" s="171" t="s">
        <v>4</v>
      </c>
      <c r="K14" s="171"/>
      <c r="L14" s="171"/>
      <c r="M14" s="60" t="s">
        <v>15</v>
      </c>
      <c r="N14" s="60" t="s">
        <v>5</v>
      </c>
      <c r="O14" s="60" t="s">
        <v>6</v>
      </c>
      <c r="P14" s="60" t="s">
        <v>7</v>
      </c>
      <c r="Q14" s="61" t="s">
        <v>14</v>
      </c>
      <c r="R14" s="61" t="s">
        <v>7</v>
      </c>
      <c r="T14" s="162" t="s">
        <v>42</v>
      </c>
      <c r="U14" s="163"/>
      <c r="V14" s="164"/>
      <c r="W14" s="162" t="s">
        <v>43</v>
      </c>
      <c r="X14" s="163"/>
      <c r="Y14" s="164"/>
      <c r="Z14" s="162" t="s">
        <v>44</v>
      </c>
      <c r="AA14" s="163"/>
      <c r="AB14" s="164"/>
      <c r="AC14" s="116" t="s">
        <v>46</v>
      </c>
      <c r="AD14" s="117"/>
      <c r="AF14" s="120" t="s">
        <v>53</v>
      </c>
      <c r="AG14" s="121"/>
      <c r="AH14" s="121"/>
      <c r="AI14" s="121"/>
      <c r="AJ14" s="39"/>
      <c r="AK14" s="39"/>
      <c r="AL14" s="39"/>
      <c r="AN14" s="38"/>
      <c r="AO14" s="38"/>
      <c r="AP14" s="39"/>
      <c r="AR14" s="78"/>
      <c r="AS14" s="78"/>
      <c r="AT14" s="78"/>
      <c r="AU14" s="78"/>
      <c r="AV14" s="78"/>
    </row>
    <row r="15" spans="1:48" ht="25.5" x14ac:dyDescent="0.2">
      <c r="A15" s="31"/>
      <c r="B15" s="60" t="s">
        <v>38</v>
      </c>
      <c r="C15" s="60" t="s">
        <v>0</v>
      </c>
      <c r="D15" s="131" t="s">
        <v>1</v>
      </c>
      <c r="E15" s="131" t="s">
        <v>2</v>
      </c>
      <c r="F15" s="131" t="s">
        <v>3</v>
      </c>
      <c r="G15" s="132" t="s">
        <v>1</v>
      </c>
      <c r="H15" s="132" t="s">
        <v>2</v>
      </c>
      <c r="I15" s="132" t="s">
        <v>3</v>
      </c>
      <c r="J15" s="133" t="s">
        <v>1</v>
      </c>
      <c r="K15" s="133" t="s">
        <v>2</v>
      </c>
      <c r="L15" s="133" t="s">
        <v>3</v>
      </c>
      <c r="M15" s="60" t="s">
        <v>16</v>
      </c>
      <c r="N15" s="60" t="s">
        <v>50</v>
      </c>
      <c r="O15" s="60" t="s">
        <v>37</v>
      </c>
      <c r="P15" s="60" t="s">
        <v>13</v>
      </c>
      <c r="Q15" s="61" t="s">
        <v>12</v>
      </c>
      <c r="R15" s="61" t="s">
        <v>0</v>
      </c>
      <c r="T15" s="109" t="s">
        <v>8</v>
      </c>
      <c r="U15" s="60" t="s">
        <v>9</v>
      </c>
      <c r="V15" s="110" t="s">
        <v>10</v>
      </c>
      <c r="W15" s="115" t="s">
        <v>8</v>
      </c>
      <c r="X15" s="60" t="s">
        <v>9</v>
      </c>
      <c r="Y15" s="110" t="s">
        <v>10</v>
      </c>
      <c r="Z15" s="115" t="s">
        <v>8</v>
      </c>
      <c r="AA15" s="60" t="s">
        <v>9</v>
      </c>
      <c r="AB15" s="110" t="s">
        <v>10</v>
      </c>
      <c r="AC15" s="109" t="s">
        <v>11</v>
      </c>
      <c r="AD15" s="118" t="s">
        <v>54</v>
      </c>
      <c r="AF15" s="122" t="s">
        <v>51</v>
      </c>
      <c r="AG15" s="122" t="s">
        <v>47</v>
      </c>
      <c r="AH15" s="122" t="s">
        <v>49</v>
      </c>
      <c r="AI15" s="122" t="s">
        <v>48</v>
      </c>
      <c r="AJ15" s="39"/>
      <c r="AK15" s="149"/>
      <c r="AL15" s="39" t="s">
        <v>120</v>
      </c>
      <c r="AN15" s="38"/>
      <c r="AO15" s="38"/>
      <c r="AP15" s="39"/>
      <c r="AR15" s="78"/>
      <c r="AS15" s="78"/>
      <c r="AT15" s="78"/>
      <c r="AU15" s="78"/>
      <c r="AV15" s="78"/>
    </row>
    <row r="16" spans="1:48" x14ac:dyDescent="0.2">
      <c r="A16" s="24">
        <v>1</v>
      </c>
      <c r="B16" s="148" t="s">
        <v>58</v>
      </c>
      <c r="C16" s="146">
        <v>0.66666666666666663</v>
      </c>
      <c r="D16" s="155"/>
      <c r="E16" s="155"/>
      <c r="F16" s="155"/>
      <c r="G16" s="155">
        <v>27</v>
      </c>
      <c r="H16" s="155"/>
      <c r="I16" s="155"/>
      <c r="J16" s="155">
        <v>8</v>
      </c>
      <c r="K16" s="155"/>
      <c r="L16" s="155"/>
      <c r="M16" s="128">
        <f>IF(O16=O$1,"",SUM(D16:L16))</f>
        <v>35</v>
      </c>
      <c r="N16" s="65">
        <f t="shared" ref="N16:N30" si="0">IF(O16=O$1,"",AG16)</f>
        <v>3.888888888888889E-2</v>
      </c>
      <c r="O16" s="134" t="s">
        <v>89</v>
      </c>
      <c r="P16" s="145">
        <f t="shared" ref="P16:P46" si="1">IF(O16=O$1,"",AH16)</f>
        <v>0.70555555555555549</v>
      </c>
      <c r="Q16" s="146">
        <v>6.9444444444444441E-3</v>
      </c>
      <c r="R16" s="145">
        <f t="shared" ref="R16:R46" si="2">IF(O16=O$1,"",AI16)</f>
        <v>0.71249999999999991</v>
      </c>
      <c r="T16" s="109">
        <f t="shared" ref="T16:T57" si="3">(D16/$D$12)*60</f>
        <v>0</v>
      </c>
      <c r="U16" s="57">
        <f>(E16/$E$12)*60</f>
        <v>0</v>
      </c>
      <c r="V16" s="111">
        <f>(F16/F$12)*60</f>
        <v>0</v>
      </c>
      <c r="W16" s="109">
        <f t="shared" ref="W16:W57" si="4">(G16/$G$12)*60</f>
        <v>40.5</v>
      </c>
      <c r="X16" s="57">
        <f>(H16/$H$12)*60</f>
        <v>0</v>
      </c>
      <c r="Y16" s="111">
        <f>(I16/$I$12)*60</f>
        <v>0</v>
      </c>
      <c r="Z16" s="109">
        <f t="shared" ref="Z16:Z57" si="5">(J16/$J$12)*60</f>
        <v>16</v>
      </c>
      <c r="AA16" s="57">
        <f>(K16/$K$12)*60</f>
        <v>0</v>
      </c>
      <c r="AB16" s="111">
        <f>(L16/$L$12)*60</f>
        <v>0</v>
      </c>
      <c r="AC16" s="109">
        <f>SUM(T16:AB16)</f>
        <v>56.5</v>
      </c>
      <c r="AD16" s="127">
        <f t="shared" ref="AD16:AD57" si="6">AC16</f>
        <v>56.5</v>
      </c>
      <c r="AF16" s="123">
        <f t="shared" ref="AF16:AF57" si="7">+AD16</f>
        <v>56.5</v>
      </c>
      <c r="AG16" s="124">
        <f>TIME(0,AF16,0)</f>
        <v>3.888888888888889E-2</v>
      </c>
      <c r="AH16" s="125">
        <f t="shared" ref="AH16:AH57" si="8">C16+AG16</f>
        <v>0.70555555555555549</v>
      </c>
      <c r="AI16" s="125">
        <f t="shared" ref="AI16:AI57" si="9">AH16+Q16</f>
        <v>0.71249999999999991</v>
      </c>
      <c r="AJ16" s="39"/>
      <c r="AK16" s="39"/>
      <c r="AL16" s="39"/>
      <c r="AN16" s="38"/>
      <c r="AO16" s="38"/>
      <c r="AP16" s="39"/>
      <c r="AR16" s="78"/>
      <c r="AS16" s="78"/>
      <c r="AT16" s="78"/>
      <c r="AU16" s="78"/>
      <c r="AV16" s="78"/>
    </row>
    <row r="17" spans="1:48" x14ac:dyDescent="0.2">
      <c r="A17" s="31">
        <v>2</v>
      </c>
      <c r="B17" s="148" t="s">
        <v>59</v>
      </c>
      <c r="C17" s="142">
        <f t="shared" ref="C17:C46" si="10">IF(O17=O$1,"",AI16)</f>
        <v>0.71249999999999991</v>
      </c>
      <c r="D17" s="155"/>
      <c r="E17" s="155"/>
      <c r="F17" s="155"/>
      <c r="G17" s="155">
        <v>19</v>
      </c>
      <c r="H17" s="155"/>
      <c r="I17" s="155"/>
      <c r="J17" s="155"/>
      <c r="K17" s="155"/>
      <c r="L17" s="155"/>
      <c r="M17" s="128">
        <f t="shared" ref="M17:M57" si="11">IF(O17=O$1,"",SUM(D17:L17))</f>
        <v>19</v>
      </c>
      <c r="N17" s="65">
        <f t="shared" si="0"/>
        <v>1.9444444444444445E-2</v>
      </c>
      <c r="O17" s="134" t="s">
        <v>90</v>
      </c>
      <c r="P17" s="145">
        <f t="shared" si="1"/>
        <v>0.7319444444444444</v>
      </c>
      <c r="Q17" s="146"/>
      <c r="R17" s="145">
        <f t="shared" si="2"/>
        <v>0.7319444444444444</v>
      </c>
      <c r="T17" s="109">
        <f t="shared" si="3"/>
        <v>0</v>
      </c>
      <c r="U17" s="57">
        <f t="shared" ref="U17:U57" si="12">(E17/$E$12)*60</f>
        <v>0</v>
      </c>
      <c r="V17" s="111">
        <f t="shared" ref="V17:V57" si="13">(F17/F$12)*60</f>
        <v>0</v>
      </c>
      <c r="W17" s="109">
        <f t="shared" si="4"/>
        <v>28.5</v>
      </c>
      <c r="X17" s="57">
        <f t="shared" ref="X17:X57" si="14">(H17/$H$12)*60</f>
        <v>0</v>
      </c>
      <c r="Y17" s="111">
        <f t="shared" ref="Y17:Y57" si="15">(I17/$I$12)*60</f>
        <v>0</v>
      </c>
      <c r="Z17" s="109">
        <f t="shared" si="5"/>
        <v>0</v>
      </c>
      <c r="AA17" s="57">
        <f t="shared" ref="AA17:AA57" si="16">(K17/$K$12)*60</f>
        <v>0</v>
      </c>
      <c r="AB17" s="111">
        <f t="shared" ref="AB17:AB57" si="17">(L17/$L$12)*60</f>
        <v>0</v>
      </c>
      <c r="AC17" s="109">
        <f t="shared" ref="AC17:AC57" si="18">SUM(T17:AB17)</f>
        <v>28.5</v>
      </c>
      <c r="AD17" s="127">
        <f t="shared" si="6"/>
        <v>28.5</v>
      </c>
      <c r="AF17" s="123">
        <f t="shared" si="7"/>
        <v>28.5</v>
      </c>
      <c r="AG17" s="124">
        <f t="shared" ref="AG17:AG57" si="19">TIME(0,AF17,0)</f>
        <v>1.9444444444444445E-2</v>
      </c>
      <c r="AH17" s="125">
        <f t="shared" si="8"/>
        <v>0.7319444444444444</v>
      </c>
      <c r="AI17" s="125">
        <f t="shared" si="9"/>
        <v>0.7319444444444444</v>
      </c>
      <c r="AJ17" s="39"/>
      <c r="AK17" s="39"/>
      <c r="AL17" s="39"/>
      <c r="AN17" s="38"/>
      <c r="AO17" s="38"/>
      <c r="AP17" s="39"/>
      <c r="AR17" s="78"/>
      <c r="AS17" s="78"/>
      <c r="AT17" s="78"/>
      <c r="AU17" s="78"/>
      <c r="AV17" s="78"/>
    </row>
    <row r="18" spans="1:48" x14ac:dyDescent="0.2">
      <c r="A18" s="24">
        <v>3</v>
      </c>
      <c r="B18" s="148" t="s">
        <v>60</v>
      </c>
      <c r="C18" s="142">
        <f t="shared" si="10"/>
        <v>0.7319444444444444</v>
      </c>
      <c r="D18" s="155"/>
      <c r="E18" s="155"/>
      <c r="F18" s="155"/>
      <c r="G18" s="155">
        <v>20</v>
      </c>
      <c r="H18" s="155"/>
      <c r="I18" s="155"/>
      <c r="J18" s="155">
        <v>1</v>
      </c>
      <c r="K18" s="155"/>
      <c r="L18" s="155"/>
      <c r="M18" s="128">
        <f t="shared" si="11"/>
        <v>21</v>
      </c>
      <c r="N18" s="65">
        <f t="shared" si="0"/>
        <v>2.2222222222222223E-2</v>
      </c>
      <c r="O18" s="134" t="s">
        <v>91</v>
      </c>
      <c r="P18" s="145">
        <f t="shared" si="1"/>
        <v>0.75416666666666665</v>
      </c>
      <c r="Q18" s="146"/>
      <c r="R18" s="145">
        <f t="shared" si="2"/>
        <v>0.75416666666666665</v>
      </c>
      <c r="T18" s="109">
        <f t="shared" si="3"/>
        <v>0</v>
      </c>
      <c r="U18" s="57">
        <f t="shared" si="12"/>
        <v>0</v>
      </c>
      <c r="V18" s="111">
        <f t="shared" si="13"/>
        <v>0</v>
      </c>
      <c r="W18" s="109">
        <f t="shared" si="4"/>
        <v>30</v>
      </c>
      <c r="X18" s="57">
        <f t="shared" si="14"/>
        <v>0</v>
      </c>
      <c r="Y18" s="111">
        <f t="shared" si="15"/>
        <v>0</v>
      </c>
      <c r="Z18" s="109">
        <f t="shared" si="5"/>
        <v>2</v>
      </c>
      <c r="AA18" s="57">
        <f t="shared" si="16"/>
        <v>0</v>
      </c>
      <c r="AB18" s="111">
        <f t="shared" si="17"/>
        <v>0</v>
      </c>
      <c r="AC18" s="109">
        <f t="shared" si="18"/>
        <v>32</v>
      </c>
      <c r="AD18" s="127">
        <f t="shared" si="6"/>
        <v>32</v>
      </c>
      <c r="AF18" s="123">
        <f t="shared" si="7"/>
        <v>32</v>
      </c>
      <c r="AG18" s="124">
        <f t="shared" si="19"/>
        <v>2.2222222222222223E-2</v>
      </c>
      <c r="AH18" s="125">
        <f t="shared" si="8"/>
        <v>0.75416666666666665</v>
      </c>
      <c r="AI18" s="125">
        <f t="shared" si="9"/>
        <v>0.75416666666666665</v>
      </c>
      <c r="AJ18" s="39"/>
      <c r="AK18" s="150"/>
      <c r="AL18" s="151" t="s">
        <v>121</v>
      </c>
      <c r="AN18" s="38"/>
      <c r="AO18" s="38"/>
      <c r="AP18" s="39"/>
      <c r="AR18" s="78"/>
      <c r="AS18" s="78"/>
      <c r="AT18" s="78"/>
      <c r="AU18" s="78"/>
      <c r="AV18" s="78"/>
    </row>
    <row r="19" spans="1:48" x14ac:dyDescent="0.2">
      <c r="A19" s="31">
        <v>4</v>
      </c>
      <c r="B19" s="148" t="s">
        <v>61</v>
      </c>
      <c r="C19" s="142">
        <f t="shared" si="10"/>
        <v>0.75416666666666665</v>
      </c>
      <c r="D19" s="155"/>
      <c r="E19" s="155"/>
      <c r="F19" s="155"/>
      <c r="G19" s="155">
        <v>21</v>
      </c>
      <c r="H19" s="155"/>
      <c r="I19" s="155"/>
      <c r="J19" s="155">
        <v>1</v>
      </c>
      <c r="K19" s="155"/>
      <c r="L19" s="155"/>
      <c r="M19" s="128">
        <f t="shared" si="11"/>
        <v>22</v>
      </c>
      <c r="N19" s="65">
        <f t="shared" si="0"/>
        <v>2.2916666666666669E-2</v>
      </c>
      <c r="O19" s="134" t="s">
        <v>92</v>
      </c>
      <c r="P19" s="145">
        <f t="shared" si="1"/>
        <v>0.77708333333333335</v>
      </c>
      <c r="Q19" s="146"/>
      <c r="R19" s="145">
        <f t="shared" si="2"/>
        <v>0.77708333333333335</v>
      </c>
      <c r="T19" s="109">
        <f t="shared" si="3"/>
        <v>0</v>
      </c>
      <c r="U19" s="57">
        <f t="shared" si="12"/>
        <v>0</v>
      </c>
      <c r="V19" s="111">
        <f t="shared" si="13"/>
        <v>0</v>
      </c>
      <c r="W19" s="109">
        <f t="shared" si="4"/>
        <v>31.5</v>
      </c>
      <c r="X19" s="57">
        <f t="shared" si="14"/>
        <v>0</v>
      </c>
      <c r="Y19" s="111">
        <f t="shared" si="15"/>
        <v>0</v>
      </c>
      <c r="Z19" s="109">
        <f t="shared" si="5"/>
        <v>2</v>
      </c>
      <c r="AA19" s="57">
        <f t="shared" si="16"/>
        <v>0</v>
      </c>
      <c r="AB19" s="111">
        <f t="shared" si="17"/>
        <v>0</v>
      </c>
      <c r="AC19" s="109">
        <f t="shared" si="18"/>
        <v>33.5</v>
      </c>
      <c r="AD19" s="127">
        <f t="shared" si="6"/>
        <v>33.5</v>
      </c>
      <c r="AF19" s="123">
        <f t="shared" si="7"/>
        <v>33.5</v>
      </c>
      <c r="AG19" s="124">
        <f t="shared" si="19"/>
        <v>2.2916666666666669E-2</v>
      </c>
      <c r="AH19" s="125">
        <f t="shared" si="8"/>
        <v>0.77708333333333335</v>
      </c>
      <c r="AI19" s="125">
        <f t="shared" si="9"/>
        <v>0.77708333333333335</v>
      </c>
      <c r="AJ19" s="39"/>
      <c r="AK19" s="39"/>
      <c r="AL19" s="39"/>
      <c r="AN19" s="38"/>
      <c r="AO19" s="38"/>
      <c r="AP19" s="39"/>
      <c r="AR19" s="78"/>
      <c r="AS19" s="78"/>
      <c r="AT19" s="78"/>
      <c r="AU19" s="78"/>
      <c r="AV19" s="78"/>
    </row>
    <row r="20" spans="1:48" x14ac:dyDescent="0.2">
      <c r="A20" s="24">
        <v>5</v>
      </c>
      <c r="B20" s="148" t="s">
        <v>62</v>
      </c>
      <c r="C20" s="142">
        <f t="shared" si="10"/>
        <v>0.77708333333333335</v>
      </c>
      <c r="D20" s="155">
        <v>20</v>
      </c>
      <c r="E20" s="155"/>
      <c r="F20" s="155"/>
      <c r="G20" s="155">
        <v>5</v>
      </c>
      <c r="H20" s="155"/>
      <c r="I20" s="155"/>
      <c r="J20" s="155">
        <v>2</v>
      </c>
      <c r="K20" s="155"/>
      <c r="L20" s="155"/>
      <c r="M20" s="128">
        <f t="shared" si="11"/>
        <v>27</v>
      </c>
      <c r="N20" s="66">
        <f t="shared" si="0"/>
        <v>2.1527777777777781E-2</v>
      </c>
      <c r="O20" s="134" t="s">
        <v>93</v>
      </c>
      <c r="P20" s="145">
        <f t="shared" si="1"/>
        <v>0.79861111111111116</v>
      </c>
      <c r="Q20" s="146">
        <v>6.9444444444444441E-3</v>
      </c>
      <c r="R20" s="145">
        <f t="shared" si="2"/>
        <v>0.80555555555555558</v>
      </c>
      <c r="T20" s="109">
        <f t="shared" si="3"/>
        <v>20</v>
      </c>
      <c r="U20" s="57">
        <f t="shared" si="12"/>
        <v>0</v>
      </c>
      <c r="V20" s="111">
        <f t="shared" si="13"/>
        <v>0</v>
      </c>
      <c r="W20" s="109">
        <f t="shared" si="4"/>
        <v>7.5</v>
      </c>
      <c r="X20" s="57">
        <f t="shared" si="14"/>
        <v>0</v>
      </c>
      <c r="Y20" s="111">
        <f t="shared" si="15"/>
        <v>0</v>
      </c>
      <c r="Z20" s="109">
        <f t="shared" si="5"/>
        <v>4</v>
      </c>
      <c r="AA20" s="57">
        <f t="shared" si="16"/>
        <v>0</v>
      </c>
      <c r="AB20" s="111">
        <f t="shared" si="17"/>
        <v>0</v>
      </c>
      <c r="AC20" s="109">
        <f t="shared" si="18"/>
        <v>31.5</v>
      </c>
      <c r="AD20" s="127">
        <f t="shared" si="6"/>
        <v>31.5</v>
      </c>
      <c r="AF20" s="123">
        <f t="shared" si="7"/>
        <v>31.5</v>
      </c>
      <c r="AG20" s="124">
        <f t="shared" si="19"/>
        <v>2.1527777777777781E-2</v>
      </c>
      <c r="AH20" s="125">
        <f t="shared" si="8"/>
        <v>0.79861111111111116</v>
      </c>
      <c r="AI20" s="125">
        <f t="shared" si="9"/>
        <v>0.80555555555555558</v>
      </c>
      <c r="AJ20" s="39"/>
      <c r="AK20" s="39"/>
      <c r="AL20" s="39"/>
      <c r="AN20" s="38"/>
      <c r="AO20" s="38"/>
      <c r="AP20" s="39"/>
      <c r="AR20" s="78"/>
      <c r="AS20" s="78"/>
      <c r="AT20" s="78"/>
      <c r="AU20" s="78"/>
      <c r="AV20" s="78"/>
    </row>
    <row r="21" spans="1:48" x14ac:dyDescent="0.2">
      <c r="A21" s="31">
        <v>6</v>
      </c>
      <c r="B21" s="148" t="s">
        <v>63</v>
      </c>
      <c r="C21" s="142">
        <f t="shared" si="10"/>
        <v>0.80555555555555558</v>
      </c>
      <c r="D21" s="155">
        <v>25</v>
      </c>
      <c r="E21" s="155"/>
      <c r="F21" s="155"/>
      <c r="G21" s="155"/>
      <c r="H21" s="155"/>
      <c r="I21" s="155"/>
      <c r="J21" s="155">
        <v>3</v>
      </c>
      <c r="K21" s="155"/>
      <c r="L21" s="155"/>
      <c r="M21" s="128">
        <f t="shared" si="11"/>
        <v>28</v>
      </c>
      <c r="N21" s="66">
        <f t="shared" si="0"/>
        <v>2.1527777777777781E-2</v>
      </c>
      <c r="O21" s="134" t="s">
        <v>94</v>
      </c>
      <c r="P21" s="145">
        <f t="shared" si="1"/>
        <v>0.82708333333333339</v>
      </c>
      <c r="Q21" s="146"/>
      <c r="R21" s="145">
        <f t="shared" si="2"/>
        <v>0.82708333333333339</v>
      </c>
      <c r="T21" s="109">
        <f t="shared" si="3"/>
        <v>25</v>
      </c>
      <c r="U21" s="57">
        <f t="shared" si="12"/>
        <v>0</v>
      </c>
      <c r="V21" s="111">
        <f t="shared" si="13"/>
        <v>0</v>
      </c>
      <c r="W21" s="109">
        <f t="shared" si="4"/>
        <v>0</v>
      </c>
      <c r="X21" s="57">
        <f t="shared" si="14"/>
        <v>0</v>
      </c>
      <c r="Y21" s="111">
        <f t="shared" si="15"/>
        <v>0</v>
      </c>
      <c r="Z21" s="109">
        <f t="shared" si="5"/>
        <v>6</v>
      </c>
      <c r="AA21" s="57">
        <f t="shared" si="16"/>
        <v>0</v>
      </c>
      <c r="AB21" s="111">
        <f t="shared" si="17"/>
        <v>0</v>
      </c>
      <c r="AC21" s="109">
        <f t="shared" si="18"/>
        <v>31</v>
      </c>
      <c r="AD21" s="127">
        <f t="shared" si="6"/>
        <v>31</v>
      </c>
      <c r="AF21" s="123">
        <f t="shared" si="7"/>
        <v>31</v>
      </c>
      <c r="AG21" s="124">
        <f t="shared" si="19"/>
        <v>2.1527777777777781E-2</v>
      </c>
      <c r="AH21" s="125">
        <f t="shared" si="8"/>
        <v>0.82708333333333339</v>
      </c>
      <c r="AI21" s="125">
        <f t="shared" si="9"/>
        <v>0.82708333333333339</v>
      </c>
      <c r="AJ21" s="78"/>
      <c r="AK21" s="78"/>
      <c r="AL21" s="78"/>
      <c r="AN21" s="78"/>
      <c r="AO21" s="78"/>
      <c r="AP21" s="78"/>
      <c r="AQ21" s="78"/>
      <c r="AR21" s="78"/>
      <c r="AS21" s="78"/>
      <c r="AT21" s="78"/>
      <c r="AU21" s="78"/>
      <c r="AV21" s="78"/>
    </row>
    <row r="22" spans="1:48" x14ac:dyDescent="0.2">
      <c r="A22" s="24">
        <v>7</v>
      </c>
      <c r="B22" s="148" t="s">
        <v>64</v>
      </c>
      <c r="C22" s="142">
        <f t="shared" si="10"/>
        <v>0.82708333333333339</v>
      </c>
      <c r="D22" s="155">
        <v>15</v>
      </c>
      <c r="E22" s="155"/>
      <c r="F22" s="155"/>
      <c r="G22" s="155"/>
      <c r="H22" s="155"/>
      <c r="I22" s="155"/>
      <c r="J22" s="155"/>
      <c r="K22" s="155"/>
      <c r="L22" s="155"/>
      <c r="M22" s="128">
        <f t="shared" si="11"/>
        <v>15</v>
      </c>
      <c r="N22" s="66">
        <f t="shared" si="0"/>
        <v>1.0416666666666666E-2</v>
      </c>
      <c r="O22" s="134" t="s">
        <v>95</v>
      </c>
      <c r="P22" s="145">
        <f t="shared" si="1"/>
        <v>0.83750000000000002</v>
      </c>
      <c r="Q22" s="146"/>
      <c r="R22" s="145">
        <f t="shared" si="2"/>
        <v>0.83750000000000002</v>
      </c>
      <c r="T22" s="109">
        <f t="shared" si="3"/>
        <v>15</v>
      </c>
      <c r="U22" s="57">
        <f t="shared" si="12"/>
        <v>0</v>
      </c>
      <c r="V22" s="111">
        <f t="shared" si="13"/>
        <v>0</v>
      </c>
      <c r="W22" s="109">
        <f t="shared" si="4"/>
        <v>0</v>
      </c>
      <c r="X22" s="57">
        <f t="shared" si="14"/>
        <v>0</v>
      </c>
      <c r="Y22" s="111">
        <f t="shared" si="15"/>
        <v>0</v>
      </c>
      <c r="Z22" s="109">
        <f t="shared" si="5"/>
        <v>0</v>
      </c>
      <c r="AA22" s="57">
        <f t="shared" si="16"/>
        <v>0</v>
      </c>
      <c r="AB22" s="111">
        <f t="shared" si="17"/>
        <v>0</v>
      </c>
      <c r="AC22" s="109">
        <f t="shared" si="18"/>
        <v>15</v>
      </c>
      <c r="AD22" s="127">
        <f t="shared" si="6"/>
        <v>15</v>
      </c>
      <c r="AF22" s="123">
        <f t="shared" si="7"/>
        <v>15</v>
      </c>
      <c r="AG22" s="124">
        <f t="shared" si="19"/>
        <v>1.0416666666666666E-2</v>
      </c>
      <c r="AH22" s="125">
        <f t="shared" si="8"/>
        <v>0.83750000000000002</v>
      </c>
      <c r="AI22" s="125">
        <f t="shared" si="9"/>
        <v>0.83750000000000002</v>
      </c>
      <c r="AJ22" s="78"/>
      <c r="AK22" s="78"/>
      <c r="AL22" s="78"/>
      <c r="AM22" s="78"/>
      <c r="AN22" s="1"/>
      <c r="AO22" s="78"/>
      <c r="AP22" s="78"/>
      <c r="AQ22" s="78"/>
      <c r="AR22" s="78"/>
      <c r="AS22" s="78"/>
      <c r="AT22" s="78"/>
      <c r="AU22" s="78"/>
      <c r="AV22" s="78"/>
    </row>
    <row r="23" spans="1:48" x14ac:dyDescent="0.2">
      <c r="A23" s="31">
        <v>8</v>
      </c>
      <c r="B23" s="148" t="s">
        <v>65</v>
      </c>
      <c r="C23" s="142">
        <f t="shared" si="10"/>
        <v>0.83750000000000002</v>
      </c>
      <c r="D23" s="155">
        <v>15</v>
      </c>
      <c r="E23" s="155"/>
      <c r="F23" s="155"/>
      <c r="G23" s="155"/>
      <c r="H23" s="155"/>
      <c r="I23" s="155"/>
      <c r="J23" s="155">
        <v>2</v>
      </c>
      <c r="K23" s="155"/>
      <c r="L23" s="155"/>
      <c r="M23" s="128">
        <f t="shared" si="11"/>
        <v>17</v>
      </c>
      <c r="N23" s="67">
        <f t="shared" si="0"/>
        <v>1.3194444444444444E-2</v>
      </c>
      <c r="O23" s="134" t="s">
        <v>96</v>
      </c>
      <c r="P23" s="145">
        <f t="shared" si="1"/>
        <v>0.85069444444444442</v>
      </c>
      <c r="Q23" s="146"/>
      <c r="R23" s="145">
        <f t="shared" si="2"/>
        <v>0.85069444444444442</v>
      </c>
      <c r="T23" s="109">
        <f t="shared" si="3"/>
        <v>15</v>
      </c>
      <c r="U23" s="57">
        <f t="shared" si="12"/>
        <v>0</v>
      </c>
      <c r="V23" s="111">
        <f t="shared" si="13"/>
        <v>0</v>
      </c>
      <c r="W23" s="109">
        <f t="shared" si="4"/>
        <v>0</v>
      </c>
      <c r="X23" s="57">
        <f t="shared" si="14"/>
        <v>0</v>
      </c>
      <c r="Y23" s="111">
        <f t="shared" si="15"/>
        <v>0</v>
      </c>
      <c r="Z23" s="109">
        <f t="shared" si="5"/>
        <v>4</v>
      </c>
      <c r="AA23" s="57">
        <f t="shared" si="16"/>
        <v>0</v>
      </c>
      <c r="AB23" s="111">
        <f t="shared" si="17"/>
        <v>0</v>
      </c>
      <c r="AC23" s="109">
        <f t="shared" si="18"/>
        <v>19</v>
      </c>
      <c r="AD23" s="127">
        <f t="shared" si="6"/>
        <v>19</v>
      </c>
      <c r="AF23" s="123">
        <f t="shared" si="7"/>
        <v>19</v>
      </c>
      <c r="AG23" s="124">
        <f t="shared" si="19"/>
        <v>1.3194444444444444E-2</v>
      </c>
      <c r="AH23" s="125">
        <f t="shared" si="8"/>
        <v>0.85069444444444442</v>
      </c>
      <c r="AI23" s="125">
        <f t="shared" si="9"/>
        <v>0.85069444444444442</v>
      </c>
      <c r="AS23" s="78"/>
      <c r="AT23" s="78"/>
      <c r="AU23" s="78"/>
      <c r="AV23" s="78"/>
    </row>
    <row r="24" spans="1:48" x14ac:dyDescent="0.2">
      <c r="A24" s="24">
        <v>9</v>
      </c>
      <c r="B24" s="148" t="s">
        <v>66</v>
      </c>
      <c r="C24" s="142">
        <f t="shared" si="10"/>
        <v>0.85069444444444442</v>
      </c>
      <c r="D24" s="155"/>
      <c r="E24" s="155"/>
      <c r="F24" s="155"/>
      <c r="G24" s="155"/>
      <c r="H24" s="155"/>
      <c r="I24" s="155"/>
      <c r="J24" s="155">
        <v>2</v>
      </c>
      <c r="K24" s="155"/>
      <c r="L24" s="155"/>
      <c r="M24" s="128">
        <f t="shared" si="11"/>
        <v>2</v>
      </c>
      <c r="N24" s="67">
        <f t="shared" si="0"/>
        <v>2.7777777777777779E-3</v>
      </c>
      <c r="O24" s="134" t="s">
        <v>97</v>
      </c>
      <c r="P24" s="145">
        <f t="shared" si="1"/>
        <v>0.85347222222222219</v>
      </c>
      <c r="Q24" s="146"/>
      <c r="R24" s="145">
        <f t="shared" si="2"/>
        <v>0.85347222222222219</v>
      </c>
      <c r="T24" s="109">
        <f t="shared" si="3"/>
        <v>0</v>
      </c>
      <c r="U24" s="57">
        <f t="shared" si="12"/>
        <v>0</v>
      </c>
      <c r="V24" s="111">
        <f t="shared" si="13"/>
        <v>0</v>
      </c>
      <c r="W24" s="109">
        <f t="shared" si="4"/>
        <v>0</v>
      </c>
      <c r="X24" s="57">
        <f t="shared" si="14"/>
        <v>0</v>
      </c>
      <c r="Y24" s="111">
        <f t="shared" si="15"/>
        <v>0</v>
      </c>
      <c r="Z24" s="109">
        <f t="shared" si="5"/>
        <v>4</v>
      </c>
      <c r="AA24" s="57">
        <f t="shared" si="16"/>
        <v>0</v>
      </c>
      <c r="AB24" s="111">
        <f t="shared" si="17"/>
        <v>0</v>
      </c>
      <c r="AC24" s="109">
        <f t="shared" si="18"/>
        <v>4</v>
      </c>
      <c r="AD24" s="127">
        <f t="shared" si="6"/>
        <v>4</v>
      </c>
      <c r="AF24" s="123">
        <f t="shared" si="7"/>
        <v>4</v>
      </c>
      <c r="AG24" s="124">
        <f t="shared" si="19"/>
        <v>2.7777777777777779E-3</v>
      </c>
      <c r="AH24" s="125">
        <f t="shared" si="8"/>
        <v>0.85347222222222219</v>
      </c>
      <c r="AI24" s="125">
        <f t="shared" si="9"/>
        <v>0.85347222222222219</v>
      </c>
      <c r="AS24" s="78"/>
      <c r="AT24" s="78"/>
      <c r="AU24" s="78"/>
      <c r="AV24" s="78"/>
    </row>
    <row r="25" spans="1:48" x14ac:dyDescent="0.2">
      <c r="A25" s="31">
        <v>10</v>
      </c>
      <c r="B25" s="148" t="s">
        <v>67</v>
      </c>
      <c r="C25" s="142">
        <f t="shared" si="10"/>
        <v>0.85347222222222219</v>
      </c>
      <c r="D25" s="155">
        <v>19</v>
      </c>
      <c r="E25" s="155"/>
      <c r="F25" s="155"/>
      <c r="G25" s="155"/>
      <c r="H25" s="155"/>
      <c r="I25" s="155"/>
      <c r="J25" s="155">
        <v>4</v>
      </c>
      <c r="K25" s="155"/>
      <c r="L25" s="155"/>
      <c r="M25" s="128">
        <f t="shared" si="11"/>
        <v>23</v>
      </c>
      <c r="N25" s="67">
        <f t="shared" si="0"/>
        <v>1.8749999999999999E-2</v>
      </c>
      <c r="O25" s="134" t="s">
        <v>98</v>
      </c>
      <c r="P25" s="145">
        <f t="shared" si="1"/>
        <v>0.87222222222222223</v>
      </c>
      <c r="Q25" s="146"/>
      <c r="R25" s="145">
        <f t="shared" si="2"/>
        <v>0.87222222222222223</v>
      </c>
      <c r="T25" s="109">
        <f t="shared" si="3"/>
        <v>19</v>
      </c>
      <c r="U25" s="57">
        <f t="shared" si="12"/>
        <v>0</v>
      </c>
      <c r="V25" s="111">
        <f t="shared" si="13"/>
        <v>0</v>
      </c>
      <c r="W25" s="109">
        <f t="shared" si="4"/>
        <v>0</v>
      </c>
      <c r="X25" s="57">
        <f t="shared" si="14"/>
        <v>0</v>
      </c>
      <c r="Y25" s="111">
        <f t="shared" si="15"/>
        <v>0</v>
      </c>
      <c r="Z25" s="109">
        <f t="shared" si="5"/>
        <v>8</v>
      </c>
      <c r="AA25" s="57">
        <f t="shared" si="16"/>
        <v>0</v>
      </c>
      <c r="AB25" s="111">
        <f t="shared" si="17"/>
        <v>0</v>
      </c>
      <c r="AC25" s="109">
        <f t="shared" si="18"/>
        <v>27</v>
      </c>
      <c r="AD25" s="127">
        <f t="shared" si="6"/>
        <v>27</v>
      </c>
      <c r="AF25" s="123">
        <f t="shared" si="7"/>
        <v>27</v>
      </c>
      <c r="AG25" s="124">
        <f t="shared" si="19"/>
        <v>1.8749999999999999E-2</v>
      </c>
      <c r="AH25" s="125">
        <f t="shared" si="8"/>
        <v>0.87222222222222223</v>
      </c>
      <c r="AI25" s="125">
        <f t="shared" si="9"/>
        <v>0.87222222222222223</v>
      </c>
      <c r="AS25" s="78"/>
      <c r="AT25" s="78"/>
      <c r="AU25" s="78"/>
      <c r="AV25" s="78"/>
    </row>
    <row r="26" spans="1:48" x14ac:dyDescent="0.2">
      <c r="A26" s="24">
        <v>11</v>
      </c>
      <c r="B26" s="148" t="s">
        <v>68</v>
      </c>
      <c r="C26" s="142">
        <f t="shared" si="10"/>
        <v>0.87222222222222223</v>
      </c>
      <c r="D26" s="155">
        <v>10</v>
      </c>
      <c r="E26" s="155"/>
      <c r="F26" s="155"/>
      <c r="G26" s="155"/>
      <c r="H26" s="155"/>
      <c r="I26" s="155"/>
      <c r="J26" s="155"/>
      <c r="K26" s="155"/>
      <c r="L26" s="155"/>
      <c r="M26" s="128">
        <f t="shared" si="11"/>
        <v>10</v>
      </c>
      <c r="N26" s="67">
        <f t="shared" si="0"/>
        <v>6.9444444444444441E-3</v>
      </c>
      <c r="O26" s="134" t="s">
        <v>99</v>
      </c>
      <c r="P26" s="145">
        <f t="shared" si="1"/>
        <v>0.87916666666666665</v>
      </c>
      <c r="Q26" s="147"/>
      <c r="R26" s="145">
        <f t="shared" si="2"/>
        <v>0.87916666666666665</v>
      </c>
      <c r="T26" s="109">
        <f t="shared" si="3"/>
        <v>10</v>
      </c>
      <c r="U26" s="57">
        <f t="shared" si="12"/>
        <v>0</v>
      </c>
      <c r="V26" s="111">
        <f t="shared" si="13"/>
        <v>0</v>
      </c>
      <c r="W26" s="109">
        <f t="shared" si="4"/>
        <v>0</v>
      </c>
      <c r="X26" s="57">
        <f t="shared" si="14"/>
        <v>0</v>
      </c>
      <c r="Y26" s="111">
        <f t="shared" si="15"/>
        <v>0</v>
      </c>
      <c r="Z26" s="109">
        <f t="shared" si="5"/>
        <v>0</v>
      </c>
      <c r="AA26" s="57">
        <f t="shared" si="16"/>
        <v>0</v>
      </c>
      <c r="AB26" s="111">
        <f t="shared" si="17"/>
        <v>0</v>
      </c>
      <c r="AC26" s="109">
        <f t="shared" si="18"/>
        <v>10</v>
      </c>
      <c r="AD26" s="127">
        <f t="shared" si="6"/>
        <v>10</v>
      </c>
      <c r="AF26" s="123">
        <f t="shared" si="7"/>
        <v>10</v>
      </c>
      <c r="AG26" s="124">
        <f t="shared" si="19"/>
        <v>6.9444444444444441E-3</v>
      </c>
      <c r="AH26" s="125">
        <f t="shared" si="8"/>
        <v>0.87916666666666665</v>
      </c>
      <c r="AI26" s="125">
        <f t="shared" si="9"/>
        <v>0.87916666666666665</v>
      </c>
      <c r="AS26" s="78"/>
      <c r="AT26" s="78"/>
      <c r="AU26" s="78"/>
      <c r="AV26" s="78"/>
    </row>
    <row r="27" spans="1:48" x14ac:dyDescent="0.2">
      <c r="A27" s="31">
        <v>12</v>
      </c>
      <c r="B27" s="148" t="s">
        <v>69</v>
      </c>
      <c r="C27" s="142">
        <f t="shared" si="10"/>
        <v>0.87916666666666665</v>
      </c>
      <c r="D27" s="155">
        <v>10</v>
      </c>
      <c r="E27" s="158"/>
      <c r="F27" s="158"/>
      <c r="G27" s="155"/>
      <c r="H27" s="158"/>
      <c r="I27" s="158"/>
      <c r="J27" s="155"/>
      <c r="K27" s="158"/>
      <c r="L27" s="158"/>
      <c r="M27" s="128">
        <f t="shared" si="11"/>
        <v>10</v>
      </c>
      <c r="N27" s="67">
        <f t="shared" si="0"/>
        <v>6.9444444444444441E-3</v>
      </c>
      <c r="O27" s="134" t="s">
        <v>100</v>
      </c>
      <c r="P27" s="145">
        <f t="shared" si="1"/>
        <v>0.88611111111111107</v>
      </c>
      <c r="Q27" s="147"/>
      <c r="R27" s="145">
        <f t="shared" si="2"/>
        <v>0.88611111111111107</v>
      </c>
      <c r="T27" s="109">
        <f t="shared" si="3"/>
        <v>10</v>
      </c>
      <c r="U27" s="57">
        <f t="shared" si="12"/>
        <v>0</v>
      </c>
      <c r="V27" s="111">
        <f t="shared" si="13"/>
        <v>0</v>
      </c>
      <c r="W27" s="109">
        <f t="shared" si="4"/>
        <v>0</v>
      </c>
      <c r="X27" s="57">
        <f t="shared" si="14"/>
        <v>0</v>
      </c>
      <c r="Y27" s="111">
        <f t="shared" si="15"/>
        <v>0</v>
      </c>
      <c r="Z27" s="109">
        <f t="shared" si="5"/>
        <v>0</v>
      </c>
      <c r="AA27" s="57">
        <f t="shared" si="16"/>
        <v>0</v>
      </c>
      <c r="AB27" s="111">
        <f t="shared" si="17"/>
        <v>0</v>
      </c>
      <c r="AC27" s="109">
        <f t="shared" si="18"/>
        <v>10</v>
      </c>
      <c r="AD27" s="127">
        <f t="shared" si="6"/>
        <v>10</v>
      </c>
      <c r="AF27" s="123">
        <f t="shared" si="7"/>
        <v>10</v>
      </c>
      <c r="AG27" s="124">
        <f t="shared" si="19"/>
        <v>6.9444444444444441E-3</v>
      </c>
      <c r="AH27" s="125">
        <f t="shared" si="8"/>
        <v>0.88611111111111107</v>
      </c>
      <c r="AI27" s="125">
        <f t="shared" si="9"/>
        <v>0.88611111111111107</v>
      </c>
      <c r="AS27" s="78"/>
      <c r="AT27" s="78"/>
      <c r="AU27" s="78"/>
      <c r="AV27" s="78"/>
    </row>
    <row r="28" spans="1:48" x14ac:dyDescent="0.2">
      <c r="A28" s="24">
        <v>13</v>
      </c>
      <c r="B28" s="148" t="s">
        <v>70</v>
      </c>
      <c r="C28" s="142">
        <f t="shared" si="10"/>
        <v>0.88611111111111107</v>
      </c>
      <c r="D28" s="155">
        <v>12</v>
      </c>
      <c r="E28" s="158"/>
      <c r="F28" s="158"/>
      <c r="G28" s="155"/>
      <c r="H28" s="158"/>
      <c r="I28" s="158"/>
      <c r="J28" s="155"/>
      <c r="K28" s="158"/>
      <c r="L28" s="158"/>
      <c r="M28" s="128">
        <f t="shared" si="11"/>
        <v>12</v>
      </c>
      <c r="N28" s="67">
        <f t="shared" si="0"/>
        <v>8.3333333333333332E-3</v>
      </c>
      <c r="O28" s="134" t="s">
        <v>101</v>
      </c>
      <c r="P28" s="145">
        <f t="shared" si="1"/>
        <v>0.89444444444444438</v>
      </c>
      <c r="Q28" s="146"/>
      <c r="R28" s="145">
        <f t="shared" si="2"/>
        <v>0.89444444444444438</v>
      </c>
      <c r="T28" s="109">
        <f t="shared" si="3"/>
        <v>12</v>
      </c>
      <c r="U28" s="57">
        <f t="shared" si="12"/>
        <v>0</v>
      </c>
      <c r="V28" s="111">
        <f t="shared" si="13"/>
        <v>0</v>
      </c>
      <c r="W28" s="109">
        <f t="shared" si="4"/>
        <v>0</v>
      </c>
      <c r="X28" s="57">
        <f t="shared" si="14"/>
        <v>0</v>
      </c>
      <c r="Y28" s="111">
        <f t="shared" si="15"/>
        <v>0</v>
      </c>
      <c r="Z28" s="109">
        <f t="shared" si="5"/>
        <v>0</v>
      </c>
      <c r="AA28" s="57">
        <f t="shared" si="16"/>
        <v>0</v>
      </c>
      <c r="AB28" s="111">
        <f t="shared" si="17"/>
        <v>0</v>
      </c>
      <c r="AC28" s="109">
        <f t="shared" si="18"/>
        <v>12</v>
      </c>
      <c r="AD28" s="127">
        <f t="shared" si="6"/>
        <v>12</v>
      </c>
      <c r="AF28" s="123">
        <f t="shared" si="7"/>
        <v>12</v>
      </c>
      <c r="AG28" s="124">
        <f t="shared" si="19"/>
        <v>8.3333333333333332E-3</v>
      </c>
      <c r="AH28" s="125">
        <f t="shared" si="8"/>
        <v>0.89444444444444438</v>
      </c>
      <c r="AI28" s="125">
        <f t="shared" si="9"/>
        <v>0.89444444444444438</v>
      </c>
      <c r="AS28" s="78"/>
      <c r="AT28" s="78"/>
      <c r="AU28" s="78"/>
      <c r="AV28" s="78"/>
    </row>
    <row r="29" spans="1:48" x14ac:dyDescent="0.2">
      <c r="A29" s="31">
        <v>14</v>
      </c>
      <c r="B29" s="148" t="s">
        <v>71</v>
      </c>
      <c r="C29" s="142">
        <f t="shared" si="10"/>
        <v>0.89444444444444438</v>
      </c>
      <c r="D29" s="155">
        <v>11</v>
      </c>
      <c r="E29" s="158"/>
      <c r="F29" s="158"/>
      <c r="G29" s="155"/>
      <c r="H29" s="158"/>
      <c r="I29" s="158"/>
      <c r="J29" s="155"/>
      <c r="K29" s="158"/>
      <c r="L29" s="158"/>
      <c r="M29" s="128">
        <f t="shared" si="11"/>
        <v>11</v>
      </c>
      <c r="N29" s="67">
        <f t="shared" si="0"/>
        <v>7.6388888888888886E-3</v>
      </c>
      <c r="O29" s="134" t="s">
        <v>102</v>
      </c>
      <c r="P29" s="145">
        <f t="shared" si="1"/>
        <v>0.90208333333333324</v>
      </c>
      <c r="Q29" s="146"/>
      <c r="R29" s="145">
        <f t="shared" si="2"/>
        <v>0.90208333333333324</v>
      </c>
      <c r="T29" s="109">
        <f t="shared" si="3"/>
        <v>11</v>
      </c>
      <c r="U29" s="57">
        <f t="shared" si="12"/>
        <v>0</v>
      </c>
      <c r="V29" s="111">
        <f t="shared" si="13"/>
        <v>0</v>
      </c>
      <c r="W29" s="109">
        <f t="shared" si="4"/>
        <v>0</v>
      </c>
      <c r="X29" s="57">
        <f t="shared" si="14"/>
        <v>0</v>
      </c>
      <c r="Y29" s="111">
        <f t="shared" si="15"/>
        <v>0</v>
      </c>
      <c r="Z29" s="109">
        <f t="shared" si="5"/>
        <v>0</v>
      </c>
      <c r="AA29" s="57">
        <f t="shared" si="16"/>
        <v>0</v>
      </c>
      <c r="AB29" s="111">
        <f t="shared" si="17"/>
        <v>0</v>
      </c>
      <c r="AC29" s="109">
        <f t="shared" si="18"/>
        <v>11</v>
      </c>
      <c r="AD29" s="127">
        <f t="shared" si="6"/>
        <v>11</v>
      </c>
      <c r="AF29" s="123">
        <f t="shared" si="7"/>
        <v>11</v>
      </c>
      <c r="AG29" s="124">
        <f t="shared" si="19"/>
        <v>7.6388888888888886E-3</v>
      </c>
      <c r="AH29" s="125">
        <f t="shared" si="8"/>
        <v>0.90208333333333324</v>
      </c>
      <c r="AI29" s="125">
        <f t="shared" si="9"/>
        <v>0.90208333333333324</v>
      </c>
      <c r="AS29" s="78"/>
      <c r="AT29" s="78"/>
      <c r="AU29" s="78"/>
      <c r="AV29" s="78"/>
    </row>
    <row r="30" spans="1:48" x14ac:dyDescent="0.2">
      <c r="A30" s="24">
        <v>15</v>
      </c>
      <c r="B30" s="148" t="s">
        <v>72</v>
      </c>
      <c r="C30" s="142">
        <f t="shared" si="10"/>
        <v>0.90208333333333324</v>
      </c>
      <c r="D30" s="155">
        <v>18</v>
      </c>
      <c r="E30" s="158"/>
      <c r="F30" s="158"/>
      <c r="G30" s="155"/>
      <c r="H30" s="158"/>
      <c r="I30" s="158"/>
      <c r="J30" s="155"/>
      <c r="K30" s="158"/>
      <c r="L30" s="158"/>
      <c r="M30" s="128">
        <f t="shared" si="11"/>
        <v>18</v>
      </c>
      <c r="N30" s="67">
        <f t="shared" si="0"/>
        <v>1.2499999999999999E-2</v>
      </c>
      <c r="O30" s="134" t="s">
        <v>103</v>
      </c>
      <c r="P30" s="145">
        <f t="shared" si="1"/>
        <v>0.91458333333333319</v>
      </c>
      <c r="Q30" s="146"/>
      <c r="R30" s="145">
        <f t="shared" si="2"/>
        <v>0.91458333333333319</v>
      </c>
      <c r="T30" s="109">
        <f t="shared" si="3"/>
        <v>18</v>
      </c>
      <c r="U30" s="57">
        <f t="shared" si="12"/>
        <v>0</v>
      </c>
      <c r="V30" s="111">
        <f t="shared" si="13"/>
        <v>0</v>
      </c>
      <c r="W30" s="109">
        <f t="shared" si="4"/>
        <v>0</v>
      </c>
      <c r="X30" s="57">
        <f t="shared" si="14"/>
        <v>0</v>
      </c>
      <c r="Y30" s="111">
        <f t="shared" si="15"/>
        <v>0</v>
      </c>
      <c r="Z30" s="109">
        <f t="shared" si="5"/>
        <v>0</v>
      </c>
      <c r="AA30" s="57">
        <f t="shared" si="16"/>
        <v>0</v>
      </c>
      <c r="AB30" s="111">
        <f t="shared" si="17"/>
        <v>0</v>
      </c>
      <c r="AC30" s="109">
        <f t="shared" si="18"/>
        <v>18</v>
      </c>
      <c r="AD30" s="127">
        <f t="shared" si="6"/>
        <v>18</v>
      </c>
      <c r="AF30" s="123">
        <f t="shared" si="7"/>
        <v>18</v>
      </c>
      <c r="AG30" s="124">
        <f t="shared" si="19"/>
        <v>1.2499999999999999E-2</v>
      </c>
      <c r="AH30" s="125">
        <f t="shared" si="8"/>
        <v>0.91458333333333319</v>
      </c>
      <c r="AI30" s="125">
        <f t="shared" si="9"/>
        <v>0.91458333333333319</v>
      </c>
      <c r="AS30" s="78"/>
      <c r="AT30" s="78"/>
      <c r="AU30" s="78"/>
      <c r="AV30" s="78"/>
    </row>
    <row r="31" spans="1:48" x14ac:dyDescent="0.2">
      <c r="A31" s="31">
        <v>16</v>
      </c>
      <c r="B31" s="148" t="s">
        <v>73</v>
      </c>
      <c r="C31" s="142">
        <f t="shared" si="10"/>
        <v>0.91458333333333319</v>
      </c>
      <c r="D31" s="155">
        <v>27</v>
      </c>
      <c r="E31" s="158"/>
      <c r="F31" s="158"/>
      <c r="G31" s="155"/>
      <c r="H31" s="158"/>
      <c r="I31" s="158"/>
      <c r="J31" s="155"/>
      <c r="K31" s="158"/>
      <c r="L31" s="158"/>
      <c r="M31" s="128">
        <f t="shared" si="11"/>
        <v>27</v>
      </c>
      <c r="N31" s="67">
        <f t="shared" ref="N31:N58" si="20">IF(O31=O$1,"",D138)</f>
        <v>0</v>
      </c>
      <c r="O31" s="134" t="s">
        <v>104</v>
      </c>
      <c r="P31" s="145">
        <f t="shared" si="1"/>
        <v>0.93333333333333324</v>
      </c>
      <c r="Q31" s="147"/>
      <c r="R31" s="145">
        <f t="shared" si="2"/>
        <v>0.93333333333333324</v>
      </c>
      <c r="T31" s="109">
        <f t="shared" si="3"/>
        <v>27</v>
      </c>
      <c r="U31" s="57">
        <f t="shared" si="12"/>
        <v>0</v>
      </c>
      <c r="V31" s="111">
        <f t="shared" si="13"/>
        <v>0</v>
      </c>
      <c r="W31" s="109">
        <f t="shared" si="4"/>
        <v>0</v>
      </c>
      <c r="X31" s="57">
        <f t="shared" si="14"/>
        <v>0</v>
      </c>
      <c r="Y31" s="111">
        <f t="shared" si="15"/>
        <v>0</v>
      </c>
      <c r="Z31" s="109">
        <f t="shared" si="5"/>
        <v>0</v>
      </c>
      <c r="AA31" s="57">
        <f t="shared" si="16"/>
        <v>0</v>
      </c>
      <c r="AB31" s="111">
        <f t="shared" si="17"/>
        <v>0</v>
      </c>
      <c r="AC31" s="109">
        <f t="shared" si="18"/>
        <v>27</v>
      </c>
      <c r="AD31" s="127">
        <f t="shared" si="6"/>
        <v>27</v>
      </c>
      <c r="AF31" s="123">
        <f t="shared" si="7"/>
        <v>27</v>
      </c>
      <c r="AG31" s="124">
        <f t="shared" si="19"/>
        <v>1.8749999999999999E-2</v>
      </c>
      <c r="AH31" s="125">
        <f t="shared" si="8"/>
        <v>0.93333333333333324</v>
      </c>
      <c r="AI31" s="125">
        <f t="shared" si="9"/>
        <v>0.93333333333333324</v>
      </c>
      <c r="AS31" s="78"/>
      <c r="AT31" s="78"/>
      <c r="AU31" s="78"/>
      <c r="AV31" s="78"/>
    </row>
    <row r="32" spans="1:48" x14ac:dyDescent="0.2">
      <c r="A32" s="24">
        <v>17</v>
      </c>
      <c r="B32" s="148" t="s">
        <v>74</v>
      </c>
      <c r="C32" s="142">
        <f t="shared" si="10"/>
        <v>0.93333333333333324</v>
      </c>
      <c r="D32" s="155">
        <v>24</v>
      </c>
      <c r="E32" s="158"/>
      <c r="F32" s="158"/>
      <c r="G32" s="155"/>
      <c r="H32" s="158"/>
      <c r="I32" s="158"/>
      <c r="J32" s="155">
        <v>1</v>
      </c>
      <c r="K32" s="158"/>
      <c r="L32" s="158"/>
      <c r="M32" s="128">
        <f t="shared" si="11"/>
        <v>25</v>
      </c>
      <c r="N32" s="67">
        <f t="shared" si="20"/>
        <v>0</v>
      </c>
      <c r="O32" s="134" t="s">
        <v>105</v>
      </c>
      <c r="P32" s="145">
        <f t="shared" si="1"/>
        <v>0.95138888888888884</v>
      </c>
      <c r="Q32" s="147"/>
      <c r="R32" s="145">
        <f t="shared" si="2"/>
        <v>0.95138888888888884</v>
      </c>
      <c r="T32" s="109">
        <f t="shared" si="3"/>
        <v>24</v>
      </c>
      <c r="U32" s="57">
        <f t="shared" si="12"/>
        <v>0</v>
      </c>
      <c r="V32" s="111">
        <f t="shared" si="13"/>
        <v>0</v>
      </c>
      <c r="W32" s="109">
        <f t="shared" si="4"/>
        <v>0</v>
      </c>
      <c r="X32" s="57">
        <f t="shared" si="14"/>
        <v>0</v>
      </c>
      <c r="Y32" s="111">
        <f t="shared" si="15"/>
        <v>0</v>
      </c>
      <c r="Z32" s="109">
        <f t="shared" si="5"/>
        <v>2</v>
      </c>
      <c r="AA32" s="57">
        <f t="shared" si="16"/>
        <v>0</v>
      </c>
      <c r="AB32" s="111">
        <f t="shared" si="17"/>
        <v>0</v>
      </c>
      <c r="AC32" s="109">
        <f t="shared" si="18"/>
        <v>26</v>
      </c>
      <c r="AD32" s="127">
        <f t="shared" si="6"/>
        <v>26</v>
      </c>
      <c r="AF32" s="123">
        <f t="shared" si="7"/>
        <v>26</v>
      </c>
      <c r="AG32" s="124">
        <f t="shared" si="19"/>
        <v>1.8055555555555557E-2</v>
      </c>
      <c r="AH32" s="125">
        <f t="shared" si="8"/>
        <v>0.95138888888888884</v>
      </c>
      <c r="AI32" s="125">
        <f t="shared" si="9"/>
        <v>0.95138888888888884</v>
      </c>
      <c r="AS32" s="78"/>
      <c r="AT32" s="78"/>
      <c r="AU32" s="78"/>
      <c r="AV32" s="78"/>
    </row>
    <row r="33" spans="1:48" x14ac:dyDescent="0.2">
      <c r="A33" s="31">
        <v>18</v>
      </c>
      <c r="B33" s="148" t="s">
        <v>75</v>
      </c>
      <c r="C33" s="142">
        <f t="shared" si="10"/>
        <v>0.95138888888888884</v>
      </c>
      <c r="D33" s="156">
        <v>17</v>
      </c>
      <c r="E33" s="158"/>
      <c r="F33" s="158"/>
      <c r="G33" s="155"/>
      <c r="H33" s="158"/>
      <c r="I33" s="158"/>
      <c r="J33" s="159"/>
      <c r="K33" s="159"/>
      <c r="L33" s="159"/>
      <c r="M33" s="128">
        <f t="shared" si="11"/>
        <v>17</v>
      </c>
      <c r="N33" s="67">
        <f t="shared" si="20"/>
        <v>0</v>
      </c>
      <c r="O33" s="134" t="s">
        <v>106</v>
      </c>
      <c r="P33" s="145">
        <f t="shared" si="1"/>
        <v>0.96319444444444435</v>
      </c>
      <c r="Q33" s="147"/>
      <c r="R33" s="145">
        <f t="shared" si="2"/>
        <v>0.96319444444444435</v>
      </c>
      <c r="T33" s="109">
        <f t="shared" si="3"/>
        <v>17</v>
      </c>
      <c r="U33" s="57">
        <f t="shared" si="12"/>
        <v>0</v>
      </c>
      <c r="V33" s="111">
        <f t="shared" si="13"/>
        <v>0</v>
      </c>
      <c r="W33" s="109">
        <f t="shared" si="4"/>
        <v>0</v>
      </c>
      <c r="X33" s="57">
        <f t="shared" si="14"/>
        <v>0</v>
      </c>
      <c r="Y33" s="111">
        <f t="shared" si="15"/>
        <v>0</v>
      </c>
      <c r="Z33" s="109">
        <f t="shared" si="5"/>
        <v>0</v>
      </c>
      <c r="AA33" s="57">
        <f t="shared" si="16"/>
        <v>0</v>
      </c>
      <c r="AB33" s="111">
        <f t="shared" si="17"/>
        <v>0</v>
      </c>
      <c r="AC33" s="109">
        <f t="shared" si="18"/>
        <v>17</v>
      </c>
      <c r="AD33" s="127">
        <f t="shared" si="6"/>
        <v>17</v>
      </c>
      <c r="AF33" s="123">
        <f t="shared" si="7"/>
        <v>17</v>
      </c>
      <c r="AG33" s="124">
        <f t="shared" si="19"/>
        <v>1.1805555555555555E-2</v>
      </c>
      <c r="AH33" s="125">
        <f t="shared" si="8"/>
        <v>0.96319444444444435</v>
      </c>
      <c r="AI33" s="125">
        <f t="shared" si="9"/>
        <v>0.96319444444444435</v>
      </c>
      <c r="AS33" s="78"/>
      <c r="AT33" s="78"/>
      <c r="AU33" s="78"/>
      <c r="AV33" s="78"/>
    </row>
    <row r="34" spans="1:48" x14ac:dyDescent="0.2">
      <c r="A34" s="24">
        <v>19</v>
      </c>
      <c r="B34" s="148" t="s">
        <v>76</v>
      </c>
      <c r="C34" s="142">
        <f t="shared" si="10"/>
        <v>0.96319444444444435</v>
      </c>
      <c r="D34" s="155">
        <v>16</v>
      </c>
      <c r="E34" s="155"/>
      <c r="F34" s="155"/>
      <c r="G34" s="155"/>
      <c r="H34" s="155"/>
      <c r="I34" s="155"/>
      <c r="J34" s="155"/>
      <c r="K34" s="155"/>
      <c r="L34" s="155"/>
      <c r="M34" s="128">
        <f t="shared" si="11"/>
        <v>16</v>
      </c>
      <c r="N34" s="67">
        <f t="shared" si="20"/>
        <v>0</v>
      </c>
      <c r="O34" s="134" t="s">
        <v>107</v>
      </c>
      <c r="P34" s="145">
        <f t="shared" si="1"/>
        <v>0.97430555555555542</v>
      </c>
      <c r="Q34" s="147"/>
      <c r="R34" s="145">
        <f t="shared" si="2"/>
        <v>0.97430555555555542</v>
      </c>
      <c r="T34" s="109">
        <f t="shared" si="3"/>
        <v>16</v>
      </c>
      <c r="U34" s="57">
        <f t="shared" si="12"/>
        <v>0</v>
      </c>
      <c r="V34" s="111">
        <f t="shared" si="13"/>
        <v>0</v>
      </c>
      <c r="W34" s="109">
        <f t="shared" si="4"/>
        <v>0</v>
      </c>
      <c r="X34" s="57">
        <f t="shared" si="14"/>
        <v>0</v>
      </c>
      <c r="Y34" s="111">
        <f t="shared" si="15"/>
        <v>0</v>
      </c>
      <c r="Z34" s="109">
        <f t="shared" si="5"/>
        <v>0</v>
      </c>
      <c r="AA34" s="57">
        <f t="shared" si="16"/>
        <v>0</v>
      </c>
      <c r="AB34" s="111">
        <f t="shared" si="17"/>
        <v>0</v>
      </c>
      <c r="AC34" s="109">
        <f t="shared" si="18"/>
        <v>16</v>
      </c>
      <c r="AD34" s="127">
        <f t="shared" si="6"/>
        <v>16</v>
      </c>
      <c r="AF34" s="123">
        <f t="shared" si="7"/>
        <v>16</v>
      </c>
      <c r="AG34" s="124">
        <f t="shared" si="19"/>
        <v>1.1111111111111112E-2</v>
      </c>
      <c r="AH34" s="125">
        <f t="shared" si="8"/>
        <v>0.97430555555555542</v>
      </c>
      <c r="AI34" s="125">
        <f t="shared" si="9"/>
        <v>0.97430555555555542</v>
      </c>
      <c r="AS34" s="78"/>
      <c r="AT34" s="78"/>
      <c r="AU34" s="78"/>
      <c r="AV34" s="78"/>
    </row>
    <row r="35" spans="1:48" x14ac:dyDescent="0.2">
      <c r="A35" s="31">
        <v>20</v>
      </c>
      <c r="B35" s="148" t="s">
        <v>77</v>
      </c>
      <c r="C35" s="142">
        <f t="shared" si="10"/>
        <v>0.97430555555555542</v>
      </c>
      <c r="D35" s="157"/>
      <c r="E35" s="157"/>
      <c r="F35" s="157"/>
      <c r="G35" s="157">
        <v>10</v>
      </c>
      <c r="H35" s="157"/>
      <c r="I35" s="157"/>
      <c r="J35" s="157"/>
      <c r="K35" s="157"/>
      <c r="L35" s="157"/>
      <c r="M35" s="128">
        <f t="shared" si="11"/>
        <v>10</v>
      </c>
      <c r="N35" s="67">
        <f t="shared" si="20"/>
        <v>0</v>
      </c>
      <c r="O35" s="134" t="s">
        <v>108</v>
      </c>
      <c r="P35" s="145">
        <f t="shared" si="1"/>
        <v>0.98472222222222205</v>
      </c>
      <c r="Q35" s="147"/>
      <c r="R35" s="145">
        <f t="shared" si="2"/>
        <v>0.98472222222222205</v>
      </c>
      <c r="T35" s="109">
        <f t="shared" si="3"/>
        <v>0</v>
      </c>
      <c r="U35" s="57">
        <f t="shared" si="12"/>
        <v>0</v>
      </c>
      <c r="V35" s="111">
        <f t="shared" si="13"/>
        <v>0</v>
      </c>
      <c r="W35" s="109">
        <f t="shared" si="4"/>
        <v>15</v>
      </c>
      <c r="X35" s="57">
        <f t="shared" si="14"/>
        <v>0</v>
      </c>
      <c r="Y35" s="111">
        <f t="shared" si="15"/>
        <v>0</v>
      </c>
      <c r="Z35" s="109">
        <f t="shared" si="5"/>
        <v>0</v>
      </c>
      <c r="AA35" s="57">
        <f t="shared" si="16"/>
        <v>0</v>
      </c>
      <c r="AB35" s="111">
        <f t="shared" si="17"/>
        <v>0</v>
      </c>
      <c r="AC35" s="109">
        <f t="shared" si="18"/>
        <v>15</v>
      </c>
      <c r="AD35" s="127">
        <f t="shared" si="6"/>
        <v>15</v>
      </c>
      <c r="AF35" s="123">
        <f t="shared" si="7"/>
        <v>15</v>
      </c>
      <c r="AG35" s="124">
        <f t="shared" si="19"/>
        <v>1.0416666666666666E-2</v>
      </c>
      <c r="AH35" s="125">
        <f t="shared" si="8"/>
        <v>0.98472222222222205</v>
      </c>
      <c r="AI35" s="125">
        <f t="shared" si="9"/>
        <v>0.98472222222222205</v>
      </c>
      <c r="AS35" s="78"/>
      <c r="AT35" s="78"/>
      <c r="AU35" s="78"/>
      <c r="AV35" s="78"/>
    </row>
    <row r="36" spans="1:48" x14ac:dyDescent="0.2">
      <c r="A36" s="24">
        <v>21</v>
      </c>
      <c r="B36" s="148" t="s">
        <v>78</v>
      </c>
      <c r="C36" s="142">
        <f t="shared" si="10"/>
        <v>0.98472222222222205</v>
      </c>
      <c r="D36" s="157">
        <v>15</v>
      </c>
      <c r="E36" s="157"/>
      <c r="F36" s="157"/>
      <c r="G36" s="157">
        <v>10</v>
      </c>
      <c r="H36" s="157"/>
      <c r="I36" s="157"/>
      <c r="J36" s="157"/>
      <c r="K36" s="157"/>
      <c r="L36" s="157"/>
      <c r="M36" s="128">
        <f t="shared" si="11"/>
        <v>25</v>
      </c>
      <c r="N36" s="66">
        <f t="shared" si="20"/>
        <v>0</v>
      </c>
      <c r="O36" s="134" t="s">
        <v>109</v>
      </c>
      <c r="P36" s="145">
        <f t="shared" si="1"/>
        <v>1.0055555555555553</v>
      </c>
      <c r="Q36" s="147"/>
      <c r="R36" s="145">
        <f t="shared" si="2"/>
        <v>1.0055555555555553</v>
      </c>
      <c r="T36" s="109">
        <f t="shared" si="3"/>
        <v>15</v>
      </c>
      <c r="U36" s="57">
        <f t="shared" si="12"/>
        <v>0</v>
      </c>
      <c r="V36" s="111">
        <f t="shared" si="13"/>
        <v>0</v>
      </c>
      <c r="W36" s="109">
        <f t="shared" si="4"/>
        <v>15</v>
      </c>
      <c r="X36" s="57">
        <f t="shared" si="14"/>
        <v>0</v>
      </c>
      <c r="Y36" s="111">
        <f t="shared" si="15"/>
        <v>0</v>
      </c>
      <c r="Z36" s="109">
        <f t="shared" si="5"/>
        <v>0</v>
      </c>
      <c r="AA36" s="57">
        <f t="shared" si="16"/>
        <v>0</v>
      </c>
      <c r="AB36" s="111">
        <f t="shared" si="17"/>
        <v>0</v>
      </c>
      <c r="AC36" s="109">
        <f t="shared" si="18"/>
        <v>30</v>
      </c>
      <c r="AD36" s="127">
        <f t="shared" si="6"/>
        <v>30</v>
      </c>
      <c r="AF36" s="123">
        <f t="shared" si="7"/>
        <v>30</v>
      </c>
      <c r="AG36" s="124">
        <f t="shared" si="19"/>
        <v>2.0833333333333332E-2</v>
      </c>
      <c r="AH36" s="125">
        <f t="shared" si="8"/>
        <v>1.0055555555555553</v>
      </c>
      <c r="AI36" s="125">
        <f t="shared" si="9"/>
        <v>1.0055555555555553</v>
      </c>
      <c r="AS36" s="78"/>
      <c r="AT36" s="78"/>
      <c r="AU36" s="78"/>
      <c r="AV36" s="78"/>
    </row>
    <row r="37" spans="1:48" x14ac:dyDescent="0.2">
      <c r="A37" s="31">
        <v>22</v>
      </c>
      <c r="B37" s="148" t="s">
        <v>79</v>
      </c>
      <c r="C37" s="142">
        <f t="shared" si="10"/>
        <v>1.0055555555555553</v>
      </c>
      <c r="D37" s="157">
        <v>20</v>
      </c>
      <c r="E37" s="157"/>
      <c r="F37" s="157"/>
      <c r="G37" s="157"/>
      <c r="H37" s="157"/>
      <c r="I37" s="157"/>
      <c r="J37" s="157"/>
      <c r="K37" s="157"/>
      <c r="L37" s="157"/>
      <c r="M37" s="128">
        <f t="shared" si="11"/>
        <v>20</v>
      </c>
      <c r="N37" s="66">
        <f t="shared" si="20"/>
        <v>0</v>
      </c>
      <c r="O37" s="134" t="s">
        <v>110</v>
      </c>
      <c r="P37" s="145">
        <f t="shared" si="1"/>
        <v>1.0194444444444442</v>
      </c>
      <c r="Q37" s="147"/>
      <c r="R37" s="145">
        <f t="shared" si="2"/>
        <v>1.0194444444444442</v>
      </c>
      <c r="T37" s="109">
        <f t="shared" si="3"/>
        <v>20</v>
      </c>
      <c r="U37" s="57">
        <f t="shared" si="12"/>
        <v>0</v>
      </c>
      <c r="V37" s="111">
        <f t="shared" si="13"/>
        <v>0</v>
      </c>
      <c r="W37" s="109">
        <f t="shared" si="4"/>
        <v>0</v>
      </c>
      <c r="X37" s="57">
        <f t="shared" si="14"/>
        <v>0</v>
      </c>
      <c r="Y37" s="111">
        <f t="shared" si="15"/>
        <v>0</v>
      </c>
      <c r="Z37" s="109">
        <f t="shared" si="5"/>
        <v>0</v>
      </c>
      <c r="AA37" s="57">
        <f t="shared" si="16"/>
        <v>0</v>
      </c>
      <c r="AB37" s="111">
        <f t="shared" si="17"/>
        <v>0</v>
      </c>
      <c r="AC37" s="109">
        <f t="shared" si="18"/>
        <v>20</v>
      </c>
      <c r="AD37" s="127">
        <f t="shared" si="6"/>
        <v>20</v>
      </c>
      <c r="AF37" s="123">
        <f t="shared" si="7"/>
        <v>20</v>
      </c>
      <c r="AG37" s="124">
        <f t="shared" si="19"/>
        <v>1.3888888888888888E-2</v>
      </c>
      <c r="AH37" s="125">
        <f t="shared" si="8"/>
        <v>1.0194444444444442</v>
      </c>
      <c r="AI37" s="125">
        <f t="shared" si="9"/>
        <v>1.0194444444444442</v>
      </c>
      <c r="AS37" s="78"/>
      <c r="AT37" s="78"/>
      <c r="AU37" s="78"/>
      <c r="AV37" s="78"/>
    </row>
    <row r="38" spans="1:48" x14ac:dyDescent="0.2">
      <c r="A38" s="24">
        <v>23</v>
      </c>
      <c r="B38" s="148" t="s">
        <v>80</v>
      </c>
      <c r="C38" s="142">
        <f t="shared" si="10"/>
        <v>1.0194444444444442</v>
      </c>
      <c r="D38" s="157">
        <v>16</v>
      </c>
      <c r="E38" s="157"/>
      <c r="F38" s="157"/>
      <c r="G38" s="157"/>
      <c r="H38" s="157"/>
      <c r="I38" s="157"/>
      <c r="J38" s="157"/>
      <c r="K38" s="157"/>
      <c r="L38" s="157"/>
      <c r="M38" s="128">
        <f t="shared" si="11"/>
        <v>16</v>
      </c>
      <c r="N38" s="66">
        <f t="shared" si="20"/>
        <v>0</v>
      </c>
      <c r="O38" s="134" t="s">
        <v>111</v>
      </c>
      <c r="P38" s="145">
        <f t="shared" si="1"/>
        <v>1.0305555555555552</v>
      </c>
      <c r="Q38" s="147"/>
      <c r="R38" s="145">
        <f t="shared" si="2"/>
        <v>1.0305555555555552</v>
      </c>
      <c r="T38" s="109">
        <f t="shared" si="3"/>
        <v>16</v>
      </c>
      <c r="U38" s="57">
        <f t="shared" si="12"/>
        <v>0</v>
      </c>
      <c r="V38" s="111">
        <f t="shared" si="13"/>
        <v>0</v>
      </c>
      <c r="W38" s="109">
        <f t="shared" si="4"/>
        <v>0</v>
      </c>
      <c r="X38" s="57">
        <f t="shared" si="14"/>
        <v>0</v>
      </c>
      <c r="Y38" s="111">
        <f t="shared" si="15"/>
        <v>0</v>
      </c>
      <c r="Z38" s="109">
        <f t="shared" si="5"/>
        <v>0</v>
      </c>
      <c r="AA38" s="57">
        <f t="shared" si="16"/>
        <v>0</v>
      </c>
      <c r="AB38" s="111">
        <f t="shared" si="17"/>
        <v>0</v>
      </c>
      <c r="AC38" s="109">
        <f t="shared" si="18"/>
        <v>16</v>
      </c>
      <c r="AD38" s="127">
        <f t="shared" si="6"/>
        <v>16</v>
      </c>
      <c r="AF38" s="123">
        <f t="shared" si="7"/>
        <v>16</v>
      </c>
      <c r="AG38" s="124">
        <f t="shared" si="19"/>
        <v>1.1111111111111112E-2</v>
      </c>
      <c r="AH38" s="125">
        <f t="shared" si="8"/>
        <v>1.0305555555555552</v>
      </c>
      <c r="AI38" s="125">
        <f t="shared" si="9"/>
        <v>1.0305555555555552</v>
      </c>
      <c r="AS38" s="78"/>
      <c r="AT38" s="78"/>
      <c r="AU38" s="78"/>
      <c r="AV38" s="78"/>
    </row>
    <row r="39" spans="1:48" x14ac:dyDescent="0.2">
      <c r="A39" s="31">
        <v>24</v>
      </c>
      <c r="B39" s="148" t="s">
        <v>81</v>
      </c>
      <c r="C39" s="142">
        <f t="shared" si="10"/>
        <v>1.0305555555555552</v>
      </c>
      <c r="D39" s="157">
        <v>21</v>
      </c>
      <c r="E39" s="157"/>
      <c r="F39" s="157"/>
      <c r="G39" s="157"/>
      <c r="H39" s="157"/>
      <c r="I39" s="157"/>
      <c r="J39" s="157"/>
      <c r="K39" s="157"/>
      <c r="L39" s="157"/>
      <c r="M39" s="128">
        <f t="shared" si="11"/>
        <v>21</v>
      </c>
      <c r="N39" s="66">
        <f t="shared" si="20"/>
        <v>0</v>
      </c>
      <c r="O39" s="134" t="s">
        <v>112</v>
      </c>
      <c r="P39" s="145">
        <f t="shared" si="1"/>
        <v>1.0451388888888886</v>
      </c>
      <c r="Q39" s="147"/>
      <c r="R39" s="145">
        <f t="shared" si="2"/>
        <v>1.0451388888888886</v>
      </c>
      <c r="T39" s="109">
        <f t="shared" si="3"/>
        <v>21</v>
      </c>
      <c r="U39" s="57">
        <f t="shared" si="12"/>
        <v>0</v>
      </c>
      <c r="V39" s="111">
        <f t="shared" si="13"/>
        <v>0</v>
      </c>
      <c r="W39" s="109">
        <f t="shared" si="4"/>
        <v>0</v>
      </c>
      <c r="X39" s="57">
        <f t="shared" si="14"/>
        <v>0</v>
      </c>
      <c r="Y39" s="111">
        <f t="shared" si="15"/>
        <v>0</v>
      </c>
      <c r="Z39" s="109">
        <f t="shared" si="5"/>
        <v>0</v>
      </c>
      <c r="AA39" s="57">
        <f t="shared" si="16"/>
        <v>0</v>
      </c>
      <c r="AB39" s="111">
        <f t="shared" si="17"/>
        <v>0</v>
      </c>
      <c r="AC39" s="109">
        <f t="shared" si="18"/>
        <v>21</v>
      </c>
      <c r="AD39" s="127">
        <f t="shared" si="6"/>
        <v>21</v>
      </c>
      <c r="AF39" s="123">
        <f t="shared" si="7"/>
        <v>21</v>
      </c>
      <c r="AG39" s="124">
        <f t="shared" si="19"/>
        <v>1.4583333333333332E-2</v>
      </c>
      <c r="AH39" s="125">
        <f t="shared" si="8"/>
        <v>1.0451388888888886</v>
      </c>
      <c r="AI39" s="125">
        <f t="shared" si="9"/>
        <v>1.0451388888888886</v>
      </c>
    </row>
    <row r="40" spans="1:48" x14ac:dyDescent="0.2">
      <c r="A40" s="24">
        <v>25</v>
      </c>
      <c r="B40" s="148" t="s">
        <v>82</v>
      </c>
      <c r="C40" s="142">
        <f t="shared" si="10"/>
        <v>1.0451388888888886</v>
      </c>
      <c r="D40" s="157"/>
      <c r="E40" s="157"/>
      <c r="F40" s="157"/>
      <c r="G40" s="157">
        <v>16</v>
      </c>
      <c r="H40" s="157"/>
      <c r="I40" s="157"/>
      <c r="J40" s="157">
        <v>3</v>
      </c>
      <c r="K40" s="157"/>
      <c r="L40" s="157"/>
      <c r="M40" s="128">
        <f t="shared" si="11"/>
        <v>19</v>
      </c>
      <c r="N40" s="66">
        <f t="shared" si="20"/>
        <v>0</v>
      </c>
      <c r="O40" s="134" t="s">
        <v>113</v>
      </c>
      <c r="P40" s="145">
        <f t="shared" si="1"/>
        <v>1.0659722222222219</v>
      </c>
      <c r="Q40" s="147"/>
      <c r="R40" s="145">
        <f t="shared" si="2"/>
        <v>1.0659722222222219</v>
      </c>
      <c r="T40" s="109">
        <f t="shared" si="3"/>
        <v>0</v>
      </c>
      <c r="U40" s="57">
        <f t="shared" si="12"/>
        <v>0</v>
      </c>
      <c r="V40" s="111">
        <f t="shared" si="13"/>
        <v>0</v>
      </c>
      <c r="W40" s="109">
        <f t="shared" si="4"/>
        <v>24</v>
      </c>
      <c r="X40" s="57">
        <f t="shared" si="14"/>
        <v>0</v>
      </c>
      <c r="Y40" s="111">
        <f t="shared" si="15"/>
        <v>0</v>
      </c>
      <c r="Z40" s="109">
        <f t="shared" si="5"/>
        <v>6</v>
      </c>
      <c r="AA40" s="57">
        <f t="shared" si="16"/>
        <v>0</v>
      </c>
      <c r="AB40" s="111">
        <f t="shared" si="17"/>
        <v>0</v>
      </c>
      <c r="AC40" s="109">
        <f t="shared" si="18"/>
        <v>30</v>
      </c>
      <c r="AD40" s="127">
        <f t="shared" si="6"/>
        <v>30</v>
      </c>
      <c r="AF40" s="123">
        <f t="shared" si="7"/>
        <v>30</v>
      </c>
      <c r="AG40" s="124">
        <f t="shared" si="19"/>
        <v>2.0833333333333332E-2</v>
      </c>
      <c r="AH40" s="125">
        <f t="shared" si="8"/>
        <v>1.0659722222222219</v>
      </c>
      <c r="AI40" s="125">
        <f t="shared" si="9"/>
        <v>1.0659722222222219</v>
      </c>
    </row>
    <row r="41" spans="1:48" x14ac:dyDescent="0.2">
      <c r="A41" s="31">
        <v>26</v>
      </c>
      <c r="B41" s="148" t="s">
        <v>83</v>
      </c>
      <c r="C41" s="142">
        <f t="shared" si="10"/>
        <v>1.0659722222222219</v>
      </c>
      <c r="D41" s="157"/>
      <c r="E41" s="157"/>
      <c r="F41" s="157"/>
      <c r="G41" s="157">
        <v>10</v>
      </c>
      <c r="H41" s="157"/>
      <c r="I41" s="157"/>
      <c r="J41" s="157"/>
      <c r="K41" s="157"/>
      <c r="L41" s="157"/>
      <c r="M41" s="128">
        <f t="shared" si="11"/>
        <v>10</v>
      </c>
      <c r="N41" s="66">
        <f t="shared" si="20"/>
        <v>0</v>
      </c>
      <c r="O41" s="134" t="s">
        <v>114</v>
      </c>
      <c r="P41" s="145">
        <f t="shared" si="1"/>
        <v>1.0763888888888886</v>
      </c>
      <c r="Q41" s="146"/>
      <c r="R41" s="145">
        <f t="shared" si="2"/>
        <v>1.0763888888888886</v>
      </c>
      <c r="T41" s="109">
        <f t="shared" si="3"/>
        <v>0</v>
      </c>
      <c r="U41" s="57">
        <f t="shared" si="12"/>
        <v>0</v>
      </c>
      <c r="V41" s="111">
        <f t="shared" si="13"/>
        <v>0</v>
      </c>
      <c r="W41" s="109">
        <f t="shared" si="4"/>
        <v>15</v>
      </c>
      <c r="X41" s="57">
        <f t="shared" si="14"/>
        <v>0</v>
      </c>
      <c r="Y41" s="111">
        <f t="shared" si="15"/>
        <v>0</v>
      </c>
      <c r="Z41" s="109">
        <f t="shared" si="5"/>
        <v>0</v>
      </c>
      <c r="AA41" s="57">
        <f t="shared" si="16"/>
        <v>0</v>
      </c>
      <c r="AB41" s="111">
        <f t="shared" si="17"/>
        <v>0</v>
      </c>
      <c r="AC41" s="109">
        <f t="shared" si="18"/>
        <v>15</v>
      </c>
      <c r="AD41" s="127">
        <f t="shared" si="6"/>
        <v>15</v>
      </c>
      <c r="AF41" s="123">
        <f t="shared" si="7"/>
        <v>15</v>
      </c>
      <c r="AG41" s="124">
        <f t="shared" si="19"/>
        <v>1.0416666666666666E-2</v>
      </c>
      <c r="AH41" s="125">
        <f t="shared" si="8"/>
        <v>1.0763888888888886</v>
      </c>
      <c r="AI41" s="125">
        <f t="shared" si="9"/>
        <v>1.0763888888888886</v>
      </c>
    </row>
    <row r="42" spans="1:48" x14ac:dyDescent="0.2">
      <c r="A42" s="24">
        <v>27</v>
      </c>
      <c r="B42" s="148" t="s">
        <v>84</v>
      </c>
      <c r="C42" s="142">
        <f t="shared" si="10"/>
        <v>1.0763888888888886</v>
      </c>
      <c r="D42" s="157"/>
      <c r="E42" s="157"/>
      <c r="F42" s="157"/>
      <c r="G42" s="157"/>
      <c r="H42" s="157">
        <v>25</v>
      </c>
      <c r="I42" s="157"/>
      <c r="J42" s="157"/>
      <c r="K42" s="157"/>
      <c r="L42" s="157"/>
      <c r="M42" s="128">
        <f t="shared" si="11"/>
        <v>25</v>
      </c>
      <c r="N42" s="66">
        <f t="shared" si="20"/>
        <v>0</v>
      </c>
      <c r="O42" s="134" t="s">
        <v>115</v>
      </c>
      <c r="P42" s="145">
        <f t="shared" si="1"/>
        <v>1.0937499999999998</v>
      </c>
      <c r="Q42" s="147"/>
      <c r="R42" s="145">
        <f t="shared" si="2"/>
        <v>1.0937499999999998</v>
      </c>
      <c r="T42" s="109">
        <f t="shared" si="3"/>
        <v>0</v>
      </c>
      <c r="U42" s="57">
        <f t="shared" si="12"/>
        <v>0</v>
      </c>
      <c r="V42" s="111">
        <f t="shared" si="13"/>
        <v>0</v>
      </c>
      <c r="W42" s="109">
        <f t="shared" si="4"/>
        <v>0</v>
      </c>
      <c r="X42" s="57">
        <f t="shared" si="14"/>
        <v>25</v>
      </c>
      <c r="Y42" s="111">
        <f t="shared" si="15"/>
        <v>0</v>
      </c>
      <c r="Z42" s="109">
        <f t="shared" si="5"/>
        <v>0</v>
      </c>
      <c r="AA42" s="57">
        <f t="shared" si="16"/>
        <v>0</v>
      </c>
      <c r="AB42" s="111">
        <f t="shared" si="17"/>
        <v>0</v>
      </c>
      <c r="AC42" s="109">
        <f t="shared" si="18"/>
        <v>25</v>
      </c>
      <c r="AD42" s="127">
        <f t="shared" si="6"/>
        <v>25</v>
      </c>
      <c r="AF42" s="123">
        <f t="shared" si="7"/>
        <v>25</v>
      </c>
      <c r="AG42" s="124">
        <f t="shared" si="19"/>
        <v>1.7361111111111112E-2</v>
      </c>
      <c r="AH42" s="125">
        <f t="shared" si="8"/>
        <v>1.0937499999999998</v>
      </c>
      <c r="AI42" s="125">
        <f t="shared" si="9"/>
        <v>1.0937499999999998</v>
      </c>
    </row>
    <row r="43" spans="1:48" x14ac:dyDescent="0.2">
      <c r="A43" s="31">
        <v>28</v>
      </c>
      <c r="B43" s="148" t="s">
        <v>85</v>
      </c>
      <c r="C43" s="142">
        <f t="shared" si="10"/>
        <v>1.0937499999999998</v>
      </c>
      <c r="D43" s="157"/>
      <c r="E43" s="160"/>
      <c r="F43" s="160"/>
      <c r="G43" s="157">
        <v>9</v>
      </c>
      <c r="H43" s="160"/>
      <c r="I43" s="160"/>
      <c r="J43" s="157"/>
      <c r="K43" s="160"/>
      <c r="L43" s="160"/>
      <c r="M43" s="128">
        <f t="shared" si="11"/>
        <v>9</v>
      </c>
      <c r="N43" s="66">
        <f t="shared" si="20"/>
        <v>0</v>
      </c>
      <c r="O43" s="134" t="s">
        <v>116</v>
      </c>
      <c r="P43" s="145">
        <f t="shared" si="1"/>
        <v>1.1027777777777776</v>
      </c>
      <c r="Q43" s="147"/>
      <c r="R43" s="145">
        <f t="shared" si="2"/>
        <v>1.1027777777777776</v>
      </c>
      <c r="T43" s="109">
        <f t="shared" si="3"/>
        <v>0</v>
      </c>
      <c r="U43" s="57">
        <f t="shared" si="12"/>
        <v>0</v>
      </c>
      <c r="V43" s="111">
        <f t="shared" si="13"/>
        <v>0</v>
      </c>
      <c r="W43" s="109">
        <f t="shared" si="4"/>
        <v>13.5</v>
      </c>
      <c r="X43" s="57">
        <f t="shared" si="14"/>
        <v>0</v>
      </c>
      <c r="Y43" s="111">
        <f t="shared" si="15"/>
        <v>0</v>
      </c>
      <c r="Z43" s="109">
        <f t="shared" si="5"/>
        <v>0</v>
      </c>
      <c r="AA43" s="57">
        <f t="shared" si="16"/>
        <v>0</v>
      </c>
      <c r="AB43" s="111">
        <f t="shared" si="17"/>
        <v>0</v>
      </c>
      <c r="AC43" s="109">
        <f t="shared" si="18"/>
        <v>13.5</v>
      </c>
      <c r="AD43" s="127">
        <f t="shared" si="6"/>
        <v>13.5</v>
      </c>
      <c r="AF43" s="123">
        <f t="shared" si="7"/>
        <v>13.5</v>
      </c>
      <c r="AG43" s="124">
        <f t="shared" si="19"/>
        <v>9.0277777777777787E-3</v>
      </c>
      <c r="AH43" s="125">
        <f t="shared" si="8"/>
        <v>1.1027777777777776</v>
      </c>
      <c r="AI43" s="125">
        <f t="shared" si="9"/>
        <v>1.1027777777777776</v>
      </c>
    </row>
    <row r="44" spans="1:48" x14ac:dyDescent="0.2">
      <c r="A44" s="24">
        <v>29</v>
      </c>
      <c r="B44" s="148" t="s">
        <v>86</v>
      </c>
      <c r="C44" s="142">
        <f t="shared" si="10"/>
        <v>1.1027777777777776</v>
      </c>
      <c r="D44" s="157"/>
      <c r="E44" s="160"/>
      <c r="F44" s="160"/>
      <c r="G44" s="157">
        <v>17</v>
      </c>
      <c r="H44" s="160"/>
      <c r="I44" s="160"/>
      <c r="J44" s="157">
        <v>1</v>
      </c>
      <c r="K44" s="160"/>
      <c r="L44" s="160"/>
      <c r="M44" s="128">
        <f t="shared" si="11"/>
        <v>18</v>
      </c>
      <c r="N44" s="66">
        <f t="shared" si="20"/>
        <v>0</v>
      </c>
      <c r="O44" s="134" t="s">
        <v>117</v>
      </c>
      <c r="P44" s="145">
        <f t="shared" si="1"/>
        <v>1.1215277777777777</v>
      </c>
      <c r="Q44" s="147"/>
      <c r="R44" s="145">
        <f t="shared" si="2"/>
        <v>1.1215277777777777</v>
      </c>
      <c r="T44" s="109">
        <f t="shared" si="3"/>
        <v>0</v>
      </c>
      <c r="U44" s="57">
        <f t="shared" si="12"/>
        <v>0</v>
      </c>
      <c r="V44" s="111">
        <f t="shared" si="13"/>
        <v>0</v>
      </c>
      <c r="W44" s="109">
        <f t="shared" si="4"/>
        <v>25.5</v>
      </c>
      <c r="X44" s="57">
        <f t="shared" si="14"/>
        <v>0</v>
      </c>
      <c r="Y44" s="111">
        <f t="shared" si="15"/>
        <v>0</v>
      </c>
      <c r="Z44" s="109">
        <f t="shared" si="5"/>
        <v>2</v>
      </c>
      <c r="AA44" s="57">
        <f t="shared" si="16"/>
        <v>0</v>
      </c>
      <c r="AB44" s="111">
        <f t="shared" si="17"/>
        <v>0</v>
      </c>
      <c r="AC44" s="109">
        <f t="shared" si="18"/>
        <v>27.5</v>
      </c>
      <c r="AD44" s="127">
        <f t="shared" si="6"/>
        <v>27.5</v>
      </c>
      <c r="AF44" s="123">
        <f t="shared" si="7"/>
        <v>27.5</v>
      </c>
      <c r="AG44" s="124">
        <f t="shared" si="19"/>
        <v>1.8749999999999999E-2</v>
      </c>
      <c r="AH44" s="125">
        <f t="shared" si="8"/>
        <v>1.1215277777777777</v>
      </c>
      <c r="AI44" s="125">
        <f t="shared" si="9"/>
        <v>1.1215277777777777</v>
      </c>
    </row>
    <row r="45" spans="1:48" x14ac:dyDescent="0.2">
      <c r="A45" s="31">
        <v>30</v>
      </c>
      <c r="B45" s="148" t="s">
        <v>87</v>
      </c>
      <c r="C45" s="142">
        <f t="shared" si="10"/>
        <v>1.1215277777777777</v>
      </c>
      <c r="D45" s="157"/>
      <c r="E45" s="160"/>
      <c r="F45" s="160"/>
      <c r="G45" s="157">
        <v>17</v>
      </c>
      <c r="H45" s="160"/>
      <c r="I45" s="160"/>
      <c r="J45" s="157"/>
      <c r="K45" s="160"/>
      <c r="L45" s="160"/>
      <c r="M45" s="128">
        <f t="shared" si="11"/>
        <v>17</v>
      </c>
      <c r="N45" s="66">
        <f t="shared" si="20"/>
        <v>0</v>
      </c>
      <c r="O45" s="134" t="s">
        <v>118</v>
      </c>
      <c r="P45" s="145">
        <f t="shared" si="1"/>
        <v>1.1388888888888888</v>
      </c>
      <c r="Q45" s="147"/>
      <c r="R45" s="145">
        <f t="shared" si="2"/>
        <v>1.1388888888888888</v>
      </c>
      <c r="T45" s="109">
        <f t="shared" si="3"/>
        <v>0</v>
      </c>
      <c r="U45" s="57">
        <f t="shared" si="12"/>
        <v>0</v>
      </c>
      <c r="V45" s="111">
        <f t="shared" si="13"/>
        <v>0</v>
      </c>
      <c r="W45" s="109">
        <f t="shared" si="4"/>
        <v>25.5</v>
      </c>
      <c r="X45" s="57">
        <f t="shared" si="14"/>
        <v>0</v>
      </c>
      <c r="Y45" s="111">
        <f t="shared" si="15"/>
        <v>0</v>
      </c>
      <c r="Z45" s="109">
        <f t="shared" si="5"/>
        <v>0</v>
      </c>
      <c r="AA45" s="57">
        <f t="shared" si="16"/>
        <v>0</v>
      </c>
      <c r="AB45" s="111">
        <f t="shared" si="17"/>
        <v>0</v>
      </c>
      <c r="AC45" s="109">
        <f t="shared" si="18"/>
        <v>25.5</v>
      </c>
      <c r="AD45" s="127">
        <f t="shared" si="6"/>
        <v>25.5</v>
      </c>
      <c r="AF45" s="123">
        <f t="shared" si="7"/>
        <v>25.5</v>
      </c>
      <c r="AG45" s="124">
        <f t="shared" si="19"/>
        <v>1.7361111111111112E-2</v>
      </c>
      <c r="AH45" s="125">
        <f t="shared" si="8"/>
        <v>1.1388888888888888</v>
      </c>
      <c r="AI45" s="125">
        <f t="shared" si="9"/>
        <v>1.1388888888888888</v>
      </c>
    </row>
    <row r="46" spans="1:48" x14ac:dyDescent="0.2">
      <c r="A46" s="24">
        <v>31</v>
      </c>
      <c r="B46" s="148" t="s">
        <v>88</v>
      </c>
      <c r="C46" s="142">
        <f t="shared" si="10"/>
        <v>1.1388888888888888</v>
      </c>
      <c r="D46" s="157"/>
      <c r="E46" s="160"/>
      <c r="F46" s="160"/>
      <c r="G46" s="157">
        <v>14</v>
      </c>
      <c r="H46" s="160"/>
      <c r="I46" s="160"/>
      <c r="J46" s="157">
        <v>1</v>
      </c>
      <c r="K46" s="160"/>
      <c r="L46" s="160"/>
      <c r="M46" s="128">
        <f t="shared" si="11"/>
        <v>15</v>
      </c>
      <c r="N46" s="66">
        <f t="shared" si="20"/>
        <v>0</v>
      </c>
      <c r="O46" s="134" t="s">
        <v>119</v>
      </c>
      <c r="P46" s="145">
        <f t="shared" si="1"/>
        <v>1.1548611111111111</v>
      </c>
      <c r="Q46" s="147"/>
      <c r="R46" s="145">
        <f t="shared" si="2"/>
        <v>1.1548611111111111</v>
      </c>
      <c r="T46" s="109">
        <f t="shared" si="3"/>
        <v>0</v>
      </c>
      <c r="U46" s="57">
        <f t="shared" si="12"/>
        <v>0</v>
      </c>
      <c r="V46" s="111">
        <f t="shared" si="13"/>
        <v>0</v>
      </c>
      <c r="W46" s="109">
        <f t="shared" si="4"/>
        <v>21</v>
      </c>
      <c r="X46" s="57">
        <f t="shared" si="14"/>
        <v>0</v>
      </c>
      <c r="Y46" s="111">
        <f t="shared" si="15"/>
        <v>0</v>
      </c>
      <c r="Z46" s="109">
        <f t="shared" si="5"/>
        <v>2</v>
      </c>
      <c r="AA46" s="57">
        <f t="shared" si="16"/>
        <v>0</v>
      </c>
      <c r="AB46" s="111">
        <f t="shared" si="17"/>
        <v>0</v>
      </c>
      <c r="AC46" s="109">
        <f t="shared" si="18"/>
        <v>23</v>
      </c>
      <c r="AD46" s="127">
        <f t="shared" si="6"/>
        <v>23</v>
      </c>
      <c r="AF46" s="123">
        <f t="shared" si="7"/>
        <v>23</v>
      </c>
      <c r="AG46" s="124">
        <f t="shared" si="19"/>
        <v>1.5972222222222224E-2</v>
      </c>
      <c r="AH46" s="125">
        <f t="shared" si="8"/>
        <v>1.1548611111111111</v>
      </c>
      <c r="AI46" s="125">
        <f t="shared" si="9"/>
        <v>1.1548611111111111</v>
      </c>
    </row>
    <row r="47" spans="1:48" x14ac:dyDescent="0.2">
      <c r="A47" s="31">
        <v>32</v>
      </c>
      <c r="B47" s="57"/>
      <c r="C47" s="29"/>
      <c r="D47" s="58"/>
      <c r="E47" s="58"/>
      <c r="F47" s="58"/>
      <c r="G47" s="58"/>
      <c r="H47" s="58"/>
      <c r="I47" s="58"/>
      <c r="J47" s="58"/>
      <c r="K47" s="58"/>
      <c r="L47" s="58"/>
      <c r="M47" s="57" t="str">
        <f t="shared" si="11"/>
        <v/>
      </c>
      <c r="N47" s="66" t="str">
        <f t="shared" si="20"/>
        <v/>
      </c>
      <c r="O47" s="59"/>
      <c r="P47" s="66" t="str">
        <f t="shared" ref="P47:P58" si="21">IF(O47=O$1,"",J154)</f>
        <v/>
      </c>
      <c r="Q47" s="58"/>
      <c r="R47" s="65" t="str">
        <f t="shared" ref="R47:R58" si="22">IF(O47=O$1,"",N154)</f>
        <v/>
      </c>
      <c r="T47" s="109">
        <f t="shared" si="3"/>
        <v>0</v>
      </c>
      <c r="U47" s="57">
        <f t="shared" si="12"/>
        <v>0</v>
      </c>
      <c r="V47" s="111">
        <f t="shared" si="13"/>
        <v>0</v>
      </c>
      <c r="W47" s="109">
        <f t="shared" si="4"/>
        <v>0</v>
      </c>
      <c r="X47" s="57">
        <f t="shared" si="14"/>
        <v>0</v>
      </c>
      <c r="Y47" s="111">
        <f t="shared" si="15"/>
        <v>0</v>
      </c>
      <c r="Z47" s="109">
        <f t="shared" si="5"/>
        <v>0</v>
      </c>
      <c r="AA47" s="57">
        <f t="shared" si="16"/>
        <v>0</v>
      </c>
      <c r="AB47" s="111">
        <f t="shared" si="17"/>
        <v>0</v>
      </c>
      <c r="AC47" s="109">
        <f t="shared" si="18"/>
        <v>0</v>
      </c>
      <c r="AD47" s="127">
        <f t="shared" si="6"/>
        <v>0</v>
      </c>
      <c r="AF47" s="123">
        <f t="shared" si="7"/>
        <v>0</v>
      </c>
      <c r="AG47" s="124">
        <f t="shared" si="19"/>
        <v>0</v>
      </c>
      <c r="AH47" s="125">
        <f t="shared" si="8"/>
        <v>0</v>
      </c>
      <c r="AI47" s="125">
        <f t="shared" si="9"/>
        <v>0</v>
      </c>
    </row>
    <row r="48" spans="1:48" x14ac:dyDescent="0.2">
      <c r="A48" s="24">
        <v>33</v>
      </c>
      <c r="B48" s="57"/>
      <c r="C48" s="29"/>
      <c r="D48" s="58"/>
      <c r="E48" s="58"/>
      <c r="F48" s="58"/>
      <c r="G48" s="58"/>
      <c r="H48" s="58"/>
      <c r="I48" s="58"/>
      <c r="J48" s="58"/>
      <c r="K48" s="58"/>
      <c r="L48" s="58"/>
      <c r="M48" s="57" t="str">
        <f t="shared" si="11"/>
        <v/>
      </c>
      <c r="N48" s="66" t="str">
        <f t="shared" si="20"/>
        <v/>
      </c>
      <c r="O48" s="59"/>
      <c r="P48" s="66" t="str">
        <f t="shared" si="21"/>
        <v/>
      </c>
      <c r="Q48" s="58"/>
      <c r="R48" s="65" t="str">
        <f t="shared" si="22"/>
        <v/>
      </c>
      <c r="T48" s="109">
        <f t="shared" si="3"/>
        <v>0</v>
      </c>
      <c r="U48" s="57">
        <f t="shared" si="12"/>
        <v>0</v>
      </c>
      <c r="V48" s="111">
        <f t="shared" si="13"/>
        <v>0</v>
      </c>
      <c r="W48" s="109">
        <f t="shared" si="4"/>
        <v>0</v>
      </c>
      <c r="X48" s="57">
        <f t="shared" si="14"/>
        <v>0</v>
      </c>
      <c r="Y48" s="111">
        <f t="shared" si="15"/>
        <v>0</v>
      </c>
      <c r="Z48" s="109">
        <f t="shared" si="5"/>
        <v>0</v>
      </c>
      <c r="AA48" s="57">
        <f t="shared" si="16"/>
        <v>0</v>
      </c>
      <c r="AB48" s="111">
        <f t="shared" si="17"/>
        <v>0</v>
      </c>
      <c r="AC48" s="109">
        <f t="shared" si="18"/>
        <v>0</v>
      </c>
      <c r="AD48" s="127">
        <f t="shared" si="6"/>
        <v>0</v>
      </c>
      <c r="AF48" s="123">
        <f t="shared" si="7"/>
        <v>0</v>
      </c>
      <c r="AG48" s="124">
        <f t="shared" si="19"/>
        <v>0</v>
      </c>
      <c r="AH48" s="125">
        <f t="shared" si="8"/>
        <v>0</v>
      </c>
      <c r="AI48" s="125">
        <f t="shared" si="9"/>
        <v>0</v>
      </c>
    </row>
    <row r="49" spans="1:35" x14ac:dyDescent="0.2">
      <c r="A49" s="31">
        <v>34</v>
      </c>
      <c r="B49" s="57"/>
      <c r="C49" s="29"/>
      <c r="D49" s="58"/>
      <c r="E49" s="58"/>
      <c r="F49" s="58"/>
      <c r="G49" s="58"/>
      <c r="H49" s="58"/>
      <c r="I49" s="58"/>
      <c r="J49" s="58"/>
      <c r="K49" s="58"/>
      <c r="L49" s="58"/>
      <c r="M49" s="57" t="str">
        <f t="shared" si="11"/>
        <v/>
      </c>
      <c r="N49" s="66" t="str">
        <f t="shared" si="20"/>
        <v/>
      </c>
      <c r="O49" s="59"/>
      <c r="P49" s="66" t="str">
        <f t="shared" si="21"/>
        <v/>
      </c>
      <c r="Q49" s="58"/>
      <c r="R49" s="65" t="str">
        <f t="shared" si="22"/>
        <v/>
      </c>
      <c r="T49" s="109">
        <f t="shared" si="3"/>
        <v>0</v>
      </c>
      <c r="U49" s="57">
        <f t="shared" si="12"/>
        <v>0</v>
      </c>
      <c r="V49" s="111">
        <f t="shared" si="13"/>
        <v>0</v>
      </c>
      <c r="W49" s="109">
        <f t="shared" si="4"/>
        <v>0</v>
      </c>
      <c r="X49" s="57">
        <f t="shared" si="14"/>
        <v>0</v>
      </c>
      <c r="Y49" s="111">
        <f t="shared" si="15"/>
        <v>0</v>
      </c>
      <c r="Z49" s="109">
        <f t="shared" si="5"/>
        <v>0</v>
      </c>
      <c r="AA49" s="57">
        <f t="shared" si="16"/>
        <v>0</v>
      </c>
      <c r="AB49" s="111">
        <f t="shared" si="17"/>
        <v>0</v>
      </c>
      <c r="AC49" s="109">
        <f t="shared" si="18"/>
        <v>0</v>
      </c>
      <c r="AD49" s="127">
        <f t="shared" si="6"/>
        <v>0</v>
      </c>
      <c r="AF49" s="123">
        <f t="shared" si="7"/>
        <v>0</v>
      </c>
      <c r="AG49" s="124">
        <f t="shared" si="19"/>
        <v>0</v>
      </c>
      <c r="AH49" s="125">
        <f t="shared" si="8"/>
        <v>0</v>
      </c>
      <c r="AI49" s="125">
        <f t="shared" si="9"/>
        <v>0</v>
      </c>
    </row>
    <row r="50" spans="1:35" x14ac:dyDescent="0.2">
      <c r="A50" s="24">
        <v>35</v>
      </c>
      <c r="B50" s="57"/>
      <c r="C50" s="29"/>
      <c r="D50" s="58"/>
      <c r="E50" s="58"/>
      <c r="F50" s="58"/>
      <c r="G50" s="58"/>
      <c r="H50" s="58"/>
      <c r="I50" s="58"/>
      <c r="J50" s="58"/>
      <c r="K50" s="58"/>
      <c r="L50" s="58"/>
      <c r="M50" s="57" t="str">
        <f t="shared" si="11"/>
        <v/>
      </c>
      <c r="N50" s="66" t="str">
        <f t="shared" si="20"/>
        <v/>
      </c>
      <c r="O50" s="59"/>
      <c r="P50" s="66" t="str">
        <f t="shared" si="21"/>
        <v/>
      </c>
      <c r="Q50" s="58"/>
      <c r="R50" s="65" t="str">
        <f t="shared" si="22"/>
        <v/>
      </c>
      <c r="T50" s="109">
        <f t="shared" si="3"/>
        <v>0</v>
      </c>
      <c r="U50" s="57">
        <f t="shared" si="12"/>
        <v>0</v>
      </c>
      <c r="V50" s="111">
        <f t="shared" si="13"/>
        <v>0</v>
      </c>
      <c r="W50" s="109">
        <f t="shared" si="4"/>
        <v>0</v>
      </c>
      <c r="X50" s="57">
        <f t="shared" si="14"/>
        <v>0</v>
      </c>
      <c r="Y50" s="111">
        <f t="shared" si="15"/>
        <v>0</v>
      </c>
      <c r="Z50" s="109">
        <f t="shared" si="5"/>
        <v>0</v>
      </c>
      <c r="AA50" s="57">
        <f t="shared" si="16"/>
        <v>0</v>
      </c>
      <c r="AB50" s="111">
        <f t="shared" si="17"/>
        <v>0</v>
      </c>
      <c r="AC50" s="109">
        <f t="shared" si="18"/>
        <v>0</v>
      </c>
      <c r="AD50" s="127">
        <f t="shared" si="6"/>
        <v>0</v>
      </c>
      <c r="AF50" s="123">
        <f t="shared" si="7"/>
        <v>0</v>
      </c>
      <c r="AG50" s="124">
        <f t="shared" si="19"/>
        <v>0</v>
      </c>
      <c r="AH50" s="125">
        <f t="shared" si="8"/>
        <v>0</v>
      </c>
      <c r="AI50" s="125">
        <f t="shared" si="9"/>
        <v>0</v>
      </c>
    </row>
    <row r="51" spans="1:35" x14ac:dyDescent="0.2">
      <c r="A51" s="31">
        <v>36</v>
      </c>
      <c r="B51" s="57"/>
      <c r="C51" s="29"/>
      <c r="D51" s="58"/>
      <c r="E51" s="58"/>
      <c r="F51" s="58"/>
      <c r="G51" s="58"/>
      <c r="H51" s="58"/>
      <c r="I51" s="58"/>
      <c r="J51" s="58"/>
      <c r="K51" s="58"/>
      <c r="L51" s="58"/>
      <c r="M51" s="57" t="str">
        <f t="shared" si="11"/>
        <v/>
      </c>
      <c r="N51" s="66" t="str">
        <f t="shared" si="20"/>
        <v/>
      </c>
      <c r="O51" s="59"/>
      <c r="P51" s="66" t="str">
        <f t="shared" si="21"/>
        <v/>
      </c>
      <c r="Q51" s="58"/>
      <c r="R51" s="65" t="str">
        <f t="shared" si="22"/>
        <v/>
      </c>
      <c r="T51" s="109">
        <f t="shared" si="3"/>
        <v>0</v>
      </c>
      <c r="U51" s="57">
        <f t="shared" si="12"/>
        <v>0</v>
      </c>
      <c r="V51" s="111">
        <f t="shared" si="13"/>
        <v>0</v>
      </c>
      <c r="W51" s="109">
        <f t="shared" si="4"/>
        <v>0</v>
      </c>
      <c r="X51" s="57">
        <f t="shared" si="14"/>
        <v>0</v>
      </c>
      <c r="Y51" s="111">
        <f t="shared" si="15"/>
        <v>0</v>
      </c>
      <c r="Z51" s="109">
        <f t="shared" si="5"/>
        <v>0</v>
      </c>
      <c r="AA51" s="57">
        <f t="shared" si="16"/>
        <v>0</v>
      </c>
      <c r="AB51" s="111">
        <f t="shared" si="17"/>
        <v>0</v>
      </c>
      <c r="AC51" s="109">
        <f t="shared" si="18"/>
        <v>0</v>
      </c>
      <c r="AD51" s="127">
        <f t="shared" si="6"/>
        <v>0</v>
      </c>
      <c r="AF51" s="123">
        <f t="shared" si="7"/>
        <v>0</v>
      </c>
      <c r="AG51" s="124">
        <f t="shared" si="19"/>
        <v>0</v>
      </c>
      <c r="AH51" s="125">
        <f t="shared" si="8"/>
        <v>0</v>
      </c>
      <c r="AI51" s="125">
        <f t="shared" si="9"/>
        <v>0</v>
      </c>
    </row>
    <row r="52" spans="1:35" x14ac:dyDescent="0.2">
      <c r="A52" s="24">
        <v>37</v>
      </c>
      <c r="B52" s="57"/>
      <c r="C52" s="29"/>
      <c r="D52" s="58"/>
      <c r="E52" s="58"/>
      <c r="F52" s="58"/>
      <c r="G52" s="58"/>
      <c r="H52" s="58"/>
      <c r="I52" s="58"/>
      <c r="J52" s="58"/>
      <c r="K52" s="58"/>
      <c r="L52" s="58"/>
      <c r="M52" s="57" t="str">
        <f t="shared" si="11"/>
        <v/>
      </c>
      <c r="N52" s="66" t="str">
        <f t="shared" si="20"/>
        <v/>
      </c>
      <c r="O52" s="59"/>
      <c r="P52" s="66" t="str">
        <f t="shared" si="21"/>
        <v/>
      </c>
      <c r="Q52" s="58"/>
      <c r="R52" s="65" t="str">
        <f t="shared" si="22"/>
        <v/>
      </c>
      <c r="T52" s="109">
        <f t="shared" si="3"/>
        <v>0</v>
      </c>
      <c r="U52" s="57">
        <f t="shared" si="12"/>
        <v>0</v>
      </c>
      <c r="V52" s="111">
        <f t="shared" si="13"/>
        <v>0</v>
      </c>
      <c r="W52" s="109">
        <f t="shared" si="4"/>
        <v>0</v>
      </c>
      <c r="X52" s="57">
        <f t="shared" si="14"/>
        <v>0</v>
      </c>
      <c r="Y52" s="111">
        <f t="shared" si="15"/>
        <v>0</v>
      </c>
      <c r="Z52" s="109">
        <f t="shared" si="5"/>
        <v>0</v>
      </c>
      <c r="AA52" s="57">
        <f t="shared" si="16"/>
        <v>0</v>
      </c>
      <c r="AB52" s="111">
        <f t="shared" si="17"/>
        <v>0</v>
      </c>
      <c r="AC52" s="109">
        <f t="shared" si="18"/>
        <v>0</v>
      </c>
      <c r="AD52" s="127">
        <f t="shared" si="6"/>
        <v>0</v>
      </c>
      <c r="AF52" s="123">
        <f t="shared" si="7"/>
        <v>0</v>
      </c>
      <c r="AG52" s="124">
        <f t="shared" si="19"/>
        <v>0</v>
      </c>
      <c r="AH52" s="125">
        <f t="shared" si="8"/>
        <v>0</v>
      </c>
      <c r="AI52" s="125">
        <f t="shared" si="9"/>
        <v>0</v>
      </c>
    </row>
    <row r="53" spans="1:35" x14ac:dyDescent="0.2">
      <c r="A53" s="31">
        <v>38</v>
      </c>
      <c r="B53" s="57"/>
      <c r="C53" s="29"/>
      <c r="D53" s="58"/>
      <c r="E53" s="58"/>
      <c r="F53" s="58"/>
      <c r="G53" s="58"/>
      <c r="H53" s="58"/>
      <c r="I53" s="58"/>
      <c r="J53" s="58"/>
      <c r="K53" s="58"/>
      <c r="L53" s="58"/>
      <c r="M53" s="57" t="str">
        <f t="shared" si="11"/>
        <v/>
      </c>
      <c r="N53" s="66" t="str">
        <f t="shared" si="20"/>
        <v/>
      </c>
      <c r="O53" s="59"/>
      <c r="P53" s="66" t="str">
        <f t="shared" si="21"/>
        <v/>
      </c>
      <c r="Q53" s="58"/>
      <c r="R53" s="65" t="str">
        <f t="shared" si="22"/>
        <v/>
      </c>
      <c r="T53" s="109">
        <f t="shared" si="3"/>
        <v>0</v>
      </c>
      <c r="U53" s="57">
        <f t="shared" si="12"/>
        <v>0</v>
      </c>
      <c r="V53" s="111">
        <f t="shared" si="13"/>
        <v>0</v>
      </c>
      <c r="W53" s="109">
        <f t="shared" si="4"/>
        <v>0</v>
      </c>
      <c r="X53" s="57">
        <f t="shared" si="14"/>
        <v>0</v>
      </c>
      <c r="Y53" s="111">
        <f t="shared" si="15"/>
        <v>0</v>
      </c>
      <c r="Z53" s="109">
        <f t="shared" si="5"/>
        <v>0</v>
      </c>
      <c r="AA53" s="57">
        <f t="shared" si="16"/>
        <v>0</v>
      </c>
      <c r="AB53" s="111">
        <f t="shared" si="17"/>
        <v>0</v>
      </c>
      <c r="AC53" s="109">
        <f t="shared" si="18"/>
        <v>0</v>
      </c>
      <c r="AD53" s="127">
        <f t="shared" si="6"/>
        <v>0</v>
      </c>
      <c r="AF53" s="123">
        <f t="shared" si="7"/>
        <v>0</v>
      </c>
      <c r="AG53" s="124">
        <f t="shared" si="19"/>
        <v>0</v>
      </c>
      <c r="AH53" s="125">
        <f t="shared" si="8"/>
        <v>0</v>
      </c>
      <c r="AI53" s="125">
        <f t="shared" si="9"/>
        <v>0</v>
      </c>
    </row>
    <row r="54" spans="1:35" x14ac:dyDescent="0.2">
      <c r="A54" s="24">
        <v>39</v>
      </c>
      <c r="B54" s="57"/>
      <c r="C54" s="29"/>
      <c r="D54" s="58"/>
      <c r="E54" s="58"/>
      <c r="F54" s="58"/>
      <c r="G54" s="58"/>
      <c r="H54" s="58"/>
      <c r="I54" s="58"/>
      <c r="J54" s="58"/>
      <c r="K54" s="58"/>
      <c r="L54" s="58"/>
      <c r="M54" s="57" t="str">
        <f t="shared" si="11"/>
        <v/>
      </c>
      <c r="N54" s="66" t="str">
        <f t="shared" si="20"/>
        <v/>
      </c>
      <c r="O54" s="59"/>
      <c r="P54" s="66" t="str">
        <f t="shared" si="21"/>
        <v/>
      </c>
      <c r="Q54" s="58"/>
      <c r="R54" s="65" t="str">
        <f t="shared" si="22"/>
        <v/>
      </c>
      <c r="T54" s="109">
        <f t="shared" si="3"/>
        <v>0</v>
      </c>
      <c r="U54" s="57">
        <f t="shared" si="12"/>
        <v>0</v>
      </c>
      <c r="V54" s="111">
        <f t="shared" si="13"/>
        <v>0</v>
      </c>
      <c r="W54" s="109">
        <f t="shared" si="4"/>
        <v>0</v>
      </c>
      <c r="X54" s="57">
        <f t="shared" si="14"/>
        <v>0</v>
      </c>
      <c r="Y54" s="111">
        <f t="shared" si="15"/>
        <v>0</v>
      </c>
      <c r="Z54" s="109">
        <f t="shared" si="5"/>
        <v>0</v>
      </c>
      <c r="AA54" s="57">
        <f t="shared" si="16"/>
        <v>0</v>
      </c>
      <c r="AB54" s="111">
        <f t="shared" si="17"/>
        <v>0</v>
      </c>
      <c r="AC54" s="109">
        <f t="shared" si="18"/>
        <v>0</v>
      </c>
      <c r="AD54" s="127">
        <f t="shared" si="6"/>
        <v>0</v>
      </c>
      <c r="AF54" s="123">
        <f t="shared" si="7"/>
        <v>0</v>
      </c>
      <c r="AG54" s="124">
        <f t="shared" si="19"/>
        <v>0</v>
      </c>
      <c r="AH54" s="125">
        <f t="shared" si="8"/>
        <v>0</v>
      </c>
      <c r="AI54" s="125">
        <f t="shared" si="9"/>
        <v>0</v>
      </c>
    </row>
    <row r="55" spans="1:35" x14ac:dyDescent="0.2">
      <c r="A55" s="31">
        <v>40</v>
      </c>
      <c r="B55" s="57"/>
      <c r="C55" s="29"/>
      <c r="D55" s="58"/>
      <c r="E55" s="58"/>
      <c r="F55" s="58"/>
      <c r="G55" s="58"/>
      <c r="H55" s="58"/>
      <c r="I55" s="58"/>
      <c r="J55" s="58"/>
      <c r="K55" s="58"/>
      <c r="L55" s="58"/>
      <c r="M55" s="57" t="str">
        <f t="shared" si="11"/>
        <v/>
      </c>
      <c r="N55" s="66" t="str">
        <f t="shared" si="20"/>
        <v/>
      </c>
      <c r="O55" s="59"/>
      <c r="P55" s="66" t="str">
        <f t="shared" si="21"/>
        <v/>
      </c>
      <c r="Q55" s="58"/>
      <c r="R55" s="65" t="str">
        <f t="shared" si="22"/>
        <v/>
      </c>
      <c r="T55" s="109">
        <f t="shared" si="3"/>
        <v>0</v>
      </c>
      <c r="U55" s="57">
        <f t="shared" si="12"/>
        <v>0</v>
      </c>
      <c r="V55" s="111">
        <f t="shared" si="13"/>
        <v>0</v>
      </c>
      <c r="W55" s="109">
        <f t="shared" si="4"/>
        <v>0</v>
      </c>
      <c r="X55" s="57">
        <f t="shared" si="14"/>
        <v>0</v>
      </c>
      <c r="Y55" s="111">
        <f t="shared" si="15"/>
        <v>0</v>
      </c>
      <c r="Z55" s="109">
        <f t="shared" si="5"/>
        <v>0</v>
      </c>
      <c r="AA55" s="57">
        <f t="shared" si="16"/>
        <v>0</v>
      </c>
      <c r="AB55" s="111">
        <f t="shared" si="17"/>
        <v>0</v>
      </c>
      <c r="AC55" s="109">
        <f t="shared" si="18"/>
        <v>0</v>
      </c>
      <c r="AD55" s="127">
        <f t="shared" si="6"/>
        <v>0</v>
      </c>
      <c r="AF55" s="123">
        <f t="shared" si="7"/>
        <v>0</v>
      </c>
      <c r="AG55" s="124">
        <f t="shared" si="19"/>
        <v>0</v>
      </c>
      <c r="AH55" s="125">
        <f t="shared" si="8"/>
        <v>0</v>
      </c>
      <c r="AI55" s="125">
        <f t="shared" si="9"/>
        <v>0</v>
      </c>
    </row>
    <row r="56" spans="1:35" x14ac:dyDescent="0.2">
      <c r="A56" s="24">
        <v>41</v>
      </c>
      <c r="B56" s="57"/>
      <c r="C56" s="29"/>
      <c r="D56" s="58"/>
      <c r="E56" s="58"/>
      <c r="F56" s="58"/>
      <c r="G56" s="58"/>
      <c r="H56" s="58"/>
      <c r="I56" s="58"/>
      <c r="J56" s="58"/>
      <c r="K56" s="58"/>
      <c r="L56" s="58"/>
      <c r="M56" s="57" t="str">
        <f t="shared" si="11"/>
        <v/>
      </c>
      <c r="N56" s="66" t="str">
        <f t="shared" si="20"/>
        <v/>
      </c>
      <c r="O56" s="59"/>
      <c r="P56" s="66" t="str">
        <f t="shared" si="21"/>
        <v/>
      </c>
      <c r="Q56" s="58"/>
      <c r="R56" s="65" t="str">
        <f t="shared" si="22"/>
        <v/>
      </c>
      <c r="T56" s="109">
        <f t="shared" si="3"/>
        <v>0</v>
      </c>
      <c r="U56" s="57">
        <f t="shared" si="12"/>
        <v>0</v>
      </c>
      <c r="V56" s="111">
        <f t="shared" si="13"/>
        <v>0</v>
      </c>
      <c r="W56" s="109">
        <f t="shared" si="4"/>
        <v>0</v>
      </c>
      <c r="X56" s="57">
        <f t="shared" si="14"/>
        <v>0</v>
      </c>
      <c r="Y56" s="111">
        <f t="shared" si="15"/>
        <v>0</v>
      </c>
      <c r="Z56" s="109">
        <f t="shared" si="5"/>
        <v>0</v>
      </c>
      <c r="AA56" s="57">
        <f t="shared" si="16"/>
        <v>0</v>
      </c>
      <c r="AB56" s="111">
        <f t="shared" si="17"/>
        <v>0</v>
      </c>
      <c r="AC56" s="109">
        <f t="shared" si="18"/>
        <v>0</v>
      </c>
      <c r="AD56" s="127">
        <f t="shared" si="6"/>
        <v>0</v>
      </c>
      <c r="AF56" s="123">
        <f t="shared" si="7"/>
        <v>0</v>
      </c>
      <c r="AG56" s="124">
        <f t="shared" si="19"/>
        <v>0</v>
      </c>
      <c r="AH56" s="125">
        <f t="shared" si="8"/>
        <v>0</v>
      </c>
      <c r="AI56" s="125">
        <f t="shared" si="9"/>
        <v>0</v>
      </c>
    </row>
    <row r="57" spans="1:35" x14ac:dyDescent="0.2">
      <c r="A57" s="24">
        <v>42</v>
      </c>
      <c r="B57" s="57"/>
      <c r="C57" s="29"/>
      <c r="D57" s="58"/>
      <c r="E57" s="58"/>
      <c r="F57" s="58"/>
      <c r="G57" s="58"/>
      <c r="H57" s="58"/>
      <c r="I57" s="58"/>
      <c r="J57" s="58"/>
      <c r="K57" s="58"/>
      <c r="L57" s="58"/>
      <c r="M57" s="57" t="str">
        <f t="shared" si="11"/>
        <v/>
      </c>
      <c r="N57" s="66" t="str">
        <f t="shared" si="20"/>
        <v/>
      </c>
      <c r="O57" s="59"/>
      <c r="P57" s="66" t="str">
        <f t="shared" si="21"/>
        <v/>
      </c>
      <c r="Q57" s="58"/>
      <c r="R57" s="65" t="str">
        <f t="shared" si="22"/>
        <v/>
      </c>
      <c r="T57" s="109">
        <f t="shared" si="3"/>
        <v>0</v>
      </c>
      <c r="U57" s="57">
        <f t="shared" si="12"/>
        <v>0</v>
      </c>
      <c r="V57" s="111">
        <f t="shared" si="13"/>
        <v>0</v>
      </c>
      <c r="W57" s="109">
        <f t="shared" si="4"/>
        <v>0</v>
      </c>
      <c r="X57" s="57">
        <f t="shared" si="14"/>
        <v>0</v>
      </c>
      <c r="Y57" s="111">
        <f t="shared" si="15"/>
        <v>0</v>
      </c>
      <c r="Z57" s="109">
        <f t="shared" si="5"/>
        <v>0</v>
      </c>
      <c r="AA57" s="57">
        <f t="shared" si="16"/>
        <v>0</v>
      </c>
      <c r="AB57" s="111">
        <f t="shared" si="17"/>
        <v>0</v>
      </c>
      <c r="AC57" s="109">
        <f t="shared" si="18"/>
        <v>0</v>
      </c>
      <c r="AD57" s="127">
        <f t="shared" si="6"/>
        <v>0</v>
      </c>
      <c r="AF57" s="123">
        <f t="shared" si="7"/>
        <v>0</v>
      </c>
      <c r="AG57" s="124">
        <f t="shared" si="19"/>
        <v>0</v>
      </c>
      <c r="AH57" s="125">
        <f t="shared" si="8"/>
        <v>0</v>
      </c>
      <c r="AI57" s="125">
        <f t="shared" si="9"/>
        <v>0</v>
      </c>
    </row>
    <row r="58" spans="1:35" s="23" customFormat="1" x14ac:dyDescent="0.2">
      <c r="A58" s="47"/>
      <c r="B58" s="135"/>
      <c r="C58" s="136"/>
      <c r="D58" s="135"/>
      <c r="E58" s="135"/>
      <c r="F58" s="135"/>
      <c r="G58" s="135"/>
      <c r="H58" s="135"/>
      <c r="I58" s="135"/>
      <c r="J58" s="135"/>
      <c r="K58" s="135"/>
      <c r="L58" s="135"/>
      <c r="M58" s="135" t="str">
        <f>IF(O58=O$1,"",C165)</f>
        <v/>
      </c>
      <c r="N58" s="137" t="str">
        <f t="shared" si="20"/>
        <v/>
      </c>
      <c r="O58" s="138"/>
      <c r="P58" s="137" t="str">
        <f t="shared" si="21"/>
        <v/>
      </c>
      <c r="Q58" s="135"/>
      <c r="R58" s="137" t="str">
        <f t="shared" si="22"/>
        <v/>
      </c>
      <c r="T58" s="109"/>
      <c r="U58" s="57"/>
      <c r="V58" s="111"/>
      <c r="W58" s="109"/>
      <c r="X58" s="57"/>
      <c r="Y58" s="111"/>
      <c r="Z58" s="109"/>
      <c r="AA58" s="57"/>
      <c r="AB58" s="111"/>
      <c r="AC58" s="109"/>
      <c r="AD58" s="119"/>
      <c r="AF58" s="126"/>
      <c r="AG58" s="126"/>
      <c r="AH58" s="126"/>
      <c r="AI58" s="126"/>
    </row>
    <row r="59" spans="1:35" ht="13.5" thickBot="1" x14ac:dyDescent="0.25">
      <c r="A59" s="24"/>
      <c r="B59" s="37" t="s">
        <v>17</v>
      </c>
      <c r="C59" s="41"/>
      <c r="D59" s="42">
        <f>SUM(D16:D58)</f>
        <v>311</v>
      </c>
      <c r="E59" s="42">
        <f t="shared" ref="E59:O59" si="23">SUM(E16:E58)</f>
        <v>0</v>
      </c>
      <c r="F59" s="42">
        <f t="shared" si="23"/>
        <v>0</v>
      </c>
      <c r="G59" s="42">
        <f t="shared" si="23"/>
        <v>195</v>
      </c>
      <c r="H59" s="42">
        <f t="shared" si="23"/>
        <v>25</v>
      </c>
      <c r="I59" s="42">
        <f t="shared" si="23"/>
        <v>0</v>
      </c>
      <c r="J59" s="42">
        <f t="shared" si="23"/>
        <v>29</v>
      </c>
      <c r="K59" s="42">
        <f t="shared" si="23"/>
        <v>0</v>
      </c>
      <c r="L59" s="42">
        <f t="shared" si="23"/>
        <v>0</v>
      </c>
      <c r="M59" s="42">
        <f t="shared" si="23"/>
        <v>560</v>
      </c>
      <c r="N59" s="41">
        <f>SUM(N16:N43)</f>
        <v>0.23402777777777778</v>
      </c>
      <c r="O59" s="42">
        <f t="shared" si="23"/>
        <v>0</v>
      </c>
      <c r="P59" s="41"/>
      <c r="Q59" s="41">
        <f>SUM(Q16:Q43)</f>
        <v>1.3888888888888888E-2</v>
      </c>
      <c r="R59" s="36"/>
      <c r="T59" s="112">
        <f t="shared" ref="T59:AD59" si="24">SUM(T16:T57)</f>
        <v>311</v>
      </c>
      <c r="U59" s="113">
        <f t="shared" si="24"/>
        <v>0</v>
      </c>
      <c r="V59" s="114">
        <f t="shared" si="24"/>
        <v>0</v>
      </c>
      <c r="W59" s="112">
        <f t="shared" si="24"/>
        <v>292.5</v>
      </c>
      <c r="X59" s="113">
        <f t="shared" si="24"/>
        <v>25</v>
      </c>
      <c r="Y59" s="114">
        <f t="shared" si="24"/>
        <v>0</v>
      </c>
      <c r="Z59" s="112">
        <f t="shared" si="24"/>
        <v>58</v>
      </c>
      <c r="AA59" s="113">
        <f t="shared" si="24"/>
        <v>0</v>
      </c>
      <c r="AB59" s="114">
        <f t="shared" si="24"/>
        <v>0</v>
      </c>
      <c r="AC59" s="112">
        <f t="shared" si="24"/>
        <v>686.5</v>
      </c>
      <c r="AD59" s="114">
        <f t="shared" si="24"/>
        <v>686.5</v>
      </c>
      <c r="AF59" s="121"/>
      <c r="AG59" s="121"/>
      <c r="AH59" s="121"/>
      <c r="AI59" s="121"/>
    </row>
    <row r="60" spans="1:35" x14ac:dyDescent="0.2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8"/>
      <c r="O60" s="8"/>
      <c r="P60" s="8"/>
      <c r="Q60" s="8"/>
      <c r="R60" s="6"/>
    </row>
    <row r="61" spans="1:35" x14ac:dyDescent="0.2">
      <c r="J61" s="9"/>
      <c r="K61" s="9"/>
      <c r="L61" s="9"/>
      <c r="N61" s="8"/>
      <c r="O61" s="8"/>
      <c r="P61" s="8"/>
      <c r="Q61" s="8"/>
      <c r="R61" s="6"/>
      <c r="T61" s="2"/>
      <c r="U61" s="2"/>
      <c r="V61" s="2"/>
      <c r="W61" s="2"/>
      <c r="X61" s="2"/>
      <c r="Y61" s="2"/>
      <c r="Z61" s="2"/>
      <c r="AA61" s="2"/>
      <c r="AB61" s="2"/>
      <c r="AC61" s="2"/>
      <c r="AD61" s="108"/>
    </row>
    <row r="62" spans="1:35" x14ac:dyDescent="0.2">
      <c r="B62" s="68" t="s">
        <v>24</v>
      </c>
      <c r="C62" s="16"/>
      <c r="D62" s="17"/>
      <c r="E62" s="17"/>
      <c r="F62" s="17"/>
      <c r="G62" s="69">
        <f>N59</f>
        <v>0.23402777777777778</v>
      </c>
      <c r="H62" s="69"/>
      <c r="I62" s="69"/>
      <c r="J62" s="18"/>
      <c r="K62" s="10"/>
      <c r="L62" s="10"/>
      <c r="M62" s="10"/>
      <c r="N62" s="6"/>
      <c r="P62" s="3"/>
      <c r="R62" s="3"/>
      <c r="T62" s="2"/>
      <c r="U62" s="2"/>
      <c r="V62" s="2"/>
      <c r="W62" s="2"/>
      <c r="X62" s="2"/>
      <c r="Y62" s="2"/>
      <c r="Z62" s="2"/>
      <c r="AA62" s="2"/>
      <c r="AB62" s="2"/>
      <c r="AC62" s="2"/>
      <c r="AD62" s="108"/>
    </row>
    <row r="63" spans="1:35" x14ac:dyDescent="0.2">
      <c r="B63" s="32" t="s">
        <v>25</v>
      </c>
      <c r="C63" s="6"/>
      <c r="D63" s="2"/>
      <c r="E63" s="2"/>
      <c r="F63" s="2"/>
      <c r="G63" s="6">
        <f>Q59</f>
        <v>1.3888888888888888E-2</v>
      </c>
      <c r="H63" s="6"/>
      <c r="I63" s="6"/>
      <c r="J63" s="19"/>
      <c r="K63" s="2"/>
      <c r="L63" s="2"/>
      <c r="N63" s="6"/>
      <c r="P63" s="3"/>
      <c r="R63" s="3"/>
      <c r="T63" s="2"/>
      <c r="U63" s="2"/>
      <c r="V63" s="2"/>
      <c r="W63" s="2"/>
      <c r="X63" s="2"/>
      <c r="Y63" s="2"/>
      <c r="Z63" s="2"/>
      <c r="AA63" s="2"/>
      <c r="AB63" s="2"/>
      <c r="AC63" s="2"/>
      <c r="AD63" s="108"/>
    </row>
    <row r="64" spans="1:35" x14ac:dyDescent="0.2">
      <c r="B64" s="32" t="s">
        <v>19</v>
      </c>
      <c r="C64" s="6"/>
      <c r="D64" s="2"/>
      <c r="E64" s="2"/>
      <c r="F64" s="2"/>
      <c r="G64" s="6">
        <f>N59+Q59</f>
        <v>0.24791666666666667</v>
      </c>
      <c r="H64" s="6"/>
      <c r="I64" s="6"/>
      <c r="J64" s="20"/>
      <c r="K64" s="94"/>
      <c r="L64" s="94"/>
      <c r="N64" s="6"/>
      <c r="P64" s="3"/>
      <c r="R64" s="3"/>
    </row>
    <row r="65" spans="2:18" x14ac:dyDescent="0.2">
      <c r="B65" s="32" t="s">
        <v>20</v>
      </c>
      <c r="C65" s="6"/>
      <c r="D65" s="2"/>
      <c r="E65" s="2"/>
      <c r="F65" s="2"/>
      <c r="G65" s="2">
        <f>M59</f>
        <v>560</v>
      </c>
      <c r="H65" s="2"/>
      <c r="I65" s="2"/>
      <c r="J65" s="19" t="s">
        <v>21</v>
      </c>
      <c r="K65" s="2"/>
      <c r="L65" s="2"/>
      <c r="N65" s="6"/>
      <c r="P65" s="3"/>
      <c r="R65" s="3"/>
    </row>
    <row r="66" spans="2:18" x14ac:dyDescent="0.2">
      <c r="B66" s="32" t="s">
        <v>26</v>
      </c>
      <c r="C66" s="6"/>
      <c r="D66" s="2"/>
      <c r="E66" s="2"/>
      <c r="F66" s="2"/>
      <c r="G66" s="70">
        <f>G65/AD59*60</f>
        <v>48.943918426802625</v>
      </c>
      <c r="H66" s="70"/>
      <c r="I66" s="70"/>
      <c r="J66" s="19" t="s">
        <v>22</v>
      </c>
      <c r="K66" s="2"/>
      <c r="L66" s="2"/>
      <c r="N66" s="6"/>
      <c r="P66" s="3"/>
      <c r="R66" s="3"/>
    </row>
    <row r="67" spans="2:18" x14ac:dyDescent="0.2">
      <c r="B67" s="71" t="s">
        <v>27</v>
      </c>
      <c r="C67" s="11"/>
      <c r="D67" s="4"/>
      <c r="E67" s="4"/>
      <c r="F67" s="4"/>
      <c r="G67" s="72">
        <f>(AD59/120)-1</f>
        <v>4.7208333333333332</v>
      </c>
      <c r="H67" s="72"/>
      <c r="I67" s="72"/>
      <c r="J67" s="21"/>
      <c r="K67" s="2"/>
      <c r="L67" s="2"/>
      <c r="N67" s="6"/>
      <c r="P67" s="5"/>
      <c r="R67" s="3"/>
    </row>
    <row r="68" spans="2:18" x14ac:dyDescent="0.2">
      <c r="B68" s="2"/>
      <c r="C68" s="6"/>
      <c r="D68" s="2"/>
      <c r="E68" s="2"/>
      <c r="F68" s="2"/>
      <c r="G68" s="73"/>
      <c r="H68" s="73"/>
      <c r="I68" s="73"/>
      <c r="J68" s="2"/>
      <c r="K68" s="2"/>
      <c r="L68" s="2"/>
      <c r="N68" s="6"/>
      <c r="P68" s="5"/>
      <c r="R68" s="3"/>
    </row>
    <row r="69" spans="2:18" x14ac:dyDescent="0.2">
      <c r="B69" s="8" t="s">
        <v>35</v>
      </c>
      <c r="D69" s="2"/>
      <c r="E69" s="2"/>
      <c r="F69" s="2"/>
      <c r="G69" s="73"/>
      <c r="H69" s="73"/>
      <c r="I69" s="73"/>
      <c r="J69" s="2"/>
      <c r="K69" s="2"/>
      <c r="L69" s="2"/>
      <c r="N69" s="6"/>
      <c r="P69" s="5"/>
      <c r="R69" s="3"/>
    </row>
    <row r="70" spans="2:18" x14ac:dyDescent="0.2">
      <c r="B70" s="74"/>
      <c r="C70" s="26"/>
      <c r="D70" s="25"/>
      <c r="E70" s="25"/>
      <c r="F70" s="25"/>
      <c r="G70" s="75"/>
      <c r="H70" s="75"/>
      <c r="I70" s="75"/>
      <c r="J70" s="25"/>
      <c r="K70" s="25"/>
      <c r="L70" s="25"/>
      <c r="M70" s="25"/>
      <c r="N70" s="26"/>
      <c r="O70" s="25"/>
      <c r="P70" s="27"/>
      <c r="Q70" s="25"/>
      <c r="R70" s="28"/>
    </row>
    <row r="71" spans="2:18" x14ac:dyDescent="0.2">
      <c r="B71" s="32"/>
      <c r="C71" s="6"/>
      <c r="D71" s="2"/>
      <c r="E71" s="2"/>
      <c r="F71" s="2"/>
      <c r="G71" s="73"/>
      <c r="H71" s="73"/>
      <c r="I71" s="73"/>
      <c r="J71" s="2"/>
      <c r="K71" s="2"/>
      <c r="L71" s="2"/>
      <c r="M71" s="2"/>
      <c r="N71" s="6"/>
      <c r="O71" s="2"/>
      <c r="P71" s="15"/>
      <c r="Q71" s="2"/>
      <c r="R71" s="13"/>
    </row>
    <row r="72" spans="2:18" x14ac:dyDescent="0.2">
      <c r="B72" s="32"/>
      <c r="C72" s="6"/>
      <c r="D72" s="2"/>
      <c r="E72" s="2"/>
      <c r="F72" s="2"/>
      <c r="G72" s="73"/>
      <c r="H72" s="73"/>
      <c r="I72" s="73"/>
      <c r="J72" s="2"/>
      <c r="K72" s="2"/>
      <c r="L72" s="2"/>
      <c r="M72" s="2"/>
      <c r="N72" s="6"/>
      <c r="O72" s="2"/>
      <c r="P72" s="15"/>
      <c r="Q72" s="2"/>
      <c r="R72" s="13"/>
    </row>
    <row r="73" spans="2:18" x14ac:dyDescent="0.2">
      <c r="B73" s="71"/>
      <c r="C73" s="11"/>
      <c r="D73" s="4"/>
      <c r="E73" s="4"/>
      <c r="F73" s="4"/>
      <c r="G73" s="72"/>
      <c r="H73" s="72"/>
      <c r="I73" s="72"/>
      <c r="J73" s="4"/>
      <c r="K73" s="4"/>
      <c r="L73" s="4"/>
      <c r="M73" s="4"/>
      <c r="N73" s="11"/>
      <c r="O73" s="4"/>
      <c r="P73" s="14"/>
      <c r="Q73" s="4"/>
      <c r="R73" s="12"/>
    </row>
    <row r="74" spans="2:18" x14ac:dyDescent="0.2">
      <c r="B74" s="2"/>
      <c r="C74" s="6"/>
      <c r="D74" s="2"/>
      <c r="E74" s="2"/>
      <c r="F74" s="2"/>
      <c r="G74" s="73"/>
      <c r="H74" s="73"/>
      <c r="I74" s="73"/>
      <c r="J74" s="2"/>
      <c r="K74" s="2"/>
      <c r="L74" s="2"/>
      <c r="M74" s="2"/>
      <c r="N74" s="6"/>
      <c r="O74" s="2"/>
      <c r="P74" s="15"/>
      <c r="Q74" s="2"/>
      <c r="R74" s="6"/>
    </row>
    <row r="75" spans="2:18" x14ac:dyDescent="0.2">
      <c r="B75" s="76"/>
      <c r="C75" s="6"/>
      <c r="D75" s="2"/>
      <c r="E75" s="2"/>
      <c r="F75" s="2"/>
      <c r="G75" s="73"/>
      <c r="H75" s="73"/>
      <c r="I75" s="73"/>
      <c r="J75" s="2"/>
      <c r="K75" s="2"/>
      <c r="L75" s="2"/>
      <c r="M75" s="2"/>
      <c r="N75" s="6"/>
      <c r="O75" s="2"/>
      <c r="P75" s="15"/>
      <c r="Q75" s="2"/>
      <c r="R75" s="6"/>
    </row>
    <row r="76" spans="2:18" x14ac:dyDescent="0.2">
      <c r="B76" s="77">
        <f ca="1">NOW()</f>
        <v>42643.62151527778</v>
      </c>
      <c r="D76" s="2"/>
      <c r="E76" s="2"/>
      <c r="F76" s="2"/>
      <c r="J76" s="2"/>
      <c r="K76" s="2"/>
      <c r="L76" s="2"/>
      <c r="N76" s="6"/>
      <c r="P76" s="5"/>
      <c r="R76" s="3"/>
    </row>
    <row r="77" spans="2:18" x14ac:dyDescent="0.2">
      <c r="B77" s="2"/>
      <c r="D77" s="2"/>
      <c r="E77" s="2"/>
      <c r="F77" s="2"/>
      <c r="G77" s="73"/>
      <c r="H77" s="73"/>
      <c r="I77" s="73"/>
      <c r="J77" s="2"/>
      <c r="K77" s="2"/>
      <c r="L77" s="2"/>
      <c r="M77" s="2"/>
      <c r="N77" s="6"/>
      <c r="P77" s="5"/>
      <c r="R77" s="3"/>
    </row>
    <row r="78" spans="2:18" x14ac:dyDescent="0.2">
      <c r="B78" s="2"/>
      <c r="C78" s="6"/>
      <c r="D78" s="2"/>
      <c r="E78" s="2"/>
      <c r="F78" s="2"/>
      <c r="G78" s="73"/>
      <c r="H78" s="73"/>
      <c r="I78" s="73"/>
      <c r="J78" s="2"/>
      <c r="K78" s="2"/>
      <c r="L78" s="2"/>
      <c r="N78" s="6"/>
      <c r="P78" s="5"/>
      <c r="R78" s="3"/>
    </row>
    <row r="79" spans="2:18" x14ac:dyDescent="0.2">
      <c r="B79" s="105" t="s">
        <v>36</v>
      </c>
      <c r="C79" s="2"/>
      <c r="D79" s="73"/>
      <c r="E79" s="73"/>
      <c r="F79" s="73"/>
      <c r="G79" s="2"/>
      <c r="H79" s="2"/>
      <c r="I79" s="2"/>
      <c r="J79" s="2"/>
      <c r="K79" s="2"/>
      <c r="L79" s="2"/>
      <c r="N79" s="6"/>
      <c r="P79" s="5"/>
      <c r="R79" s="3"/>
    </row>
    <row r="80" spans="2:18" x14ac:dyDescent="0.2">
      <c r="B80" s="2"/>
      <c r="N80" s="6"/>
      <c r="P80" s="5"/>
      <c r="R80" s="3"/>
    </row>
    <row r="81" spans="1:35" x14ac:dyDescent="0.2">
      <c r="B81" s="2"/>
      <c r="C81" s="6"/>
      <c r="D81" s="2"/>
      <c r="E81" s="2"/>
      <c r="F81" s="2"/>
      <c r="G81" s="73"/>
      <c r="H81" s="73"/>
      <c r="I81" s="73"/>
      <c r="J81" s="2"/>
      <c r="K81" s="2"/>
      <c r="L81" s="2"/>
      <c r="N81" s="6"/>
      <c r="P81" s="5"/>
      <c r="R81" s="3"/>
    </row>
    <row r="82" spans="1:35" x14ac:dyDescent="0.2">
      <c r="B82" s="22"/>
      <c r="C82" s="5"/>
      <c r="M82" s="22"/>
      <c r="N82" s="6"/>
      <c r="P82" s="3"/>
      <c r="R82" s="3"/>
    </row>
    <row r="83" spans="1:35" x14ac:dyDescent="0.2">
      <c r="B83" s="29" t="s">
        <v>32</v>
      </c>
      <c r="C83" s="50" t="str">
        <f>Q6</f>
        <v>03.104-00</v>
      </c>
      <c r="M83" s="22"/>
      <c r="N83" s="6"/>
      <c r="R83" s="3"/>
    </row>
    <row r="84" spans="1:35" x14ac:dyDescent="0.2">
      <c r="B84" s="22"/>
      <c r="C84" s="5"/>
      <c r="M84" s="22"/>
      <c r="N84" s="6"/>
      <c r="P84" s="3"/>
      <c r="R84" s="3"/>
    </row>
    <row r="85" spans="1:35" ht="15.75" thickBot="1" x14ac:dyDescent="0.3">
      <c r="A85" s="30"/>
      <c r="B85" s="37" t="s">
        <v>23</v>
      </c>
      <c r="C85" s="89" t="s">
        <v>126</v>
      </c>
      <c r="D85" s="187">
        <v>60</v>
      </c>
      <c r="E85" s="187">
        <v>80</v>
      </c>
      <c r="F85" s="187">
        <v>100</v>
      </c>
      <c r="G85" s="188">
        <v>40</v>
      </c>
      <c r="H85" s="188">
        <v>60</v>
      </c>
      <c r="I85" s="188">
        <v>80</v>
      </c>
      <c r="J85" s="189">
        <v>30</v>
      </c>
      <c r="K85" s="189">
        <v>40</v>
      </c>
      <c r="L85" s="189">
        <v>60</v>
      </c>
      <c r="M85" s="52"/>
      <c r="N85" s="51"/>
      <c r="O85" s="51"/>
      <c r="P85" s="51"/>
      <c r="Q85" s="64"/>
      <c r="R85" s="63"/>
      <c r="T85" s="107" t="s">
        <v>57</v>
      </c>
    </row>
    <row r="86" spans="1:35" ht="13.5" thickBot="1" x14ac:dyDescent="0.25">
      <c r="A86" s="31"/>
      <c r="B86" s="37"/>
      <c r="C86" s="51"/>
      <c r="D86" s="172" t="s">
        <v>41</v>
      </c>
      <c r="E86" s="173"/>
      <c r="F86" s="174"/>
      <c r="G86" s="177" t="s">
        <v>40</v>
      </c>
      <c r="H86" s="178"/>
      <c r="I86" s="179"/>
      <c r="J86" s="182" t="s">
        <v>39</v>
      </c>
      <c r="K86" s="183"/>
      <c r="L86" s="184"/>
      <c r="M86" s="52"/>
      <c r="N86" s="51"/>
      <c r="O86" s="51"/>
      <c r="P86" s="51"/>
      <c r="Q86" s="64"/>
      <c r="R86" s="63"/>
      <c r="T86" s="106" t="s">
        <v>52</v>
      </c>
      <c r="U86" s="1"/>
      <c r="V86" s="1"/>
      <c r="W86" s="1"/>
      <c r="X86" s="1"/>
      <c r="Y86" s="1"/>
      <c r="Z86" s="1"/>
      <c r="AA86" s="1"/>
      <c r="AB86" s="1"/>
      <c r="AC86" s="1"/>
      <c r="AD86" s="2"/>
      <c r="AF86" s="107" t="s">
        <v>56</v>
      </c>
    </row>
    <row r="87" spans="1:35" x14ac:dyDescent="0.2">
      <c r="A87" s="31"/>
      <c r="B87" s="89" t="s">
        <v>6</v>
      </c>
      <c r="C87" s="89" t="s">
        <v>7</v>
      </c>
      <c r="D87" s="175" t="s">
        <v>4</v>
      </c>
      <c r="E87" s="168"/>
      <c r="F87" s="176"/>
      <c r="G87" s="180" t="s">
        <v>4</v>
      </c>
      <c r="H87" s="169"/>
      <c r="I87" s="181"/>
      <c r="J87" s="185" t="s">
        <v>4</v>
      </c>
      <c r="K87" s="171"/>
      <c r="L87" s="186"/>
      <c r="M87" s="89" t="s">
        <v>15</v>
      </c>
      <c r="N87" s="89" t="s">
        <v>14</v>
      </c>
      <c r="O87" s="89" t="s">
        <v>6</v>
      </c>
      <c r="P87" s="89" t="s">
        <v>7</v>
      </c>
      <c r="Q87" s="90" t="s">
        <v>14</v>
      </c>
      <c r="R87" s="90" t="s">
        <v>7</v>
      </c>
      <c r="T87" s="162" t="s">
        <v>42</v>
      </c>
      <c r="U87" s="163"/>
      <c r="V87" s="164"/>
      <c r="W87" s="162" t="s">
        <v>43</v>
      </c>
      <c r="X87" s="163"/>
      <c r="Y87" s="164"/>
      <c r="Z87" s="162" t="s">
        <v>44</v>
      </c>
      <c r="AA87" s="163"/>
      <c r="AB87" s="164"/>
      <c r="AC87" s="116" t="s">
        <v>46</v>
      </c>
      <c r="AD87" s="117"/>
      <c r="AF87" s="120" t="s">
        <v>53</v>
      </c>
      <c r="AG87" s="121"/>
      <c r="AH87" s="121"/>
      <c r="AI87" s="121"/>
    </row>
    <row r="88" spans="1:35" ht="26.25" thickBot="1" x14ac:dyDescent="0.25">
      <c r="A88" s="31"/>
      <c r="B88" s="89" t="s">
        <v>38</v>
      </c>
      <c r="C88" s="89" t="s">
        <v>0</v>
      </c>
      <c r="D88" s="95" t="s">
        <v>1</v>
      </c>
      <c r="E88" s="96" t="s">
        <v>2</v>
      </c>
      <c r="F88" s="97" t="s">
        <v>3</v>
      </c>
      <c r="G88" s="98" t="s">
        <v>1</v>
      </c>
      <c r="H88" s="99" t="s">
        <v>2</v>
      </c>
      <c r="I88" s="100" t="s">
        <v>3</v>
      </c>
      <c r="J88" s="101" t="s">
        <v>1</v>
      </c>
      <c r="K88" s="102" t="s">
        <v>2</v>
      </c>
      <c r="L88" s="103" t="s">
        <v>3</v>
      </c>
      <c r="M88" s="89" t="s">
        <v>16</v>
      </c>
      <c r="N88" s="89" t="s">
        <v>18</v>
      </c>
      <c r="O88" s="89" t="s">
        <v>37</v>
      </c>
      <c r="P88" s="89" t="s">
        <v>13</v>
      </c>
      <c r="Q88" s="90" t="s">
        <v>12</v>
      </c>
      <c r="R88" s="90" t="s">
        <v>0</v>
      </c>
      <c r="T88" s="109" t="s">
        <v>8</v>
      </c>
      <c r="U88" s="60" t="s">
        <v>9</v>
      </c>
      <c r="V88" s="110" t="s">
        <v>10</v>
      </c>
      <c r="W88" s="115" t="s">
        <v>8</v>
      </c>
      <c r="X88" s="60" t="s">
        <v>9</v>
      </c>
      <c r="Y88" s="110" t="s">
        <v>10</v>
      </c>
      <c r="Z88" s="115" t="s">
        <v>8</v>
      </c>
      <c r="AA88" s="60" t="s">
        <v>9</v>
      </c>
      <c r="AB88" s="110" t="s">
        <v>10</v>
      </c>
      <c r="AC88" s="109" t="s">
        <v>11</v>
      </c>
      <c r="AD88" s="118" t="s">
        <v>54</v>
      </c>
      <c r="AF88" s="122" t="s">
        <v>51</v>
      </c>
      <c r="AG88" s="122" t="s">
        <v>47</v>
      </c>
      <c r="AH88" s="122" t="s">
        <v>49</v>
      </c>
      <c r="AI88" s="122" t="s">
        <v>48</v>
      </c>
    </row>
    <row r="89" spans="1:35" s="23" customFormat="1" x14ac:dyDescent="0.2">
      <c r="A89" s="24"/>
      <c r="B89" s="80"/>
      <c r="C89" s="55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2"/>
      <c r="O89" s="83">
        <f t="shared" ref="O89:O130" si="25">B90</f>
        <v>0</v>
      </c>
      <c r="P89" s="82">
        <f t="shared" ref="P89:P131" si="26">C89+N89</f>
        <v>0</v>
      </c>
      <c r="Q89" s="84" t="str">
        <f>IF(Q57=O$1,"0",Q57)</f>
        <v>0</v>
      </c>
      <c r="R89" s="82">
        <f t="shared" ref="R89:R131" si="27">P89+Q89</f>
        <v>0</v>
      </c>
      <c r="T89" s="109">
        <f t="shared" ref="T89:T130" si="28">(D89/$D$85)*60</f>
        <v>0</v>
      </c>
      <c r="U89" s="57">
        <f t="shared" ref="U89:U130" si="29">(E89/$E$85)*60</f>
        <v>0</v>
      </c>
      <c r="V89" s="111">
        <f t="shared" ref="V89:V130" si="30">(F89/F$85)*60</f>
        <v>0</v>
      </c>
      <c r="W89" s="109">
        <f t="shared" ref="W89:W130" si="31">(G89/$G$85)*60</f>
        <v>0</v>
      </c>
      <c r="X89" s="57">
        <f t="shared" ref="X89:X130" si="32">(H89/$H$85)*60</f>
        <v>0</v>
      </c>
      <c r="Y89" s="111">
        <f t="shared" ref="Y89:Y130" si="33">(I89/$I$85)*60</f>
        <v>0</v>
      </c>
      <c r="Z89" s="109">
        <f t="shared" ref="Z89:Z130" si="34">(J89/$J$85)*60</f>
        <v>0</v>
      </c>
      <c r="AA89" s="57">
        <f t="shared" ref="AA89:AA130" si="35">(K89/$K$85)*60</f>
        <v>0</v>
      </c>
      <c r="AB89" s="111">
        <f t="shared" ref="AB89:AB130" si="36">(L89/$L$85)*60</f>
        <v>0</v>
      </c>
      <c r="AC89" s="109">
        <f>SUM(T89:AB89)</f>
        <v>0</v>
      </c>
      <c r="AD89" s="127">
        <f t="shared" ref="AD89:AD131" si="37">AC89</f>
        <v>0</v>
      </c>
      <c r="AE89"/>
      <c r="AF89" s="123">
        <f t="shared" ref="AF89:AF131" si="38">+AD89</f>
        <v>0</v>
      </c>
      <c r="AG89" s="124">
        <f>TIME(0,AF89,0)</f>
        <v>0</v>
      </c>
      <c r="AH89" s="125">
        <f t="shared" ref="AH89:AH131" si="39">C89+AG89</f>
        <v>0</v>
      </c>
      <c r="AI89" s="125">
        <f t="shared" ref="AI89:AI131" si="40">AH89+Q89</f>
        <v>0</v>
      </c>
    </row>
    <row r="90" spans="1:35" x14ac:dyDescent="0.2">
      <c r="A90" s="31">
        <v>42</v>
      </c>
      <c r="B90" s="80">
        <f>O57</f>
        <v>0</v>
      </c>
      <c r="C90" s="55" t="str">
        <f>IF(O57=O$1,"0",R89)</f>
        <v>0</v>
      </c>
      <c r="D90" s="81">
        <f>D57</f>
        <v>0</v>
      </c>
      <c r="E90" s="81">
        <f t="shared" ref="E90:F90" si="41">E57</f>
        <v>0</v>
      </c>
      <c r="F90" s="81">
        <f t="shared" si="41"/>
        <v>0</v>
      </c>
      <c r="G90" s="81">
        <f>G57</f>
        <v>0</v>
      </c>
      <c r="H90" s="81">
        <f t="shared" ref="H90:I90" si="42">H57</f>
        <v>0</v>
      </c>
      <c r="I90" s="81">
        <f t="shared" si="42"/>
        <v>0</v>
      </c>
      <c r="J90" s="81">
        <f>J57</f>
        <v>0</v>
      </c>
      <c r="K90" s="81">
        <f t="shared" ref="K90:L90" si="43">K57</f>
        <v>0</v>
      </c>
      <c r="L90" s="81">
        <f t="shared" si="43"/>
        <v>0</v>
      </c>
      <c r="M90" s="87">
        <f t="shared" ref="M90:M130" si="44">SUM(D90:L90)</f>
        <v>0</v>
      </c>
      <c r="N90" s="88">
        <f t="shared" ref="N90:N130" si="45">AG90</f>
        <v>0</v>
      </c>
      <c r="O90" s="83">
        <f t="shared" si="25"/>
        <v>0</v>
      </c>
      <c r="P90" s="82">
        <f t="shared" si="26"/>
        <v>0</v>
      </c>
      <c r="Q90" s="84" t="str">
        <f>IF(Q56=O$1,"0",Q56)</f>
        <v>0</v>
      </c>
      <c r="R90" s="82">
        <f t="shared" si="27"/>
        <v>0</v>
      </c>
      <c r="T90" s="109">
        <f t="shared" si="28"/>
        <v>0</v>
      </c>
      <c r="U90" s="57">
        <f t="shared" si="29"/>
        <v>0</v>
      </c>
      <c r="V90" s="111">
        <f t="shared" si="30"/>
        <v>0</v>
      </c>
      <c r="W90" s="109">
        <f t="shared" si="31"/>
        <v>0</v>
      </c>
      <c r="X90" s="57">
        <f t="shared" si="32"/>
        <v>0</v>
      </c>
      <c r="Y90" s="111">
        <f t="shared" si="33"/>
        <v>0</v>
      </c>
      <c r="Z90" s="109">
        <f t="shared" si="34"/>
        <v>0</v>
      </c>
      <c r="AA90" s="57">
        <f t="shared" si="35"/>
        <v>0</v>
      </c>
      <c r="AB90" s="111">
        <f t="shared" si="36"/>
        <v>0</v>
      </c>
      <c r="AC90" s="109">
        <f t="shared" ref="AC90:AC131" si="46">SUM(T90:AB90)</f>
        <v>0</v>
      </c>
      <c r="AD90" s="127">
        <f t="shared" si="37"/>
        <v>0</v>
      </c>
      <c r="AF90" s="123">
        <f t="shared" si="38"/>
        <v>0</v>
      </c>
      <c r="AG90" s="124">
        <f t="shared" ref="AG90:AG131" si="47">TIME(0,AF90,0)</f>
        <v>0</v>
      </c>
      <c r="AH90" s="125">
        <f t="shared" si="39"/>
        <v>0</v>
      </c>
      <c r="AI90" s="125">
        <f t="shared" si="40"/>
        <v>0</v>
      </c>
    </row>
    <row r="91" spans="1:35" x14ac:dyDescent="0.2">
      <c r="A91" s="24">
        <v>41</v>
      </c>
      <c r="B91" s="80">
        <f>O56</f>
        <v>0</v>
      </c>
      <c r="C91" s="55" t="str">
        <f>IF(O56=O$1,"0",R90)</f>
        <v>0</v>
      </c>
      <c r="D91" s="81">
        <f>D56</f>
        <v>0</v>
      </c>
      <c r="E91" s="81">
        <f t="shared" ref="E91:F91" si="48">E56</f>
        <v>0</v>
      </c>
      <c r="F91" s="81">
        <f t="shared" si="48"/>
        <v>0</v>
      </c>
      <c r="G91" s="81">
        <f>G56</f>
        <v>0</v>
      </c>
      <c r="H91" s="81">
        <f t="shared" ref="H91:I91" si="49">H56</f>
        <v>0</v>
      </c>
      <c r="I91" s="81">
        <f t="shared" si="49"/>
        <v>0</v>
      </c>
      <c r="J91" s="81">
        <f>J56</f>
        <v>0</v>
      </c>
      <c r="K91" s="81">
        <f t="shared" ref="K91:L91" si="50">K56</f>
        <v>0</v>
      </c>
      <c r="L91" s="81">
        <f t="shared" si="50"/>
        <v>0</v>
      </c>
      <c r="M91" s="87">
        <f t="shared" si="44"/>
        <v>0</v>
      </c>
      <c r="N91" s="88">
        <f t="shared" si="45"/>
        <v>0</v>
      </c>
      <c r="O91" s="83">
        <f t="shared" si="25"/>
        <v>0</v>
      </c>
      <c r="P91" s="82">
        <f t="shared" si="26"/>
        <v>0</v>
      </c>
      <c r="Q91" s="84" t="str">
        <f>IF(Q55=O$1,"0",Q55)</f>
        <v>0</v>
      </c>
      <c r="R91" s="82">
        <f t="shared" si="27"/>
        <v>0</v>
      </c>
      <c r="T91" s="109">
        <f t="shared" si="28"/>
        <v>0</v>
      </c>
      <c r="U91" s="57">
        <f t="shared" si="29"/>
        <v>0</v>
      </c>
      <c r="V91" s="111">
        <f t="shared" si="30"/>
        <v>0</v>
      </c>
      <c r="W91" s="109">
        <f t="shared" si="31"/>
        <v>0</v>
      </c>
      <c r="X91" s="57">
        <f t="shared" si="32"/>
        <v>0</v>
      </c>
      <c r="Y91" s="111">
        <f t="shared" si="33"/>
        <v>0</v>
      </c>
      <c r="Z91" s="109">
        <f t="shared" si="34"/>
        <v>0</v>
      </c>
      <c r="AA91" s="57">
        <f t="shared" si="35"/>
        <v>0</v>
      </c>
      <c r="AB91" s="111">
        <f t="shared" si="36"/>
        <v>0</v>
      </c>
      <c r="AC91" s="109">
        <f t="shared" si="46"/>
        <v>0</v>
      </c>
      <c r="AD91" s="127">
        <f t="shared" si="37"/>
        <v>0</v>
      </c>
      <c r="AF91" s="123">
        <f t="shared" si="38"/>
        <v>0</v>
      </c>
      <c r="AG91" s="124">
        <f t="shared" si="47"/>
        <v>0</v>
      </c>
      <c r="AH91" s="125">
        <f t="shared" si="39"/>
        <v>0</v>
      </c>
      <c r="AI91" s="125">
        <f t="shared" si="40"/>
        <v>0</v>
      </c>
    </row>
    <row r="92" spans="1:35" x14ac:dyDescent="0.2">
      <c r="A92" s="31">
        <v>40</v>
      </c>
      <c r="B92" s="80">
        <f>O55</f>
        <v>0</v>
      </c>
      <c r="C92" s="55" t="str">
        <f>IF(O55=O$1,"0",R91)</f>
        <v>0</v>
      </c>
      <c r="D92" s="81">
        <f>D55</f>
        <v>0</v>
      </c>
      <c r="E92" s="81">
        <f t="shared" ref="E92:F92" si="51">E55</f>
        <v>0</v>
      </c>
      <c r="F92" s="81">
        <f t="shared" si="51"/>
        <v>0</v>
      </c>
      <c r="G92" s="81">
        <f>G55</f>
        <v>0</v>
      </c>
      <c r="H92" s="81">
        <f t="shared" ref="H92:I92" si="52">H55</f>
        <v>0</v>
      </c>
      <c r="I92" s="81">
        <f t="shared" si="52"/>
        <v>0</v>
      </c>
      <c r="J92" s="81">
        <f>J55</f>
        <v>0</v>
      </c>
      <c r="K92" s="81">
        <f t="shared" ref="K92:L92" si="53">K55</f>
        <v>0</v>
      </c>
      <c r="L92" s="81">
        <f t="shared" si="53"/>
        <v>0</v>
      </c>
      <c r="M92" s="87">
        <f t="shared" si="44"/>
        <v>0</v>
      </c>
      <c r="N92" s="88">
        <f t="shared" si="45"/>
        <v>0</v>
      </c>
      <c r="O92" s="83">
        <f t="shared" si="25"/>
        <v>0</v>
      </c>
      <c r="P92" s="82">
        <f t="shared" si="26"/>
        <v>0</v>
      </c>
      <c r="Q92" s="84" t="str">
        <f>IF(Q54=O$1,"0",Q54)</f>
        <v>0</v>
      </c>
      <c r="R92" s="82">
        <f t="shared" si="27"/>
        <v>0</v>
      </c>
      <c r="T92" s="109">
        <f t="shared" si="28"/>
        <v>0</v>
      </c>
      <c r="U92" s="57">
        <f t="shared" si="29"/>
        <v>0</v>
      </c>
      <c r="V92" s="111">
        <f t="shared" si="30"/>
        <v>0</v>
      </c>
      <c r="W92" s="109">
        <f t="shared" si="31"/>
        <v>0</v>
      </c>
      <c r="X92" s="57">
        <f t="shared" si="32"/>
        <v>0</v>
      </c>
      <c r="Y92" s="111">
        <f t="shared" si="33"/>
        <v>0</v>
      </c>
      <c r="Z92" s="109">
        <f t="shared" si="34"/>
        <v>0</v>
      </c>
      <c r="AA92" s="57">
        <f t="shared" si="35"/>
        <v>0</v>
      </c>
      <c r="AB92" s="111">
        <f t="shared" si="36"/>
        <v>0</v>
      </c>
      <c r="AC92" s="109">
        <f t="shared" si="46"/>
        <v>0</v>
      </c>
      <c r="AD92" s="127">
        <f t="shared" si="37"/>
        <v>0</v>
      </c>
      <c r="AF92" s="123">
        <f t="shared" si="38"/>
        <v>0</v>
      </c>
      <c r="AG92" s="124">
        <f t="shared" si="47"/>
        <v>0</v>
      </c>
      <c r="AH92" s="125">
        <f t="shared" si="39"/>
        <v>0</v>
      </c>
      <c r="AI92" s="125">
        <f t="shared" si="40"/>
        <v>0</v>
      </c>
    </row>
    <row r="93" spans="1:35" x14ac:dyDescent="0.2">
      <c r="A93" s="24">
        <v>39</v>
      </c>
      <c r="B93" s="80">
        <f>O54</f>
        <v>0</v>
      </c>
      <c r="C93" s="55" t="str">
        <f>IF(O54=O$1,"0",R92)</f>
        <v>0</v>
      </c>
      <c r="D93" s="81">
        <f>D54</f>
        <v>0</v>
      </c>
      <c r="E93" s="81">
        <f t="shared" ref="E93:F93" si="54">E54</f>
        <v>0</v>
      </c>
      <c r="F93" s="81">
        <f t="shared" si="54"/>
        <v>0</v>
      </c>
      <c r="G93" s="81">
        <f>G54</f>
        <v>0</v>
      </c>
      <c r="H93" s="81">
        <f t="shared" ref="H93:I93" si="55">H54</f>
        <v>0</v>
      </c>
      <c r="I93" s="81">
        <f t="shared" si="55"/>
        <v>0</v>
      </c>
      <c r="J93" s="81">
        <f>J54</f>
        <v>0</v>
      </c>
      <c r="K93" s="81">
        <f t="shared" ref="K93:L93" si="56">K54</f>
        <v>0</v>
      </c>
      <c r="L93" s="81">
        <f t="shared" si="56"/>
        <v>0</v>
      </c>
      <c r="M93" s="87">
        <f t="shared" si="44"/>
        <v>0</v>
      </c>
      <c r="N93" s="88">
        <f t="shared" si="45"/>
        <v>0</v>
      </c>
      <c r="O93" s="83">
        <f t="shared" si="25"/>
        <v>0</v>
      </c>
      <c r="P93" s="82">
        <f t="shared" si="26"/>
        <v>0</v>
      </c>
      <c r="Q93" s="84" t="str">
        <f>IF(Q53=O$1,"0",Q53)</f>
        <v>0</v>
      </c>
      <c r="R93" s="82">
        <f t="shared" si="27"/>
        <v>0</v>
      </c>
      <c r="T93" s="109">
        <f t="shared" si="28"/>
        <v>0</v>
      </c>
      <c r="U93" s="57">
        <f t="shared" si="29"/>
        <v>0</v>
      </c>
      <c r="V93" s="111">
        <f t="shared" si="30"/>
        <v>0</v>
      </c>
      <c r="W93" s="109">
        <f t="shared" si="31"/>
        <v>0</v>
      </c>
      <c r="X93" s="57">
        <f t="shared" si="32"/>
        <v>0</v>
      </c>
      <c r="Y93" s="111">
        <f t="shared" si="33"/>
        <v>0</v>
      </c>
      <c r="Z93" s="109">
        <f>(J93/$J$85)*60</f>
        <v>0</v>
      </c>
      <c r="AA93" s="57">
        <f t="shared" si="35"/>
        <v>0</v>
      </c>
      <c r="AB93" s="111">
        <f t="shared" si="36"/>
        <v>0</v>
      </c>
      <c r="AC93" s="109">
        <f t="shared" si="46"/>
        <v>0</v>
      </c>
      <c r="AD93" s="127">
        <f t="shared" si="37"/>
        <v>0</v>
      </c>
      <c r="AF93" s="123">
        <f t="shared" si="38"/>
        <v>0</v>
      </c>
      <c r="AG93" s="124">
        <f t="shared" si="47"/>
        <v>0</v>
      </c>
      <c r="AH93" s="125">
        <f t="shared" si="39"/>
        <v>0</v>
      </c>
      <c r="AI93" s="125">
        <f t="shared" si="40"/>
        <v>0</v>
      </c>
    </row>
    <row r="94" spans="1:35" x14ac:dyDescent="0.2">
      <c r="A94" s="31">
        <v>38</v>
      </c>
      <c r="B94" s="80">
        <f>O53</f>
        <v>0</v>
      </c>
      <c r="C94" s="55" t="str">
        <f>IF(O53=O$1,"0",R93)</f>
        <v>0</v>
      </c>
      <c r="D94" s="81">
        <f>D53</f>
        <v>0</v>
      </c>
      <c r="E94" s="81">
        <f t="shared" ref="E94:F94" si="57">E53</f>
        <v>0</v>
      </c>
      <c r="F94" s="81">
        <f t="shared" si="57"/>
        <v>0</v>
      </c>
      <c r="G94" s="81">
        <f>G53</f>
        <v>0</v>
      </c>
      <c r="H94" s="81">
        <f t="shared" ref="H94:I94" si="58">H53</f>
        <v>0</v>
      </c>
      <c r="I94" s="81">
        <f t="shared" si="58"/>
        <v>0</v>
      </c>
      <c r="J94" s="81">
        <f>J53</f>
        <v>0</v>
      </c>
      <c r="K94" s="81">
        <f t="shared" ref="K94:L94" si="59">K53</f>
        <v>0</v>
      </c>
      <c r="L94" s="81">
        <f t="shared" si="59"/>
        <v>0</v>
      </c>
      <c r="M94" s="87">
        <f t="shared" si="44"/>
        <v>0</v>
      </c>
      <c r="N94" s="88">
        <f t="shared" si="45"/>
        <v>0</v>
      </c>
      <c r="O94" s="83">
        <f t="shared" si="25"/>
        <v>0</v>
      </c>
      <c r="P94" s="82">
        <f t="shared" si="26"/>
        <v>0</v>
      </c>
      <c r="Q94" s="84" t="str">
        <f>IF(Q52=O$1,"0",Q52)</f>
        <v>0</v>
      </c>
      <c r="R94" s="82">
        <f t="shared" si="27"/>
        <v>0</v>
      </c>
      <c r="T94" s="109">
        <f t="shared" si="28"/>
        <v>0</v>
      </c>
      <c r="U94" s="57">
        <f t="shared" si="29"/>
        <v>0</v>
      </c>
      <c r="V94" s="111">
        <f t="shared" si="30"/>
        <v>0</v>
      </c>
      <c r="W94" s="109">
        <f t="shared" si="31"/>
        <v>0</v>
      </c>
      <c r="X94" s="57">
        <f t="shared" si="32"/>
        <v>0</v>
      </c>
      <c r="Y94" s="111">
        <f t="shared" si="33"/>
        <v>0</v>
      </c>
      <c r="Z94" s="109">
        <f t="shared" si="34"/>
        <v>0</v>
      </c>
      <c r="AA94" s="57">
        <f t="shared" si="35"/>
        <v>0</v>
      </c>
      <c r="AB94" s="111">
        <f t="shared" si="36"/>
        <v>0</v>
      </c>
      <c r="AC94" s="109">
        <f t="shared" si="46"/>
        <v>0</v>
      </c>
      <c r="AD94" s="127">
        <f t="shared" si="37"/>
        <v>0</v>
      </c>
      <c r="AF94" s="123">
        <f t="shared" si="38"/>
        <v>0</v>
      </c>
      <c r="AG94" s="124">
        <f t="shared" si="47"/>
        <v>0</v>
      </c>
      <c r="AH94" s="125">
        <f t="shared" si="39"/>
        <v>0</v>
      </c>
      <c r="AI94" s="125">
        <f t="shared" si="40"/>
        <v>0</v>
      </c>
    </row>
    <row r="95" spans="1:35" x14ac:dyDescent="0.2">
      <c r="A95" s="24">
        <v>37</v>
      </c>
      <c r="B95" s="80">
        <f>O52</f>
        <v>0</v>
      </c>
      <c r="C95" s="55" t="str">
        <f>IF(O52=O$1,"0",R94)</f>
        <v>0</v>
      </c>
      <c r="D95" s="81">
        <f>D52</f>
        <v>0</v>
      </c>
      <c r="E95" s="81">
        <f t="shared" ref="E95:F95" si="60">E52</f>
        <v>0</v>
      </c>
      <c r="F95" s="81">
        <f t="shared" si="60"/>
        <v>0</v>
      </c>
      <c r="G95" s="81">
        <f>G52</f>
        <v>0</v>
      </c>
      <c r="H95" s="81">
        <f t="shared" ref="H95:I95" si="61">H52</f>
        <v>0</v>
      </c>
      <c r="I95" s="81">
        <f t="shared" si="61"/>
        <v>0</v>
      </c>
      <c r="J95" s="81">
        <f>J52</f>
        <v>0</v>
      </c>
      <c r="K95" s="81">
        <f t="shared" ref="K95:L95" si="62">K52</f>
        <v>0</v>
      </c>
      <c r="L95" s="81">
        <f t="shared" si="62"/>
        <v>0</v>
      </c>
      <c r="M95" s="87">
        <f t="shared" si="44"/>
        <v>0</v>
      </c>
      <c r="N95" s="88">
        <f t="shared" si="45"/>
        <v>0</v>
      </c>
      <c r="O95" s="83">
        <f t="shared" si="25"/>
        <v>0</v>
      </c>
      <c r="P95" s="82">
        <f t="shared" si="26"/>
        <v>0</v>
      </c>
      <c r="Q95" s="84" t="str">
        <f>IF(Q51=O$1,"0",Q51)</f>
        <v>0</v>
      </c>
      <c r="R95" s="82">
        <f t="shared" si="27"/>
        <v>0</v>
      </c>
      <c r="T95" s="109">
        <f t="shared" si="28"/>
        <v>0</v>
      </c>
      <c r="U95" s="57">
        <f t="shared" si="29"/>
        <v>0</v>
      </c>
      <c r="V95" s="111">
        <f t="shared" si="30"/>
        <v>0</v>
      </c>
      <c r="W95" s="109">
        <f t="shared" si="31"/>
        <v>0</v>
      </c>
      <c r="X95" s="57">
        <f t="shared" si="32"/>
        <v>0</v>
      </c>
      <c r="Y95" s="111">
        <f t="shared" si="33"/>
        <v>0</v>
      </c>
      <c r="Z95" s="109">
        <f t="shared" si="34"/>
        <v>0</v>
      </c>
      <c r="AA95" s="57">
        <f t="shared" si="35"/>
        <v>0</v>
      </c>
      <c r="AB95" s="111">
        <f t="shared" si="36"/>
        <v>0</v>
      </c>
      <c r="AC95" s="109">
        <f t="shared" si="46"/>
        <v>0</v>
      </c>
      <c r="AD95" s="127">
        <f t="shared" si="37"/>
        <v>0</v>
      </c>
      <c r="AF95" s="123">
        <f t="shared" si="38"/>
        <v>0</v>
      </c>
      <c r="AG95" s="124">
        <f t="shared" si="47"/>
        <v>0</v>
      </c>
      <c r="AH95" s="125">
        <f t="shared" si="39"/>
        <v>0</v>
      </c>
      <c r="AI95" s="125">
        <f t="shared" si="40"/>
        <v>0</v>
      </c>
    </row>
    <row r="96" spans="1:35" x14ac:dyDescent="0.2">
      <c r="A96" s="31">
        <v>36</v>
      </c>
      <c r="B96" s="80">
        <f>O51</f>
        <v>0</v>
      </c>
      <c r="C96" s="55" t="str">
        <f>IF(O51=O$1,"0",R95)</f>
        <v>0</v>
      </c>
      <c r="D96" s="81">
        <f>D51</f>
        <v>0</v>
      </c>
      <c r="E96" s="81">
        <f t="shared" ref="E96:F96" si="63">E51</f>
        <v>0</v>
      </c>
      <c r="F96" s="81">
        <f t="shared" si="63"/>
        <v>0</v>
      </c>
      <c r="G96" s="81">
        <f>G51</f>
        <v>0</v>
      </c>
      <c r="H96" s="81">
        <f t="shared" ref="H96:I96" si="64">H51</f>
        <v>0</v>
      </c>
      <c r="I96" s="81">
        <f t="shared" si="64"/>
        <v>0</v>
      </c>
      <c r="J96" s="81">
        <f>J51</f>
        <v>0</v>
      </c>
      <c r="K96" s="81">
        <f t="shared" ref="K96:L96" si="65">K51</f>
        <v>0</v>
      </c>
      <c r="L96" s="81">
        <f t="shared" si="65"/>
        <v>0</v>
      </c>
      <c r="M96" s="87">
        <f t="shared" si="44"/>
        <v>0</v>
      </c>
      <c r="N96" s="88">
        <f t="shared" si="45"/>
        <v>0</v>
      </c>
      <c r="O96" s="83">
        <f t="shared" si="25"/>
        <v>0</v>
      </c>
      <c r="P96" s="82">
        <f t="shared" si="26"/>
        <v>0</v>
      </c>
      <c r="Q96" s="84" t="str">
        <f>IF(Q50=O$1,"0",Q50)</f>
        <v>0</v>
      </c>
      <c r="R96" s="82">
        <f t="shared" si="27"/>
        <v>0</v>
      </c>
      <c r="T96" s="109">
        <f t="shared" si="28"/>
        <v>0</v>
      </c>
      <c r="U96" s="57">
        <f t="shared" si="29"/>
        <v>0</v>
      </c>
      <c r="V96" s="111">
        <f t="shared" si="30"/>
        <v>0</v>
      </c>
      <c r="W96" s="109">
        <f t="shared" si="31"/>
        <v>0</v>
      </c>
      <c r="X96" s="57">
        <f t="shared" si="32"/>
        <v>0</v>
      </c>
      <c r="Y96" s="111">
        <f t="shared" si="33"/>
        <v>0</v>
      </c>
      <c r="Z96" s="109">
        <f t="shared" si="34"/>
        <v>0</v>
      </c>
      <c r="AA96" s="57">
        <f t="shared" si="35"/>
        <v>0</v>
      </c>
      <c r="AB96" s="111">
        <f t="shared" si="36"/>
        <v>0</v>
      </c>
      <c r="AC96" s="109">
        <f t="shared" si="46"/>
        <v>0</v>
      </c>
      <c r="AD96" s="127">
        <f t="shared" si="37"/>
        <v>0</v>
      </c>
      <c r="AF96" s="123">
        <f t="shared" si="38"/>
        <v>0</v>
      </c>
      <c r="AG96" s="124">
        <f t="shared" si="47"/>
        <v>0</v>
      </c>
      <c r="AH96" s="125">
        <f t="shared" si="39"/>
        <v>0</v>
      </c>
      <c r="AI96" s="125">
        <f t="shared" si="40"/>
        <v>0</v>
      </c>
    </row>
    <row r="97" spans="1:35" x14ac:dyDescent="0.2">
      <c r="A97" s="24">
        <v>35</v>
      </c>
      <c r="B97" s="80">
        <f>O50</f>
        <v>0</v>
      </c>
      <c r="C97" s="55" t="str">
        <f>IF(O50=O$1,"0",R96)</f>
        <v>0</v>
      </c>
      <c r="D97" s="81">
        <f>D50</f>
        <v>0</v>
      </c>
      <c r="E97" s="81">
        <f t="shared" ref="E97:F97" si="66">E50</f>
        <v>0</v>
      </c>
      <c r="F97" s="81">
        <f t="shared" si="66"/>
        <v>0</v>
      </c>
      <c r="G97" s="81">
        <f>G50</f>
        <v>0</v>
      </c>
      <c r="H97" s="81">
        <f t="shared" ref="H97:I97" si="67">H50</f>
        <v>0</v>
      </c>
      <c r="I97" s="81">
        <f t="shared" si="67"/>
        <v>0</v>
      </c>
      <c r="J97" s="81">
        <f>J50</f>
        <v>0</v>
      </c>
      <c r="K97" s="81">
        <f t="shared" ref="K97:L97" si="68">K50</f>
        <v>0</v>
      </c>
      <c r="L97" s="81">
        <f t="shared" si="68"/>
        <v>0</v>
      </c>
      <c r="M97" s="87">
        <f t="shared" si="44"/>
        <v>0</v>
      </c>
      <c r="N97" s="88">
        <f t="shared" si="45"/>
        <v>0</v>
      </c>
      <c r="O97" s="83">
        <f t="shared" si="25"/>
        <v>0</v>
      </c>
      <c r="P97" s="82">
        <f t="shared" si="26"/>
        <v>0</v>
      </c>
      <c r="Q97" s="84" t="str">
        <f>IF(Q49=O$1,"0",Q49)</f>
        <v>0</v>
      </c>
      <c r="R97" s="82">
        <f t="shared" si="27"/>
        <v>0</v>
      </c>
      <c r="T97" s="109">
        <f t="shared" si="28"/>
        <v>0</v>
      </c>
      <c r="U97" s="57">
        <f t="shared" si="29"/>
        <v>0</v>
      </c>
      <c r="V97" s="111">
        <f t="shared" si="30"/>
        <v>0</v>
      </c>
      <c r="W97" s="109">
        <f t="shared" si="31"/>
        <v>0</v>
      </c>
      <c r="X97" s="57">
        <f t="shared" si="32"/>
        <v>0</v>
      </c>
      <c r="Y97" s="111">
        <f t="shared" si="33"/>
        <v>0</v>
      </c>
      <c r="Z97" s="109">
        <f t="shared" si="34"/>
        <v>0</v>
      </c>
      <c r="AA97" s="57">
        <f t="shared" si="35"/>
        <v>0</v>
      </c>
      <c r="AB97" s="111">
        <f t="shared" si="36"/>
        <v>0</v>
      </c>
      <c r="AC97" s="109">
        <f t="shared" si="46"/>
        <v>0</v>
      </c>
      <c r="AD97" s="127">
        <f t="shared" si="37"/>
        <v>0</v>
      </c>
      <c r="AF97" s="123">
        <f t="shared" si="38"/>
        <v>0</v>
      </c>
      <c r="AG97" s="124">
        <f t="shared" si="47"/>
        <v>0</v>
      </c>
      <c r="AH97" s="125">
        <f t="shared" si="39"/>
        <v>0</v>
      </c>
      <c r="AI97" s="125">
        <f t="shared" si="40"/>
        <v>0</v>
      </c>
    </row>
    <row r="98" spans="1:35" x14ac:dyDescent="0.2">
      <c r="A98" s="31">
        <v>34</v>
      </c>
      <c r="B98" s="80">
        <f>O49</f>
        <v>0</v>
      </c>
      <c r="C98" s="55" t="str">
        <f>IF(O49=O$1,"0",R97)</f>
        <v>0</v>
      </c>
      <c r="D98" s="81">
        <f>D49</f>
        <v>0</v>
      </c>
      <c r="E98" s="81">
        <f t="shared" ref="E98:F98" si="69">E49</f>
        <v>0</v>
      </c>
      <c r="F98" s="81">
        <f t="shared" si="69"/>
        <v>0</v>
      </c>
      <c r="G98" s="81">
        <f>G49</f>
        <v>0</v>
      </c>
      <c r="H98" s="81">
        <f t="shared" ref="H98:I98" si="70">H49</f>
        <v>0</v>
      </c>
      <c r="I98" s="81">
        <f t="shared" si="70"/>
        <v>0</v>
      </c>
      <c r="J98" s="81">
        <f>J49</f>
        <v>0</v>
      </c>
      <c r="K98" s="81">
        <f t="shared" ref="K98:L98" si="71">K49</f>
        <v>0</v>
      </c>
      <c r="L98" s="81">
        <f t="shared" si="71"/>
        <v>0</v>
      </c>
      <c r="M98" s="87">
        <f t="shared" si="44"/>
        <v>0</v>
      </c>
      <c r="N98" s="88">
        <f t="shared" si="45"/>
        <v>0</v>
      </c>
      <c r="O98" s="83">
        <f t="shared" si="25"/>
        <v>0</v>
      </c>
      <c r="P98" s="82">
        <f t="shared" si="26"/>
        <v>0</v>
      </c>
      <c r="Q98" s="84" t="str">
        <f>IF(Q48=O$1,"0",Q48)</f>
        <v>0</v>
      </c>
      <c r="R98" s="82">
        <f t="shared" si="27"/>
        <v>0</v>
      </c>
      <c r="T98" s="109">
        <f t="shared" si="28"/>
        <v>0</v>
      </c>
      <c r="U98" s="57">
        <f t="shared" si="29"/>
        <v>0</v>
      </c>
      <c r="V98" s="111">
        <f t="shared" si="30"/>
        <v>0</v>
      </c>
      <c r="W98" s="109">
        <f t="shared" si="31"/>
        <v>0</v>
      </c>
      <c r="X98" s="57">
        <f t="shared" si="32"/>
        <v>0</v>
      </c>
      <c r="Y98" s="111">
        <f t="shared" si="33"/>
        <v>0</v>
      </c>
      <c r="Z98" s="109">
        <f t="shared" si="34"/>
        <v>0</v>
      </c>
      <c r="AA98" s="57">
        <f t="shared" si="35"/>
        <v>0</v>
      </c>
      <c r="AB98" s="111">
        <f t="shared" si="36"/>
        <v>0</v>
      </c>
      <c r="AC98" s="109">
        <f t="shared" si="46"/>
        <v>0</v>
      </c>
      <c r="AD98" s="127">
        <f t="shared" si="37"/>
        <v>0</v>
      </c>
      <c r="AF98" s="123">
        <f t="shared" si="38"/>
        <v>0</v>
      </c>
      <c r="AG98" s="124">
        <f t="shared" si="47"/>
        <v>0</v>
      </c>
      <c r="AH98" s="125">
        <f t="shared" si="39"/>
        <v>0</v>
      </c>
      <c r="AI98" s="125">
        <f t="shared" si="40"/>
        <v>0</v>
      </c>
    </row>
    <row r="99" spans="1:35" x14ac:dyDescent="0.2">
      <c r="A99" s="24">
        <v>33</v>
      </c>
      <c r="B99" s="80">
        <f>O48</f>
        <v>0</v>
      </c>
      <c r="C99" s="55" t="str">
        <f>IF(O48=O$1,"0",R98)</f>
        <v>0</v>
      </c>
      <c r="D99" s="81">
        <f>D48</f>
        <v>0</v>
      </c>
      <c r="E99" s="81">
        <f t="shared" ref="E99:F99" si="72">E48</f>
        <v>0</v>
      </c>
      <c r="F99" s="81">
        <f t="shared" si="72"/>
        <v>0</v>
      </c>
      <c r="G99" s="81">
        <f>G48</f>
        <v>0</v>
      </c>
      <c r="H99" s="81">
        <f t="shared" ref="H99:I99" si="73">H48</f>
        <v>0</v>
      </c>
      <c r="I99" s="81">
        <f t="shared" si="73"/>
        <v>0</v>
      </c>
      <c r="J99" s="81">
        <f>J48</f>
        <v>0</v>
      </c>
      <c r="K99" s="81">
        <f t="shared" ref="K99:L99" si="74">K48</f>
        <v>0</v>
      </c>
      <c r="L99" s="81">
        <f t="shared" si="74"/>
        <v>0</v>
      </c>
      <c r="M99" s="87">
        <f t="shared" si="44"/>
        <v>0</v>
      </c>
      <c r="N99" s="88">
        <f t="shared" si="45"/>
        <v>0</v>
      </c>
      <c r="O99" s="83">
        <f t="shared" si="25"/>
        <v>0</v>
      </c>
      <c r="P99" s="82">
        <f t="shared" si="26"/>
        <v>0</v>
      </c>
      <c r="Q99" s="84" t="str">
        <f>IF(Q47=O$1,"0",Q47)</f>
        <v>0</v>
      </c>
      <c r="R99" s="82">
        <f t="shared" si="27"/>
        <v>0</v>
      </c>
      <c r="T99" s="109">
        <f t="shared" si="28"/>
        <v>0</v>
      </c>
      <c r="U99" s="57">
        <f t="shared" si="29"/>
        <v>0</v>
      </c>
      <c r="V99" s="111">
        <f t="shared" si="30"/>
        <v>0</v>
      </c>
      <c r="W99" s="109">
        <f t="shared" si="31"/>
        <v>0</v>
      </c>
      <c r="X99" s="57">
        <f t="shared" si="32"/>
        <v>0</v>
      </c>
      <c r="Y99" s="111">
        <f t="shared" si="33"/>
        <v>0</v>
      </c>
      <c r="Z99" s="109">
        <f t="shared" si="34"/>
        <v>0</v>
      </c>
      <c r="AA99" s="57">
        <f t="shared" si="35"/>
        <v>0</v>
      </c>
      <c r="AB99" s="111">
        <f t="shared" si="36"/>
        <v>0</v>
      </c>
      <c r="AC99" s="109">
        <f t="shared" si="46"/>
        <v>0</v>
      </c>
      <c r="AD99" s="127">
        <f t="shared" si="37"/>
        <v>0</v>
      </c>
      <c r="AF99" s="123">
        <f t="shared" si="38"/>
        <v>0</v>
      </c>
      <c r="AG99" s="124">
        <f t="shared" si="47"/>
        <v>0</v>
      </c>
      <c r="AH99" s="125">
        <f t="shared" si="39"/>
        <v>0</v>
      </c>
      <c r="AI99" s="125">
        <f t="shared" si="40"/>
        <v>0</v>
      </c>
    </row>
    <row r="100" spans="1:35" x14ac:dyDescent="0.2">
      <c r="A100" s="31">
        <v>32</v>
      </c>
      <c r="B100" s="80">
        <f>O47</f>
        <v>0</v>
      </c>
      <c r="C100" s="55" t="str">
        <f>IF(O47=O$1,"0",R99)</f>
        <v>0</v>
      </c>
      <c r="D100" s="81">
        <f>D47</f>
        <v>0</v>
      </c>
      <c r="E100" s="81">
        <f t="shared" ref="E100:F100" si="75">E47</f>
        <v>0</v>
      </c>
      <c r="F100" s="81">
        <f t="shared" si="75"/>
        <v>0</v>
      </c>
      <c r="G100" s="81">
        <f>G47</f>
        <v>0</v>
      </c>
      <c r="H100" s="81">
        <f t="shared" ref="H100:I100" si="76">H47</f>
        <v>0</v>
      </c>
      <c r="I100" s="81">
        <f t="shared" si="76"/>
        <v>0</v>
      </c>
      <c r="J100" s="81">
        <f>J47</f>
        <v>0</v>
      </c>
      <c r="K100" s="81">
        <f t="shared" ref="K100:L100" si="77">K47</f>
        <v>0</v>
      </c>
      <c r="L100" s="81">
        <f t="shared" si="77"/>
        <v>0</v>
      </c>
      <c r="M100" s="87">
        <f t="shared" si="44"/>
        <v>0</v>
      </c>
      <c r="N100" s="88">
        <f t="shared" si="45"/>
        <v>0</v>
      </c>
      <c r="O100" s="83" t="str">
        <f t="shared" si="25"/>
        <v>MATA AZUL</v>
      </c>
      <c r="P100" s="82">
        <f t="shared" si="26"/>
        <v>0</v>
      </c>
      <c r="Q100" s="84" t="str">
        <f>IF(Q46=O$1,"0",Q46)</f>
        <v>0</v>
      </c>
      <c r="R100" s="82">
        <f t="shared" si="27"/>
        <v>0</v>
      </c>
      <c r="T100" s="109">
        <f t="shared" si="28"/>
        <v>0</v>
      </c>
      <c r="U100" s="57">
        <f t="shared" si="29"/>
        <v>0</v>
      </c>
      <c r="V100" s="111">
        <f t="shared" si="30"/>
        <v>0</v>
      </c>
      <c r="W100" s="109">
        <f t="shared" si="31"/>
        <v>0</v>
      </c>
      <c r="X100" s="57">
        <f t="shared" si="32"/>
        <v>0</v>
      </c>
      <c r="Y100" s="111">
        <f t="shared" si="33"/>
        <v>0</v>
      </c>
      <c r="Z100" s="109">
        <f t="shared" si="34"/>
        <v>0</v>
      </c>
      <c r="AA100" s="57">
        <f t="shared" si="35"/>
        <v>0</v>
      </c>
      <c r="AB100" s="111">
        <f t="shared" si="36"/>
        <v>0</v>
      </c>
      <c r="AC100" s="109">
        <f t="shared" si="46"/>
        <v>0</v>
      </c>
      <c r="AD100" s="127">
        <f t="shared" si="37"/>
        <v>0</v>
      </c>
      <c r="AF100" s="123">
        <f t="shared" si="38"/>
        <v>0</v>
      </c>
      <c r="AG100" s="124">
        <f t="shared" si="47"/>
        <v>0</v>
      </c>
      <c r="AH100" s="125">
        <f t="shared" si="39"/>
        <v>0</v>
      </c>
      <c r="AI100" s="125">
        <f t="shared" si="40"/>
        <v>0</v>
      </c>
    </row>
    <row r="101" spans="1:35" x14ac:dyDescent="0.2">
      <c r="A101" s="24">
        <v>31</v>
      </c>
      <c r="B101" s="139" t="str">
        <f>O46</f>
        <v>MATA AZUL</v>
      </c>
      <c r="C101" s="142">
        <v>0.41666666666666669</v>
      </c>
      <c r="D101" s="141">
        <f>D46</f>
        <v>0</v>
      </c>
      <c r="E101" s="141">
        <f t="shared" ref="E101:F101" si="78">E46</f>
        <v>0</v>
      </c>
      <c r="F101" s="141">
        <f t="shared" si="78"/>
        <v>0</v>
      </c>
      <c r="G101" s="141">
        <f>G46</f>
        <v>14</v>
      </c>
      <c r="H101" s="141">
        <f t="shared" ref="H101:I101" si="79">H46</f>
        <v>0</v>
      </c>
      <c r="I101" s="141">
        <f t="shared" si="79"/>
        <v>0</v>
      </c>
      <c r="J101" s="141">
        <f>J46</f>
        <v>1</v>
      </c>
      <c r="K101" s="141">
        <f t="shared" ref="K101:L101" si="80">K46</f>
        <v>0</v>
      </c>
      <c r="L101" s="141">
        <f t="shared" si="80"/>
        <v>0</v>
      </c>
      <c r="M101" s="141">
        <f t="shared" si="44"/>
        <v>15</v>
      </c>
      <c r="N101" s="88">
        <f t="shared" si="45"/>
        <v>1.5972222222222224E-2</v>
      </c>
      <c r="O101" s="83" t="str">
        <f t="shared" si="25"/>
        <v>PATRONA</v>
      </c>
      <c r="P101" s="144">
        <f t="shared" si="26"/>
        <v>0.43263888888888891</v>
      </c>
      <c r="Q101" s="143" t="str">
        <f>IF(Q45=O$1,"0",Q45)</f>
        <v>0</v>
      </c>
      <c r="R101" s="144">
        <f t="shared" si="27"/>
        <v>0.43263888888888891</v>
      </c>
      <c r="T101" s="109">
        <f t="shared" si="28"/>
        <v>0</v>
      </c>
      <c r="U101" s="57">
        <f t="shared" si="29"/>
        <v>0</v>
      </c>
      <c r="V101" s="111">
        <f t="shared" si="30"/>
        <v>0</v>
      </c>
      <c r="W101" s="109">
        <f t="shared" si="31"/>
        <v>21</v>
      </c>
      <c r="X101" s="57">
        <f t="shared" si="32"/>
        <v>0</v>
      </c>
      <c r="Y101" s="111">
        <f t="shared" si="33"/>
        <v>0</v>
      </c>
      <c r="Z101" s="109">
        <f t="shared" si="34"/>
        <v>2</v>
      </c>
      <c r="AA101" s="57">
        <f t="shared" si="35"/>
        <v>0</v>
      </c>
      <c r="AB101" s="111">
        <f t="shared" si="36"/>
        <v>0</v>
      </c>
      <c r="AC101" s="109">
        <f t="shared" si="46"/>
        <v>23</v>
      </c>
      <c r="AD101" s="127">
        <f t="shared" si="37"/>
        <v>23</v>
      </c>
      <c r="AF101" s="123">
        <f t="shared" si="38"/>
        <v>23</v>
      </c>
      <c r="AG101" s="124">
        <f t="shared" si="47"/>
        <v>1.5972222222222224E-2</v>
      </c>
      <c r="AH101" s="125">
        <f t="shared" si="39"/>
        <v>0.43263888888888891</v>
      </c>
      <c r="AI101" s="125">
        <f t="shared" si="40"/>
        <v>0.43263888888888891</v>
      </c>
    </row>
    <row r="102" spans="1:35" x14ac:dyDescent="0.2">
      <c r="A102" s="31">
        <v>30</v>
      </c>
      <c r="B102" s="139" t="str">
        <f>O45</f>
        <v>PATRONA</v>
      </c>
      <c r="C102" s="142">
        <f>IF(O45=O$1,"0",R101)</f>
        <v>0.43263888888888891</v>
      </c>
      <c r="D102" s="141">
        <f>D45</f>
        <v>0</v>
      </c>
      <c r="E102" s="141">
        <f t="shared" ref="E102:F102" si="81">E45</f>
        <v>0</v>
      </c>
      <c r="F102" s="141">
        <f t="shared" si="81"/>
        <v>0</v>
      </c>
      <c r="G102" s="141">
        <f>G45</f>
        <v>17</v>
      </c>
      <c r="H102" s="141">
        <f t="shared" ref="H102:I102" si="82">H45</f>
        <v>0</v>
      </c>
      <c r="I102" s="141">
        <f t="shared" si="82"/>
        <v>0</v>
      </c>
      <c r="J102" s="141">
        <f>J45</f>
        <v>0</v>
      </c>
      <c r="K102" s="141">
        <f t="shared" ref="K102:L102" si="83">K45</f>
        <v>0</v>
      </c>
      <c r="L102" s="141">
        <f t="shared" si="83"/>
        <v>0</v>
      </c>
      <c r="M102" s="141">
        <f t="shared" si="44"/>
        <v>17</v>
      </c>
      <c r="N102" s="88">
        <f t="shared" si="45"/>
        <v>1.7361111111111112E-2</v>
      </c>
      <c r="O102" s="83" t="str">
        <f t="shared" si="25"/>
        <v>MONTIVIDIU DO NORTE</v>
      </c>
      <c r="P102" s="144">
        <f t="shared" si="26"/>
        <v>0.45</v>
      </c>
      <c r="Q102" s="143" t="str">
        <f>IF(Q44=O$1,"0",Q44)</f>
        <v>0</v>
      </c>
      <c r="R102" s="144">
        <f t="shared" si="27"/>
        <v>0.45</v>
      </c>
      <c r="T102" s="109">
        <f t="shared" si="28"/>
        <v>0</v>
      </c>
      <c r="U102" s="57">
        <f t="shared" si="29"/>
        <v>0</v>
      </c>
      <c r="V102" s="111">
        <f t="shared" si="30"/>
        <v>0</v>
      </c>
      <c r="W102" s="109">
        <f t="shared" si="31"/>
        <v>25.5</v>
      </c>
      <c r="X102" s="57">
        <f t="shared" si="32"/>
        <v>0</v>
      </c>
      <c r="Y102" s="111">
        <f t="shared" si="33"/>
        <v>0</v>
      </c>
      <c r="Z102" s="109">
        <f t="shared" si="34"/>
        <v>0</v>
      </c>
      <c r="AA102" s="57">
        <f t="shared" si="35"/>
        <v>0</v>
      </c>
      <c r="AB102" s="111">
        <f t="shared" si="36"/>
        <v>0</v>
      </c>
      <c r="AC102" s="109">
        <f t="shared" si="46"/>
        <v>25.5</v>
      </c>
      <c r="AD102" s="127">
        <f t="shared" si="37"/>
        <v>25.5</v>
      </c>
      <c r="AF102" s="123">
        <f t="shared" si="38"/>
        <v>25.5</v>
      </c>
      <c r="AG102" s="124">
        <f t="shared" si="47"/>
        <v>1.7361111111111112E-2</v>
      </c>
      <c r="AH102" s="125">
        <f t="shared" si="39"/>
        <v>0.45</v>
      </c>
      <c r="AI102" s="125">
        <f t="shared" si="40"/>
        <v>0.45</v>
      </c>
    </row>
    <row r="103" spans="1:35" x14ac:dyDescent="0.2">
      <c r="A103" s="24">
        <v>29</v>
      </c>
      <c r="B103" s="139" t="str">
        <f>O44</f>
        <v>MONTIVIDIU DO NORTE</v>
      </c>
      <c r="C103" s="142">
        <f>IF(O44=O$1,"0",R102)</f>
        <v>0.45</v>
      </c>
      <c r="D103" s="141">
        <f>D44</f>
        <v>0</v>
      </c>
      <c r="E103" s="141">
        <f t="shared" ref="E103:F103" si="84">E44</f>
        <v>0</v>
      </c>
      <c r="F103" s="141">
        <f t="shared" si="84"/>
        <v>0</v>
      </c>
      <c r="G103" s="141">
        <f>G44</f>
        <v>17</v>
      </c>
      <c r="H103" s="141">
        <f t="shared" ref="H103:I103" si="85">H44</f>
        <v>0</v>
      </c>
      <c r="I103" s="141">
        <f t="shared" si="85"/>
        <v>0</v>
      </c>
      <c r="J103" s="141">
        <f>J44</f>
        <v>1</v>
      </c>
      <c r="K103" s="141">
        <f t="shared" ref="K103:L103" si="86">K44</f>
        <v>0</v>
      </c>
      <c r="L103" s="141">
        <f t="shared" si="86"/>
        <v>0</v>
      </c>
      <c r="M103" s="141">
        <f t="shared" si="44"/>
        <v>18</v>
      </c>
      <c r="N103" s="88">
        <f t="shared" si="45"/>
        <v>1.8749999999999999E-2</v>
      </c>
      <c r="O103" s="83" t="str">
        <f t="shared" si="25"/>
        <v>TROMBAS</v>
      </c>
      <c r="P103" s="144">
        <f t="shared" si="26"/>
        <v>0.46875</v>
      </c>
      <c r="Q103" s="143" t="str">
        <f>IF(Q43=O$1,"0",Q43)</f>
        <v>0</v>
      </c>
      <c r="R103" s="144">
        <f t="shared" si="27"/>
        <v>0.46875</v>
      </c>
      <c r="T103" s="109">
        <f t="shared" si="28"/>
        <v>0</v>
      </c>
      <c r="U103" s="57">
        <f t="shared" si="29"/>
        <v>0</v>
      </c>
      <c r="V103" s="111">
        <f t="shared" si="30"/>
        <v>0</v>
      </c>
      <c r="W103" s="109">
        <f t="shared" si="31"/>
        <v>25.5</v>
      </c>
      <c r="X103" s="57">
        <f t="shared" si="32"/>
        <v>0</v>
      </c>
      <c r="Y103" s="111">
        <f t="shared" si="33"/>
        <v>0</v>
      </c>
      <c r="Z103" s="109">
        <f t="shared" si="34"/>
        <v>2</v>
      </c>
      <c r="AA103" s="57">
        <f t="shared" si="35"/>
        <v>0</v>
      </c>
      <c r="AB103" s="111">
        <f t="shared" si="36"/>
        <v>0</v>
      </c>
      <c r="AC103" s="109">
        <f t="shared" si="46"/>
        <v>27.5</v>
      </c>
      <c r="AD103" s="127">
        <f t="shared" si="37"/>
        <v>27.5</v>
      </c>
      <c r="AF103" s="123">
        <f t="shared" si="38"/>
        <v>27.5</v>
      </c>
      <c r="AG103" s="124">
        <f t="shared" si="47"/>
        <v>1.8749999999999999E-2</v>
      </c>
      <c r="AH103" s="125">
        <f t="shared" si="39"/>
        <v>0.46875</v>
      </c>
      <c r="AI103" s="125">
        <f t="shared" si="40"/>
        <v>0.46875</v>
      </c>
    </row>
    <row r="104" spans="1:35" x14ac:dyDescent="0.2">
      <c r="A104" s="31">
        <v>28</v>
      </c>
      <c r="B104" s="139" t="str">
        <f>O43</f>
        <v>TROMBAS</v>
      </c>
      <c r="C104" s="142">
        <f>IF(O43=O$1,"0",R103)</f>
        <v>0.46875</v>
      </c>
      <c r="D104" s="141">
        <f>D43</f>
        <v>0</v>
      </c>
      <c r="E104" s="141">
        <f t="shared" ref="E104:F104" si="87">E43</f>
        <v>0</v>
      </c>
      <c r="F104" s="141">
        <f t="shared" si="87"/>
        <v>0</v>
      </c>
      <c r="G104" s="141">
        <f>G43</f>
        <v>9</v>
      </c>
      <c r="H104" s="141">
        <f t="shared" ref="H104:I104" si="88">H43</f>
        <v>0</v>
      </c>
      <c r="I104" s="141">
        <f t="shared" si="88"/>
        <v>0</v>
      </c>
      <c r="J104" s="141">
        <f>J43</f>
        <v>0</v>
      </c>
      <c r="K104" s="141">
        <f t="shared" ref="K104:L104" si="89">K43</f>
        <v>0</v>
      </c>
      <c r="L104" s="141">
        <f t="shared" si="89"/>
        <v>0</v>
      </c>
      <c r="M104" s="141">
        <f t="shared" si="44"/>
        <v>9</v>
      </c>
      <c r="N104" s="88">
        <f t="shared" si="45"/>
        <v>9.0277777777777787E-3</v>
      </c>
      <c r="O104" s="83" t="str">
        <f t="shared" si="25"/>
        <v>ENTRADA PARA GO-142</v>
      </c>
      <c r="P104" s="144">
        <f t="shared" si="26"/>
        <v>0.4777777777777778</v>
      </c>
      <c r="Q104" s="143" t="str">
        <f>IF(Q42=O$1,"0",Q42)</f>
        <v>0</v>
      </c>
      <c r="R104" s="144">
        <f t="shared" si="27"/>
        <v>0.4777777777777778</v>
      </c>
      <c r="T104" s="109">
        <f t="shared" si="28"/>
        <v>0</v>
      </c>
      <c r="U104" s="57">
        <f t="shared" si="29"/>
        <v>0</v>
      </c>
      <c r="V104" s="111">
        <f t="shared" si="30"/>
        <v>0</v>
      </c>
      <c r="W104" s="109">
        <f t="shared" si="31"/>
        <v>13.5</v>
      </c>
      <c r="X104" s="57">
        <f t="shared" si="32"/>
        <v>0</v>
      </c>
      <c r="Y104" s="111">
        <f t="shared" si="33"/>
        <v>0</v>
      </c>
      <c r="Z104" s="109">
        <f t="shared" si="34"/>
        <v>0</v>
      </c>
      <c r="AA104" s="57">
        <f t="shared" si="35"/>
        <v>0</v>
      </c>
      <c r="AB104" s="111">
        <f t="shared" si="36"/>
        <v>0</v>
      </c>
      <c r="AC104" s="109">
        <f t="shared" si="46"/>
        <v>13.5</v>
      </c>
      <c r="AD104" s="127">
        <f t="shared" si="37"/>
        <v>13.5</v>
      </c>
      <c r="AF104" s="123">
        <f t="shared" si="38"/>
        <v>13.5</v>
      </c>
      <c r="AG104" s="124">
        <f t="shared" si="47"/>
        <v>9.0277777777777787E-3</v>
      </c>
      <c r="AH104" s="125">
        <f t="shared" si="39"/>
        <v>0.4777777777777778</v>
      </c>
      <c r="AI104" s="125">
        <f t="shared" si="40"/>
        <v>0.4777777777777778</v>
      </c>
    </row>
    <row r="105" spans="1:35" x14ac:dyDescent="0.2">
      <c r="A105" s="24">
        <v>27</v>
      </c>
      <c r="B105" s="139" t="str">
        <f>O42</f>
        <v>ENTRADA PARA GO-142</v>
      </c>
      <c r="C105" s="142">
        <f>IF(O42=O$1,"0",R104)</f>
        <v>0.4777777777777778</v>
      </c>
      <c r="D105" s="141">
        <f>D42</f>
        <v>0</v>
      </c>
      <c r="E105" s="141">
        <f t="shared" ref="E105:F105" si="90">E42</f>
        <v>0</v>
      </c>
      <c r="F105" s="141">
        <f t="shared" si="90"/>
        <v>0</v>
      </c>
      <c r="G105" s="141">
        <f>G42</f>
        <v>0</v>
      </c>
      <c r="H105" s="141">
        <f t="shared" ref="H105:I105" si="91">H42</f>
        <v>25</v>
      </c>
      <c r="I105" s="141">
        <f t="shared" si="91"/>
        <v>0</v>
      </c>
      <c r="J105" s="141">
        <f>J42</f>
        <v>0</v>
      </c>
      <c r="K105" s="141">
        <f t="shared" ref="K105:L105" si="92">K42</f>
        <v>0</v>
      </c>
      <c r="L105" s="141">
        <f t="shared" si="92"/>
        <v>0</v>
      </c>
      <c r="M105" s="141">
        <f t="shared" si="44"/>
        <v>25</v>
      </c>
      <c r="N105" s="88">
        <f t="shared" si="45"/>
        <v>1.7361111111111112E-2</v>
      </c>
      <c r="O105" s="83" t="str">
        <f t="shared" si="25"/>
        <v>RIO SANTA TEREZA</v>
      </c>
      <c r="P105" s="144">
        <f t="shared" si="26"/>
        <v>0.49513888888888891</v>
      </c>
      <c r="Q105" s="143" t="str">
        <f>IF(Q41=O$1,"0",Q41)</f>
        <v>0</v>
      </c>
      <c r="R105" s="144">
        <f t="shared" si="27"/>
        <v>0.49513888888888891</v>
      </c>
      <c r="T105" s="109">
        <f t="shared" si="28"/>
        <v>0</v>
      </c>
      <c r="U105" s="57">
        <f t="shared" si="29"/>
        <v>0</v>
      </c>
      <c r="V105" s="111">
        <f t="shared" si="30"/>
        <v>0</v>
      </c>
      <c r="W105" s="109">
        <f t="shared" si="31"/>
        <v>0</v>
      </c>
      <c r="X105" s="57">
        <f t="shared" si="32"/>
        <v>25</v>
      </c>
      <c r="Y105" s="111">
        <f t="shared" si="33"/>
        <v>0</v>
      </c>
      <c r="Z105" s="109">
        <f t="shared" si="34"/>
        <v>0</v>
      </c>
      <c r="AA105" s="57">
        <f t="shared" si="35"/>
        <v>0</v>
      </c>
      <c r="AB105" s="111">
        <f t="shared" si="36"/>
        <v>0</v>
      </c>
      <c r="AC105" s="109">
        <f t="shared" si="46"/>
        <v>25</v>
      </c>
      <c r="AD105" s="127">
        <f t="shared" si="37"/>
        <v>25</v>
      </c>
      <c r="AF105" s="123">
        <f t="shared" si="38"/>
        <v>25</v>
      </c>
      <c r="AG105" s="124">
        <f t="shared" si="47"/>
        <v>1.7361111111111112E-2</v>
      </c>
      <c r="AH105" s="125">
        <f t="shared" si="39"/>
        <v>0.49513888888888891</v>
      </c>
      <c r="AI105" s="125">
        <f t="shared" si="40"/>
        <v>0.49513888888888891</v>
      </c>
    </row>
    <row r="106" spans="1:35" x14ac:dyDescent="0.2">
      <c r="A106" s="31">
        <v>26</v>
      </c>
      <c r="B106" s="139" t="str">
        <f>O41</f>
        <v>RIO SANTA TEREZA</v>
      </c>
      <c r="C106" s="142">
        <f>IF(O41=O$1,"0",R105)</f>
        <v>0.49513888888888891</v>
      </c>
      <c r="D106" s="141">
        <f>D41</f>
        <v>0</v>
      </c>
      <c r="E106" s="141">
        <f t="shared" ref="E106:F106" si="93">E41</f>
        <v>0</v>
      </c>
      <c r="F106" s="141">
        <f t="shared" si="93"/>
        <v>0</v>
      </c>
      <c r="G106" s="141">
        <f>G41</f>
        <v>10</v>
      </c>
      <c r="H106" s="141">
        <f t="shared" ref="H106:I106" si="94">H41</f>
        <v>0</v>
      </c>
      <c r="I106" s="141">
        <f t="shared" si="94"/>
        <v>0</v>
      </c>
      <c r="J106" s="141">
        <f>J41</f>
        <v>0</v>
      </c>
      <c r="K106" s="141">
        <f t="shared" ref="K106:L106" si="95">K41</f>
        <v>0</v>
      </c>
      <c r="L106" s="141">
        <f t="shared" si="95"/>
        <v>0</v>
      </c>
      <c r="M106" s="141">
        <f t="shared" si="44"/>
        <v>10</v>
      </c>
      <c r="N106" s="88">
        <f t="shared" si="45"/>
        <v>1.0416666666666666E-2</v>
      </c>
      <c r="O106" s="83" t="str">
        <f t="shared" si="25"/>
        <v>RIO DO OURO</v>
      </c>
      <c r="P106" s="144">
        <f t="shared" si="26"/>
        <v>0.50555555555555554</v>
      </c>
      <c r="Q106" s="143" t="str">
        <f>IF(Q40=O$1,"0",Q40)</f>
        <v>0</v>
      </c>
      <c r="R106" s="144">
        <f t="shared" si="27"/>
        <v>0.50555555555555554</v>
      </c>
      <c r="T106" s="109">
        <f t="shared" si="28"/>
        <v>0</v>
      </c>
      <c r="U106" s="57">
        <f t="shared" si="29"/>
        <v>0</v>
      </c>
      <c r="V106" s="111">
        <f t="shared" si="30"/>
        <v>0</v>
      </c>
      <c r="W106" s="109">
        <f t="shared" si="31"/>
        <v>15</v>
      </c>
      <c r="X106" s="57">
        <f t="shared" si="32"/>
        <v>0</v>
      </c>
      <c r="Y106" s="111">
        <f t="shared" si="33"/>
        <v>0</v>
      </c>
      <c r="Z106" s="109">
        <f t="shared" si="34"/>
        <v>0</v>
      </c>
      <c r="AA106" s="57">
        <f t="shared" si="35"/>
        <v>0</v>
      </c>
      <c r="AB106" s="111">
        <f t="shared" si="36"/>
        <v>0</v>
      </c>
      <c r="AC106" s="109">
        <f t="shared" si="46"/>
        <v>15</v>
      </c>
      <c r="AD106" s="127">
        <f t="shared" si="37"/>
        <v>15</v>
      </c>
      <c r="AF106" s="123">
        <f t="shared" si="38"/>
        <v>15</v>
      </c>
      <c r="AG106" s="124">
        <f t="shared" si="47"/>
        <v>1.0416666666666666E-2</v>
      </c>
      <c r="AH106" s="125">
        <f t="shared" si="39"/>
        <v>0.50555555555555554</v>
      </c>
      <c r="AI106" s="125">
        <f t="shared" si="40"/>
        <v>0.50555555555555554</v>
      </c>
    </row>
    <row r="107" spans="1:35" x14ac:dyDescent="0.2">
      <c r="A107" s="24">
        <v>25</v>
      </c>
      <c r="B107" s="139" t="str">
        <f>O40</f>
        <v>RIO DO OURO</v>
      </c>
      <c r="C107" s="142">
        <f>IF(O40=O$1,"0",R106)</f>
        <v>0.50555555555555554</v>
      </c>
      <c r="D107" s="141">
        <f>D40</f>
        <v>0</v>
      </c>
      <c r="E107" s="141">
        <f t="shared" ref="E107:F107" si="96">E40</f>
        <v>0</v>
      </c>
      <c r="F107" s="141">
        <f t="shared" si="96"/>
        <v>0</v>
      </c>
      <c r="G107" s="141">
        <f>G40</f>
        <v>16</v>
      </c>
      <c r="H107" s="141">
        <f t="shared" ref="H107:I107" si="97">H40</f>
        <v>0</v>
      </c>
      <c r="I107" s="141">
        <f t="shared" si="97"/>
        <v>0</v>
      </c>
      <c r="J107" s="141">
        <f>J40</f>
        <v>3</v>
      </c>
      <c r="K107" s="141">
        <f t="shared" ref="K107:L107" si="98">K40</f>
        <v>0</v>
      </c>
      <c r="L107" s="141">
        <f t="shared" si="98"/>
        <v>0</v>
      </c>
      <c r="M107" s="141">
        <f t="shared" si="44"/>
        <v>19</v>
      </c>
      <c r="N107" s="88">
        <f t="shared" si="45"/>
        <v>2.0833333333333332E-2</v>
      </c>
      <c r="O107" s="83" t="str">
        <f t="shared" si="25"/>
        <v>PORANGATU</v>
      </c>
      <c r="P107" s="144">
        <f t="shared" si="26"/>
        <v>0.52638888888888891</v>
      </c>
      <c r="Q107" s="143" t="str">
        <f>IF(Q39=O$1,"0",Q39)</f>
        <v>0</v>
      </c>
      <c r="R107" s="144">
        <f t="shared" si="27"/>
        <v>0.52638888888888891</v>
      </c>
      <c r="T107" s="109">
        <f t="shared" si="28"/>
        <v>0</v>
      </c>
      <c r="U107" s="57">
        <f t="shared" si="29"/>
        <v>0</v>
      </c>
      <c r="V107" s="111">
        <f t="shared" si="30"/>
        <v>0</v>
      </c>
      <c r="W107" s="109">
        <f t="shared" si="31"/>
        <v>24</v>
      </c>
      <c r="X107" s="57">
        <f t="shared" si="32"/>
        <v>0</v>
      </c>
      <c r="Y107" s="111">
        <f t="shared" si="33"/>
        <v>0</v>
      </c>
      <c r="Z107" s="109">
        <f t="shared" si="34"/>
        <v>6</v>
      </c>
      <c r="AA107" s="57">
        <f t="shared" si="35"/>
        <v>0</v>
      </c>
      <c r="AB107" s="111">
        <f t="shared" si="36"/>
        <v>0</v>
      </c>
      <c r="AC107" s="109">
        <f t="shared" si="46"/>
        <v>30</v>
      </c>
      <c r="AD107" s="127">
        <f t="shared" si="37"/>
        <v>30</v>
      </c>
      <c r="AF107" s="123">
        <f t="shared" si="38"/>
        <v>30</v>
      </c>
      <c r="AG107" s="124">
        <f t="shared" si="47"/>
        <v>2.0833333333333332E-2</v>
      </c>
      <c r="AH107" s="125">
        <f t="shared" si="39"/>
        <v>0.52638888888888891</v>
      </c>
      <c r="AI107" s="125">
        <f t="shared" si="40"/>
        <v>0.52638888888888891</v>
      </c>
    </row>
    <row r="108" spans="1:35" x14ac:dyDescent="0.2">
      <c r="A108" s="31">
        <v>24</v>
      </c>
      <c r="B108" s="139" t="str">
        <f>O39</f>
        <v>PORANGATU</v>
      </c>
      <c r="C108" s="142">
        <f>IF(O39=O$1,"0",R107)</f>
        <v>0.52638888888888891</v>
      </c>
      <c r="D108" s="141">
        <f>D39</f>
        <v>21</v>
      </c>
      <c r="E108" s="141">
        <f t="shared" ref="E108:F108" si="99">E39</f>
        <v>0</v>
      </c>
      <c r="F108" s="141">
        <f t="shared" si="99"/>
        <v>0</v>
      </c>
      <c r="G108" s="141">
        <f>G39</f>
        <v>0</v>
      </c>
      <c r="H108" s="141">
        <f t="shared" ref="H108:I108" si="100">H39</f>
        <v>0</v>
      </c>
      <c r="I108" s="141">
        <f t="shared" si="100"/>
        <v>0</v>
      </c>
      <c r="J108" s="141">
        <f>J39</f>
        <v>0</v>
      </c>
      <c r="K108" s="141">
        <f t="shared" ref="K108:L108" si="101">K39</f>
        <v>0</v>
      </c>
      <c r="L108" s="141">
        <f t="shared" si="101"/>
        <v>0</v>
      </c>
      <c r="M108" s="141">
        <f t="shared" si="44"/>
        <v>21</v>
      </c>
      <c r="N108" s="88">
        <f t="shared" si="45"/>
        <v>1.4583333333333332E-2</v>
      </c>
      <c r="O108" s="83" t="str">
        <f t="shared" si="25"/>
        <v>SERRA DO CAMPO</v>
      </c>
      <c r="P108" s="144">
        <f t="shared" si="26"/>
        <v>0.54097222222222219</v>
      </c>
      <c r="Q108" s="143" t="str">
        <f>IF(Q38=O$1,"0",Q38)</f>
        <v>0</v>
      </c>
      <c r="R108" s="144">
        <f t="shared" si="27"/>
        <v>0.54097222222222219</v>
      </c>
      <c r="T108" s="109">
        <f t="shared" si="28"/>
        <v>21</v>
      </c>
      <c r="U108" s="57">
        <f t="shared" si="29"/>
        <v>0</v>
      </c>
      <c r="V108" s="111">
        <f t="shared" si="30"/>
        <v>0</v>
      </c>
      <c r="W108" s="109">
        <f t="shared" si="31"/>
        <v>0</v>
      </c>
      <c r="X108" s="57">
        <f t="shared" si="32"/>
        <v>0</v>
      </c>
      <c r="Y108" s="111">
        <f t="shared" si="33"/>
        <v>0</v>
      </c>
      <c r="Z108" s="109">
        <f t="shared" si="34"/>
        <v>0</v>
      </c>
      <c r="AA108" s="57">
        <f t="shared" si="35"/>
        <v>0</v>
      </c>
      <c r="AB108" s="111">
        <f t="shared" si="36"/>
        <v>0</v>
      </c>
      <c r="AC108" s="109">
        <f t="shared" si="46"/>
        <v>21</v>
      </c>
      <c r="AD108" s="127">
        <f t="shared" si="37"/>
        <v>21</v>
      </c>
      <c r="AF108" s="123">
        <f t="shared" si="38"/>
        <v>21</v>
      </c>
      <c r="AG108" s="124">
        <f t="shared" si="47"/>
        <v>1.4583333333333332E-2</v>
      </c>
      <c r="AH108" s="125">
        <f t="shared" si="39"/>
        <v>0.54097222222222219</v>
      </c>
      <c r="AI108" s="125">
        <f t="shared" si="40"/>
        <v>0.54097222222222219</v>
      </c>
    </row>
    <row r="109" spans="1:35" x14ac:dyDescent="0.2">
      <c r="A109" s="24">
        <v>23</v>
      </c>
      <c r="B109" s="139" t="str">
        <f>O38</f>
        <v>SERRA DO CAMPO</v>
      </c>
      <c r="C109" s="142">
        <f>IF(O38=O$1,"0",R108)</f>
        <v>0.54097222222222219</v>
      </c>
      <c r="D109" s="141">
        <f>D38</f>
        <v>16</v>
      </c>
      <c r="E109" s="141">
        <f t="shared" ref="E109:F109" si="102">E38</f>
        <v>0</v>
      </c>
      <c r="F109" s="141">
        <f t="shared" si="102"/>
        <v>0</v>
      </c>
      <c r="G109" s="141">
        <f>G38</f>
        <v>0</v>
      </c>
      <c r="H109" s="141">
        <f t="shared" ref="H109:I109" si="103">H38</f>
        <v>0</v>
      </c>
      <c r="I109" s="141">
        <f t="shared" si="103"/>
        <v>0</v>
      </c>
      <c r="J109" s="141">
        <f>J38</f>
        <v>0</v>
      </c>
      <c r="K109" s="141">
        <f t="shared" ref="K109:L109" si="104">K38</f>
        <v>0</v>
      </c>
      <c r="L109" s="141">
        <f t="shared" si="104"/>
        <v>0</v>
      </c>
      <c r="M109" s="141">
        <f t="shared" si="44"/>
        <v>16</v>
      </c>
      <c r="N109" s="88">
        <f t="shared" si="45"/>
        <v>1.1111111111111112E-2</v>
      </c>
      <c r="O109" s="83" t="str">
        <f t="shared" si="25"/>
        <v>SANTA TEREZA DE GOIÁS</v>
      </c>
      <c r="P109" s="144">
        <f t="shared" si="26"/>
        <v>0.55208333333333326</v>
      </c>
      <c r="Q109" s="143" t="str">
        <f>IF(Q37=O$1,"0",Q37)</f>
        <v>0</v>
      </c>
      <c r="R109" s="144">
        <f t="shared" si="27"/>
        <v>0.55208333333333326</v>
      </c>
      <c r="T109" s="109">
        <f t="shared" si="28"/>
        <v>16</v>
      </c>
      <c r="U109" s="57">
        <f t="shared" si="29"/>
        <v>0</v>
      </c>
      <c r="V109" s="111">
        <f t="shared" si="30"/>
        <v>0</v>
      </c>
      <c r="W109" s="109">
        <f t="shared" si="31"/>
        <v>0</v>
      </c>
      <c r="X109" s="57">
        <f t="shared" si="32"/>
        <v>0</v>
      </c>
      <c r="Y109" s="111">
        <f t="shared" si="33"/>
        <v>0</v>
      </c>
      <c r="Z109" s="109">
        <f t="shared" si="34"/>
        <v>0</v>
      </c>
      <c r="AA109" s="57">
        <f t="shared" si="35"/>
        <v>0</v>
      </c>
      <c r="AB109" s="111">
        <f t="shared" si="36"/>
        <v>0</v>
      </c>
      <c r="AC109" s="109">
        <f t="shared" si="46"/>
        <v>16</v>
      </c>
      <c r="AD109" s="127">
        <f t="shared" si="37"/>
        <v>16</v>
      </c>
      <c r="AF109" s="123">
        <f t="shared" si="38"/>
        <v>16</v>
      </c>
      <c r="AG109" s="124">
        <f t="shared" si="47"/>
        <v>1.1111111111111112E-2</v>
      </c>
      <c r="AH109" s="125">
        <f t="shared" si="39"/>
        <v>0.55208333333333326</v>
      </c>
      <c r="AI109" s="125">
        <f t="shared" si="40"/>
        <v>0.55208333333333326</v>
      </c>
    </row>
    <row r="110" spans="1:35" x14ac:dyDescent="0.2">
      <c r="A110" s="31">
        <v>22</v>
      </c>
      <c r="B110" s="139" t="str">
        <f>O37</f>
        <v>SANTA TEREZA DE GOIÁS</v>
      </c>
      <c r="C110" s="142">
        <f>IF(O37=O$1,"0",R109)</f>
        <v>0.55208333333333326</v>
      </c>
      <c r="D110" s="141">
        <f>D37</f>
        <v>20</v>
      </c>
      <c r="E110" s="141">
        <f t="shared" ref="E110:F110" si="105">E37</f>
        <v>0</v>
      </c>
      <c r="F110" s="141">
        <f t="shared" si="105"/>
        <v>0</v>
      </c>
      <c r="G110" s="141">
        <f>G37</f>
        <v>0</v>
      </c>
      <c r="H110" s="141">
        <f t="shared" ref="H110:I110" si="106">H37</f>
        <v>0</v>
      </c>
      <c r="I110" s="141">
        <f t="shared" si="106"/>
        <v>0</v>
      </c>
      <c r="J110" s="141">
        <f>J37</f>
        <v>0</v>
      </c>
      <c r="K110" s="141">
        <f t="shared" ref="K110:L110" si="107">K37</f>
        <v>0</v>
      </c>
      <c r="L110" s="141">
        <f t="shared" si="107"/>
        <v>0</v>
      </c>
      <c r="M110" s="141">
        <f t="shared" si="44"/>
        <v>20</v>
      </c>
      <c r="N110" s="88">
        <f t="shared" si="45"/>
        <v>1.3888888888888888E-2</v>
      </c>
      <c r="O110" s="83" t="str">
        <f t="shared" si="25"/>
        <v>ESTRELA DO NORTE</v>
      </c>
      <c r="P110" s="144">
        <f t="shared" si="26"/>
        <v>0.5659722222222221</v>
      </c>
      <c r="Q110" s="143" t="str">
        <f>IF(Q36=O$1,"0",Q36)</f>
        <v>0</v>
      </c>
      <c r="R110" s="144">
        <f t="shared" si="27"/>
        <v>0.5659722222222221</v>
      </c>
      <c r="T110" s="109">
        <f t="shared" si="28"/>
        <v>20</v>
      </c>
      <c r="U110" s="57">
        <f t="shared" si="29"/>
        <v>0</v>
      </c>
      <c r="V110" s="111">
        <f t="shared" si="30"/>
        <v>0</v>
      </c>
      <c r="W110" s="109">
        <f t="shared" si="31"/>
        <v>0</v>
      </c>
      <c r="X110" s="57">
        <f t="shared" si="32"/>
        <v>0</v>
      </c>
      <c r="Y110" s="111">
        <f t="shared" si="33"/>
        <v>0</v>
      </c>
      <c r="Z110" s="109">
        <f t="shared" si="34"/>
        <v>0</v>
      </c>
      <c r="AA110" s="57">
        <f t="shared" si="35"/>
        <v>0</v>
      </c>
      <c r="AB110" s="111">
        <f t="shared" si="36"/>
        <v>0</v>
      </c>
      <c r="AC110" s="109">
        <f t="shared" si="46"/>
        <v>20</v>
      </c>
      <c r="AD110" s="127">
        <f t="shared" si="37"/>
        <v>20</v>
      </c>
      <c r="AF110" s="123">
        <f t="shared" si="38"/>
        <v>20</v>
      </c>
      <c r="AG110" s="124">
        <f t="shared" si="47"/>
        <v>1.3888888888888888E-2</v>
      </c>
      <c r="AH110" s="125">
        <f t="shared" si="39"/>
        <v>0.5659722222222221</v>
      </c>
      <c r="AI110" s="125">
        <f t="shared" si="40"/>
        <v>0.5659722222222221</v>
      </c>
    </row>
    <row r="111" spans="1:35" x14ac:dyDescent="0.2">
      <c r="A111" s="24">
        <v>21</v>
      </c>
      <c r="B111" s="139" t="str">
        <f>O36</f>
        <v>ESTRELA DO NORTE</v>
      </c>
      <c r="C111" s="142">
        <f>IF(O36=O$1,"0",R110)</f>
        <v>0.5659722222222221</v>
      </c>
      <c r="D111" s="141">
        <f>D36</f>
        <v>15</v>
      </c>
      <c r="E111" s="141">
        <f t="shared" ref="E111:F111" si="108">E36</f>
        <v>0</v>
      </c>
      <c r="F111" s="141">
        <f t="shared" si="108"/>
        <v>0</v>
      </c>
      <c r="G111" s="141">
        <f>G36</f>
        <v>10</v>
      </c>
      <c r="H111" s="141">
        <f t="shared" ref="H111:I111" si="109">H36</f>
        <v>0</v>
      </c>
      <c r="I111" s="141">
        <f t="shared" si="109"/>
        <v>0</v>
      </c>
      <c r="J111" s="141">
        <f>J36</f>
        <v>0</v>
      </c>
      <c r="K111" s="141">
        <f t="shared" ref="K111:L111" si="110">K36</f>
        <v>0</v>
      </c>
      <c r="L111" s="141">
        <f t="shared" si="110"/>
        <v>0</v>
      </c>
      <c r="M111" s="141">
        <f t="shared" si="44"/>
        <v>25</v>
      </c>
      <c r="N111" s="88">
        <f t="shared" si="45"/>
        <v>2.0833333333333332E-2</v>
      </c>
      <c r="O111" s="83" t="str">
        <f t="shared" si="25"/>
        <v>MARA ROSA</v>
      </c>
      <c r="P111" s="144">
        <f t="shared" si="26"/>
        <v>0.58680555555555547</v>
      </c>
      <c r="Q111" s="143" t="str">
        <f>IF(Q35=O$1,"0",Q35)</f>
        <v>0</v>
      </c>
      <c r="R111" s="144">
        <f t="shared" si="27"/>
        <v>0.58680555555555547</v>
      </c>
      <c r="T111" s="109">
        <f t="shared" si="28"/>
        <v>15</v>
      </c>
      <c r="U111" s="57">
        <f t="shared" si="29"/>
        <v>0</v>
      </c>
      <c r="V111" s="111">
        <f t="shared" si="30"/>
        <v>0</v>
      </c>
      <c r="W111" s="109">
        <f t="shared" si="31"/>
        <v>15</v>
      </c>
      <c r="X111" s="57">
        <f t="shared" si="32"/>
        <v>0</v>
      </c>
      <c r="Y111" s="111">
        <f t="shared" si="33"/>
        <v>0</v>
      </c>
      <c r="Z111" s="109">
        <f t="shared" si="34"/>
        <v>0</v>
      </c>
      <c r="AA111" s="57">
        <f t="shared" si="35"/>
        <v>0</v>
      </c>
      <c r="AB111" s="111">
        <f t="shared" si="36"/>
        <v>0</v>
      </c>
      <c r="AC111" s="109">
        <f t="shared" si="46"/>
        <v>30</v>
      </c>
      <c r="AD111" s="127">
        <f t="shared" si="37"/>
        <v>30</v>
      </c>
      <c r="AF111" s="123">
        <f t="shared" si="38"/>
        <v>30</v>
      </c>
      <c r="AG111" s="124">
        <f t="shared" si="47"/>
        <v>2.0833333333333332E-2</v>
      </c>
      <c r="AH111" s="125">
        <f t="shared" si="39"/>
        <v>0.58680555555555547</v>
      </c>
      <c r="AI111" s="125">
        <f t="shared" si="40"/>
        <v>0.58680555555555547</v>
      </c>
    </row>
    <row r="112" spans="1:35" x14ac:dyDescent="0.2">
      <c r="A112" s="31">
        <v>20</v>
      </c>
      <c r="B112" s="139" t="str">
        <f>O35</f>
        <v>MARA ROSA</v>
      </c>
      <c r="C112" s="142">
        <f>IF(O35=O$1,"0",R111)</f>
        <v>0.58680555555555547</v>
      </c>
      <c r="D112" s="141">
        <f>D35</f>
        <v>0</v>
      </c>
      <c r="E112" s="141">
        <f t="shared" ref="E112:F112" si="111">E35</f>
        <v>0</v>
      </c>
      <c r="F112" s="141">
        <f t="shared" si="111"/>
        <v>0</v>
      </c>
      <c r="G112" s="141">
        <f>G35</f>
        <v>10</v>
      </c>
      <c r="H112" s="141">
        <f t="shared" ref="H112:I112" si="112">H35</f>
        <v>0</v>
      </c>
      <c r="I112" s="141">
        <f t="shared" si="112"/>
        <v>0</v>
      </c>
      <c r="J112" s="141">
        <f>J35</f>
        <v>0</v>
      </c>
      <c r="K112" s="141">
        <f t="shared" ref="K112:L112" si="113">K35</f>
        <v>0</v>
      </c>
      <c r="L112" s="141">
        <f t="shared" si="113"/>
        <v>0</v>
      </c>
      <c r="M112" s="141">
        <f t="shared" si="44"/>
        <v>10</v>
      </c>
      <c r="N112" s="88">
        <f t="shared" si="45"/>
        <v>1.0416666666666666E-2</v>
      </c>
      <c r="O112" s="83" t="str">
        <f t="shared" si="25"/>
        <v>ENTRADA PARA MARA ROSA</v>
      </c>
      <c r="P112" s="144">
        <f t="shared" si="26"/>
        <v>0.5972222222222221</v>
      </c>
      <c r="Q112" s="143" t="str">
        <f>IF(Q34=O$1,"0",Q34)</f>
        <v>0</v>
      </c>
      <c r="R112" s="144">
        <f t="shared" si="27"/>
        <v>0.5972222222222221</v>
      </c>
      <c r="T112" s="109">
        <f t="shared" si="28"/>
        <v>0</v>
      </c>
      <c r="U112" s="57">
        <f t="shared" si="29"/>
        <v>0</v>
      </c>
      <c r="V112" s="111">
        <f t="shared" si="30"/>
        <v>0</v>
      </c>
      <c r="W112" s="109">
        <f t="shared" si="31"/>
        <v>15</v>
      </c>
      <c r="X112" s="57">
        <f t="shared" si="32"/>
        <v>0</v>
      </c>
      <c r="Y112" s="111">
        <f t="shared" si="33"/>
        <v>0</v>
      </c>
      <c r="Z112" s="109">
        <f t="shared" si="34"/>
        <v>0</v>
      </c>
      <c r="AA112" s="57">
        <f t="shared" si="35"/>
        <v>0</v>
      </c>
      <c r="AB112" s="111">
        <f t="shared" si="36"/>
        <v>0</v>
      </c>
      <c r="AC112" s="109">
        <f t="shared" si="46"/>
        <v>15</v>
      </c>
      <c r="AD112" s="127">
        <f t="shared" si="37"/>
        <v>15</v>
      </c>
      <c r="AF112" s="123">
        <f t="shared" si="38"/>
        <v>15</v>
      </c>
      <c r="AG112" s="124">
        <f t="shared" si="47"/>
        <v>1.0416666666666666E-2</v>
      </c>
      <c r="AH112" s="125">
        <f t="shared" si="39"/>
        <v>0.5972222222222221</v>
      </c>
      <c r="AI112" s="125">
        <f t="shared" si="40"/>
        <v>0.5972222222222221</v>
      </c>
    </row>
    <row r="113" spans="1:35" x14ac:dyDescent="0.2">
      <c r="A113" s="24">
        <v>19</v>
      </c>
      <c r="B113" s="139" t="str">
        <f>O34</f>
        <v>ENTRADA PARA MARA ROSA</v>
      </c>
      <c r="C113" s="142">
        <f>IF(O34=O$1,"0",R112)</f>
        <v>0.5972222222222221</v>
      </c>
      <c r="D113" s="141">
        <f>D34</f>
        <v>16</v>
      </c>
      <c r="E113" s="141">
        <f t="shared" ref="E113:F113" si="114">E34</f>
        <v>0</v>
      </c>
      <c r="F113" s="141">
        <f t="shared" si="114"/>
        <v>0</v>
      </c>
      <c r="G113" s="141">
        <f>G34</f>
        <v>0</v>
      </c>
      <c r="H113" s="141">
        <f t="shared" ref="H113:I113" si="115">H34</f>
        <v>0</v>
      </c>
      <c r="I113" s="141">
        <f t="shared" si="115"/>
        <v>0</v>
      </c>
      <c r="J113" s="141">
        <f>J34</f>
        <v>0</v>
      </c>
      <c r="K113" s="141">
        <f t="shared" ref="K113:L113" si="116">K34</f>
        <v>0</v>
      </c>
      <c r="L113" s="141">
        <f t="shared" si="116"/>
        <v>0</v>
      </c>
      <c r="M113" s="141">
        <f t="shared" si="44"/>
        <v>16</v>
      </c>
      <c r="N113" s="88">
        <f t="shared" si="45"/>
        <v>1.1111111111111112E-2</v>
      </c>
      <c r="O113" s="83" t="str">
        <f t="shared" si="25"/>
        <v>KM 300 (BR-153)</v>
      </c>
      <c r="P113" s="144">
        <f t="shared" si="26"/>
        <v>0.60833333333333317</v>
      </c>
      <c r="Q113" s="143" t="str">
        <f>IF(Q33=O$1,"0",Q33)</f>
        <v>0</v>
      </c>
      <c r="R113" s="144">
        <f t="shared" si="27"/>
        <v>0.60833333333333317</v>
      </c>
      <c r="T113" s="109">
        <f t="shared" si="28"/>
        <v>16</v>
      </c>
      <c r="U113" s="57">
        <f t="shared" si="29"/>
        <v>0</v>
      </c>
      <c r="V113" s="111">
        <f t="shared" si="30"/>
        <v>0</v>
      </c>
      <c r="W113" s="109">
        <f t="shared" si="31"/>
        <v>0</v>
      </c>
      <c r="X113" s="57">
        <f t="shared" si="32"/>
        <v>0</v>
      </c>
      <c r="Y113" s="111">
        <f t="shared" si="33"/>
        <v>0</v>
      </c>
      <c r="Z113" s="109">
        <f t="shared" si="34"/>
        <v>0</v>
      </c>
      <c r="AA113" s="57">
        <f t="shared" si="35"/>
        <v>0</v>
      </c>
      <c r="AB113" s="111">
        <f t="shared" si="36"/>
        <v>0</v>
      </c>
      <c r="AC113" s="109">
        <f t="shared" si="46"/>
        <v>16</v>
      </c>
      <c r="AD113" s="127">
        <f t="shared" si="37"/>
        <v>16</v>
      </c>
      <c r="AF113" s="123">
        <f t="shared" si="38"/>
        <v>16</v>
      </c>
      <c r="AG113" s="124">
        <f t="shared" si="47"/>
        <v>1.1111111111111112E-2</v>
      </c>
      <c r="AH113" s="125">
        <f t="shared" si="39"/>
        <v>0.60833333333333317</v>
      </c>
      <c r="AI113" s="125">
        <f t="shared" si="40"/>
        <v>0.60833333333333317</v>
      </c>
    </row>
    <row r="114" spans="1:35" x14ac:dyDescent="0.2">
      <c r="A114" s="31">
        <v>18</v>
      </c>
      <c r="B114" s="139" t="str">
        <f>O33</f>
        <v>KM 300 (BR-153)</v>
      </c>
      <c r="C114" s="142">
        <f>IF(O33=O$1,"0",R113)</f>
        <v>0.60833333333333317</v>
      </c>
      <c r="D114" s="141">
        <f>D33</f>
        <v>17</v>
      </c>
      <c r="E114" s="141">
        <f t="shared" ref="E114:F114" si="117">E33</f>
        <v>0</v>
      </c>
      <c r="F114" s="141">
        <f t="shared" si="117"/>
        <v>0</v>
      </c>
      <c r="G114" s="141">
        <f>G33</f>
        <v>0</v>
      </c>
      <c r="H114" s="141">
        <f t="shared" ref="H114:I114" si="118">H33</f>
        <v>0</v>
      </c>
      <c r="I114" s="141">
        <f t="shared" si="118"/>
        <v>0</v>
      </c>
      <c r="J114" s="141">
        <f>J33</f>
        <v>0</v>
      </c>
      <c r="K114" s="141">
        <f t="shared" ref="K114:L114" si="119">K33</f>
        <v>0</v>
      </c>
      <c r="L114" s="141">
        <f t="shared" si="119"/>
        <v>0</v>
      </c>
      <c r="M114" s="141">
        <f t="shared" si="44"/>
        <v>17</v>
      </c>
      <c r="N114" s="88">
        <f t="shared" si="45"/>
        <v>1.1805555555555555E-2</v>
      </c>
      <c r="O114" s="83" t="str">
        <f t="shared" si="25"/>
        <v>CAMPINORTE</v>
      </c>
      <c r="P114" s="144">
        <f t="shared" si="26"/>
        <v>0.62013888888888868</v>
      </c>
      <c r="Q114" s="143" t="str">
        <f>IF(Q32=O$1,"0",Q32)</f>
        <v>0</v>
      </c>
      <c r="R114" s="144">
        <f t="shared" si="27"/>
        <v>0.62013888888888868</v>
      </c>
      <c r="T114" s="109">
        <f t="shared" si="28"/>
        <v>17</v>
      </c>
      <c r="U114" s="57">
        <f t="shared" si="29"/>
        <v>0</v>
      </c>
      <c r="V114" s="111">
        <f t="shared" si="30"/>
        <v>0</v>
      </c>
      <c r="W114" s="109">
        <f t="shared" si="31"/>
        <v>0</v>
      </c>
      <c r="X114" s="57">
        <f t="shared" si="32"/>
        <v>0</v>
      </c>
      <c r="Y114" s="111">
        <f t="shared" si="33"/>
        <v>0</v>
      </c>
      <c r="Z114" s="109">
        <f t="shared" si="34"/>
        <v>0</v>
      </c>
      <c r="AA114" s="57">
        <f t="shared" si="35"/>
        <v>0</v>
      </c>
      <c r="AB114" s="111">
        <f t="shared" si="36"/>
        <v>0</v>
      </c>
      <c r="AC114" s="109">
        <f t="shared" si="46"/>
        <v>17</v>
      </c>
      <c r="AD114" s="127">
        <f t="shared" si="37"/>
        <v>17</v>
      </c>
      <c r="AF114" s="123">
        <f t="shared" si="38"/>
        <v>17</v>
      </c>
      <c r="AG114" s="124">
        <f t="shared" si="47"/>
        <v>1.1805555555555555E-2</v>
      </c>
      <c r="AH114" s="125">
        <f t="shared" si="39"/>
        <v>0.62013888888888868</v>
      </c>
      <c r="AI114" s="125">
        <f t="shared" si="40"/>
        <v>0.62013888888888868</v>
      </c>
    </row>
    <row r="115" spans="1:35" x14ac:dyDescent="0.2">
      <c r="A115" s="24">
        <v>17</v>
      </c>
      <c r="B115" s="139" t="str">
        <f>O32</f>
        <v>CAMPINORTE</v>
      </c>
      <c r="C115" s="142">
        <f>IF(O34=O$1,"0",R114)</f>
        <v>0.62013888888888868</v>
      </c>
      <c r="D115" s="141">
        <f>D32</f>
        <v>24</v>
      </c>
      <c r="E115" s="141">
        <f t="shared" ref="E115:F115" si="120">E32</f>
        <v>0</v>
      </c>
      <c r="F115" s="141">
        <f t="shared" si="120"/>
        <v>0</v>
      </c>
      <c r="G115" s="141">
        <f>G32</f>
        <v>0</v>
      </c>
      <c r="H115" s="141">
        <f t="shared" ref="H115:I115" si="121">H32</f>
        <v>0</v>
      </c>
      <c r="I115" s="141">
        <f t="shared" si="121"/>
        <v>0</v>
      </c>
      <c r="J115" s="141">
        <f>J32</f>
        <v>1</v>
      </c>
      <c r="K115" s="141">
        <f t="shared" ref="K115:L115" si="122">K32</f>
        <v>0</v>
      </c>
      <c r="L115" s="141">
        <f t="shared" si="122"/>
        <v>0</v>
      </c>
      <c r="M115" s="141">
        <f t="shared" si="44"/>
        <v>25</v>
      </c>
      <c r="N115" s="88">
        <f t="shared" si="45"/>
        <v>1.8055555555555557E-2</v>
      </c>
      <c r="O115" s="83" t="str">
        <f t="shared" si="25"/>
        <v>URUAÇU</v>
      </c>
      <c r="P115" s="144">
        <f t="shared" si="26"/>
        <v>0.63819444444444429</v>
      </c>
      <c r="Q115" s="143" t="str">
        <f>IF(Q31=O$1,"0",Q31)</f>
        <v>0</v>
      </c>
      <c r="R115" s="144">
        <f t="shared" si="27"/>
        <v>0.63819444444444429</v>
      </c>
      <c r="T115" s="109">
        <f t="shared" si="28"/>
        <v>24</v>
      </c>
      <c r="U115" s="57">
        <f t="shared" si="29"/>
        <v>0</v>
      </c>
      <c r="V115" s="111">
        <f t="shared" si="30"/>
        <v>0</v>
      </c>
      <c r="W115" s="109">
        <f t="shared" si="31"/>
        <v>0</v>
      </c>
      <c r="X115" s="57">
        <f t="shared" si="32"/>
        <v>0</v>
      </c>
      <c r="Y115" s="111">
        <f t="shared" si="33"/>
        <v>0</v>
      </c>
      <c r="Z115" s="109">
        <f t="shared" si="34"/>
        <v>2</v>
      </c>
      <c r="AA115" s="57">
        <f t="shared" si="35"/>
        <v>0</v>
      </c>
      <c r="AB115" s="111">
        <f t="shared" si="36"/>
        <v>0</v>
      </c>
      <c r="AC115" s="109">
        <f t="shared" si="46"/>
        <v>26</v>
      </c>
      <c r="AD115" s="127">
        <f t="shared" si="37"/>
        <v>26</v>
      </c>
      <c r="AF115" s="123">
        <f t="shared" si="38"/>
        <v>26</v>
      </c>
      <c r="AG115" s="124">
        <f t="shared" si="47"/>
        <v>1.8055555555555557E-2</v>
      </c>
      <c r="AH115" s="125">
        <f t="shared" si="39"/>
        <v>0.63819444444444429</v>
      </c>
      <c r="AI115" s="125">
        <f t="shared" si="40"/>
        <v>0.63819444444444429</v>
      </c>
    </row>
    <row r="116" spans="1:35" x14ac:dyDescent="0.2">
      <c r="A116" s="53">
        <v>16</v>
      </c>
      <c r="B116" s="139" t="str">
        <f>O31</f>
        <v>URUAÇU</v>
      </c>
      <c r="C116" s="142">
        <f>IF(O31=O$1,"0",R115)</f>
        <v>0.63819444444444429</v>
      </c>
      <c r="D116" s="141">
        <f>D31</f>
        <v>27</v>
      </c>
      <c r="E116" s="141">
        <f t="shared" ref="E116:F116" si="123">E31</f>
        <v>0</v>
      </c>
      <c r="F116" s="141">
        <f t="shared" si="123"/>
        <v>0</v>
      </c>
      <c r="G116" s="141">
        <f>G31</f>
        <v>0</v>
      </c>
      <c r="H116" s="141">
        <f t="shared" ref="H116:I116" si="124">H31</f>
        <v>0</v>
      </c>
      <c r="I116" s="141">
        <f t="shared" si="124"/>
        <v>0</v>
      </c>
      <c r="J116" s="141">
        <f>J31</f>
        <v>0</v>
      </c>
      <c r="K116" s="141">
        <f t="shared" ref="K116:L116" si="125">K31</f>
        <v>0</v>
      </c>
      <c r="L116" s="141">
        <f t="shared" si="125"/>
        <v>0</v>
      </c>
      <c r="M116" s="141">
        <f t="shared" si="44"/>
        <v>27</v>
      </c>
      <c r="N116" s="88">
        <f t="shared" si="45"/>
        <v>1.8749999999999999E-2</v>
      </c>
      <c r="O116" s="83" t="str">
        <f t="shared" si="25"/>
        <v>FUNIL</v>
      </c>
      <c r="P116" s="144">
        <f t="shared" si="26"/>
        <v>0.65694444444444433</v>
      </c>
      <c r="Q116" s="143" t="str">
        <f>IF(Q30=O$1,"0",Q30)</f>
        <v>0</v>
      </c>
      <c r="R116" s="144">
        <f t="shared" si="27"/>
        <v>0.65694444444444433</v>
      </c>
      <c r="T116" s="109">
        <f t="shared" si="28"/>
        <v>27</v>
      </c>
      <c r="U116" s="57">
        <f t="shared" si="29"/>
        <v>0</v>
      </c>
      <c r="V116" s="111">
        <f t="shared" si="30"/>
        <v>0</v>
      </c>
      <c r="W116" s="109">
        <f t="shared" si="31"/>
        <v>0</v>
      </c>
      <c r="X116" s="57">
        <f t="shared" si="32"/>
        <v>0</v>
      </c>
      <c r="Y116" s="111">
        <f t="shared" si="33"/>
        <v>0</v>
      </c>
      <c r="Z116" s="109">
        <f t="shared" si="34"/>
        <v>0</v>
      </c>
      <c r="AA116" s="57">
        <f t="shared" si="35"/>
        <v>0</v>
      </c>
      <c r="AB116" s="111">
        <f t="shared" si="36"/>
        <v>0</v>
      </c>
      <c r="AC116" s="109">
        <f t="shared" si="46"/>
        <v>27</v>
      </c>
      <c r="AD116" s="127">
        <f t="shared" si="37"/>
        <v>27</v>
      </c>
      <c r="AF116" s="123">
        <f t="shared" si="38"/>
        <v>27</v>
      </c>
      <c r="AG116" s="124">
        <f t="shared" si="47"/>
        <v>1.8749999999999999E-2</v>
      </c>
      <c r="AH116" s="125">
        <f t="shared" si="39"/>
        <v>0.65694444444444433</v>
      </c>
      <c r="AI116" s="125">
        <f t="shared" si="40"/>
        <v>0.65694444444444433</v>
      </c>
    </row>
    <row r="117" spans="1:35" x14ac:dyDescent="0.2">
      <c r="A117" s="54">
        <v>15</v>
      </c>
      <c r="B117" s="139" t="str">
        <f>O30</f>
        <v>FUNIL</v>
      </c>
      <c r="C117" s="142">
        <f>IF(O30=O$1,"0",R116)</f>
        <v>0.65694444444444433</v>
      </c>
      <c r="D117" s="141">
        <f>D30</f>
        <v>18</v>
      </c>
      <c r="E117" s="141">
        <f t="shared" ref="E117:F117" si="126">E30</f>
        <v>0</v>
      </c>
      <c r="F117" s="141">
        <f t="shared" si="126"/>
        <v>0</v>
      </c>
      <c r="G117" s="141">
        <f>G30</f>
        <v>0</v>
      </c>
      <c r="H117" s="141">
        <f t="shared" ref="H117:I117" si="127">H30</f>
        <v>0</v>
      </c>
      <c r="I117" s="141">
        <f t="shared" si="127"/>
        <v>0</v>
      </c>
      <c r="J117" s="141">
        <f>J30</f>
        <v>0</v>
      </c>
      <c r="K117" s="141">
        <f t="shared" ref="K117:L117" si="128">K30</f>
        <v>0</v>
      </c>
      <c r="L117" s="141">
        <f t="shared" si="128"/>
        <v>0</v>
      </c>
      <c r="M117" s="141">
        <f t="shared" si="44"/>
        <v>18</v>
      </c>
      <c r="N117" s="88">
        <f t="shared" si="45"/>
        <v>1.2499999999999999E-2</v>
      </c>
      <c r="O117" s="83" t="str">
        <f t="shared" si="25"/>
        <v>SÃO LUIZ DO NORTE</v>
      </c>
      <c r="P117" s="144">
        <f t="shared" si="26"/>
        <v>0.66944444444444429</v>
      </c>
      <c r="Q117" s="143" t="str">
        <f>IF(Q29=O$1,"0",Q29)</f>
        <v>0</v>
      </c>
      <c r="R117" s="144">
        <f t="shared" si="27"/>
        <v>0.66944444444444429</v>
      </c>
      <c r="T117" s="109">
        <f t="shared" si="28"/>
        <v>18</v>
      </c>
      <c r="U117" s="57">
        <f t="shared" si="29"/>
        <v>0</v>
      </c>
      <c r="V117" s="111">
        <f t="shared" si="30"/>
        <v>0</v>
      </c>
      <c r="W117" s="109">
        <f t="shared" si="31"/>
        <v>0</v>
      </c>
      <c r="X117" s="57">
        <f t="shared" si="32"/>
        <v>0</v>
      </c>
      <c r="Y117" s="111">
        <f t="shared" si="33"/>
        <v>0</v>
      </c>
      <c r="Z117" s="109">
        <f t="shared" si="34"/>
        <v>0</v>
      </c>
      <c r="AA117" s="57">
        <f t="shared" si="35"/>
        <v>0</v>
      </c>
      <c r="AB117" s="111">
        <f t="shared" si="36"/>
        <v>0</v>
      </c>
      <c r="AC117" s="109">
        <f t="shared" si="46"/>
        <v>18</v>
      </c>
      <c r="AD117" s="127">
        <f t="shared" si="37"/>
        <v>18</v>
      </c>
      <c r="AF117" s="123">
        <f t="shared" si="38"/>
        <v>18</v>
      </c>
      <c r="AG117" s="124">
        <f t="shared" si="47"/>
        <v>1.2499999999999999E-2</v>
      </c>
      <c r="AH117" s="125">
        <f t="shared" si="39"/>
        <v>0.66944444444444429</v>
      </c>
      <c r="AI117" s="125">
        <f t="shared" si="40"/>
        <v>0.66944444444444429</v>
      </c>
    </row>
    <row r="118" spans="1:35" x14ac:dyDescent="0.2">
      <c r="A118" s="53">
        <v>14</v>
      </c>
      <c r="B118" s="139" t="str">
        <f>O29</f>
        <v>SÃO LUIZ DO NORTE</v>
      </c>
      <c r="C118" s="142">
        <f>IF(O31=O$1,"0",R117)</f>
        <v>0.66944444444444429</v>
      </c>
      <c r="D118" s="141">
        <f>D29</f>
        <v>11</v>
      </c>
      <c r="E118" s="141">
        <f t="shared" ref="E118:F118" si="129">E29</f>
        <v>0</v>
      </c>
      <c r="F118" s="141">
        <f t="shared" si="129"/>
        <v>0</v>
      </c>
      <c r="G118" s="141">
        <f>G29</f>
        <v>0</v>
      </c>
      <c r="H118" s="141">
        <f t="shared" ref="H118:I118" si="130">H29</f>
        <v>0</v>
      </c>
      <c r="I118" s="141">
        <f t="shared" si="130"/>
        <v>0</v>
      </c>
      <c r="J118" s="141">
        <f>J29</f>
        <v>0</v>
      </c>
      <c r="K118" s="141">
        <f t="shared" ref="K118:L118" si="131">K29</f>
        <v>0</v>
      </c>
      <c r="L118" s="141">
        <f t="shared" si="131"/>
        <v>0</v>
      </c>
      <c r="M118" s="141">
        <f t="shared" si="44"/>
        <v>11</v>
      </c>
      <c r="N118" s="88">
        <f t="shared" si="45"/>
        <v>7.6388888888888886E-3</v>
      </c>
      <c r="O118" s="83" t="str">
        <f t="shared" si="25"/>
        <v>ENTRADA PARA NORTELÂNDIA</v>
      </c>
      <c r="P118" s="144">
        <f t="shared" si="26"/>
        <v>0.67708333333333315</v>
      </c>
      <c r="Q118" s="143" t="str">
        <f>IF(Q28=O$1,"0",Q28)</f>
        <v>0</v>
      </c>
      <c r="R118" s="144">
        <f t="shared" si="27"/>
        <v>0.67708333333333315</v>
      </c>
      <c r="T118" s="109">
        <f t="shared" si="28"/>
        <v>11</v>
      </c>
      <c r="U118" s="57">
        <f t="shared" si="29"/>
        <v>0</v>
      </c>
      <c r="V118" s="111">
        <f t="shared" si="30"/>
        <v>0</v>
      </c>
      <c r="W118" s="109">
        <f t="shared" si="31"/>
        <v>0</v>
      </c>
      <c r="X118" s="57">
        <f t="shared" si="32"/>
        <v>0</v>
      </c>
      <c r="Y118" s="111">
        <f t="shared" si="33"/>
        <v>0</v>
      </c>
      <c r="Z118" s="109">
        <f t="shared" si="34"/>
        <v>0</v>
      </c>
      <c r="AA118" s="57">
        <f t="shared" si="35"/>
        <v>0</v>
      </c>
      <c r="AB118" s="111">
        <f t="shared" si="36"/>
        <v>0</v>
      </c>
      <c r="AC118" s="109">
        <f t="shared" si="46"/>
        <v>11</v>
      </c>
      <c r="AD118" s="127">
        <f t="shared" si="37"/>
        <v>11</v>
      </c>
      <c r="AF118" s="123">
        <f t="shared" si="38"/>
        <v>11</v>
      </c>
      <c r="AG118" s="124">
        <f t="shared" si="47"/>
        <v>7.6388888888888886E-3</v>
      </c>
      <c r="AH118" s="125">
        <f t="shared" si="39"/>
        <v>0.67708333333333315</v>
      </c>
      <c r="AI118" s="125">
        <f t="shared" si="40"/>
        <v>0.67708333333333315</v>
      </c>
    </row>
    <row r="119" spans="1:35" x14ac:dyDescent="0.2">
      <c r="A119" s="54">
        <v>13</v>
      </c>
      <c r="B119" s="139" t="str">
        <f>O28</f>
        <v>ENTRADA PARA NORTELÂNDIA</v>
      </c>
      <c r="C119" s="142">
        <f>IF(O32=O$1,"0",R118)</f>
        <v>0.67708333333333315</v>
      </c>
      <c r="D119" s="141">
        <f>D28</f>
        <v>12</v>
      </c>
      <c r="E119" s="141">
        <f t="shared" ref="E119:F119" si="132">E28</f>
        <v>0</v>
      </c>
      <c r="F119" s="141">
        <f t="shared" si="132"/>
        <v>0</v>
      </c>
      <c r="G119" s="141">
        <f>G28</f>
        <v>0</v>
      </c>
      <c r="H119" s="141">
        <f t="shared" ref="H119:I119" si="133">H28</f>
        <v>0</v>
      </c>
      <c r="I119" s="141">
        <f t="shared" si="133"/>
        <v>0</v>
      </c>
      <c r="J119" s="141">
        <f>J28</f>
        <v>0</v>
      </c>
      <c r="K119" s="141">
        <f t="shared" ref="K119:L119" si="134">K28</f>
        <v>0</v>
      </c>
      <c r="L119" s="141">
        <f t="shared" si="134"/>
        <v>0</v>
      </c>
      <c r="M119" s="141">
        <f t="shared" si="44"/>
        <v>12</v>
      </c>
      <c r="N119" s="88">
        <f t="shared" si="45"/>
        <v>8.3333333333333332E-3</v>
      </c>
      <c r="O119" s="83" t="str">
        <f t="shared" si="25"/>
        <v>ESPÍRITO SANTO</v>
      </c>
      <c r="P119" s="144">
        <f t="shared" si="26"/>
        <v>0.68541666666666645</v>
      </c>
      <c r="Q119" s="143" t="str">
        <f>IF(Q27=O$1,"0",Q27)</f>
        <v>0</v>
      </c>
      <c r="R119" s="144">
        <f t="shared" si="27"/>
        <v>0.68541666666666645</v>
      </c>
      <c r="T119" s="109">
        <f t="shared" si="28"/>
        <v>12</v>
      </c>
      <c r="U119" s="57">
        <f t="shared" si="29"/>
        <v>0</v>
      </c>
      <c r="V119" s="111">
        <f t="shared" si="30"/>
        <v>0</v>
      </c>
      <c r="W119" s="109">
        <f t="shared" si="31"/>
        <v>0</v>
      </c>
      <c r="X119" s="57">
        <f t="shared" si="32"/>
        <v>0</v>
      </c>
      <c r="Y119" s="111">
        <f t="shared" si="33"/>
        <v>0</v>
      </c>
      <c r="Z119" s="109">
        <f t="shared" si="34"/>
        <v>0</v>
      </c>
      <c r="AA119" s="57">
        <f t="shared" si="35"/>
        <v>0</v>
      </c>
      <c r="AB119" s="111">
        <f t="shared" si="36"/>
        <v>0</v>
      </c>
      <c r="AC119" s="109">
        <f t="shared" si="46"/>
        <v>12</v>
      </c>
      <c r="AD119" s="127">
        <f t="shared" si="37"/>
        <v>12</v>
      </c>
      <c r="AF119" s="123">
        <f t="shared" si="38"/>
        <v>12</v>
      </c>
      <c r="AG119" s="124">
        <f t="shared" si="47"/>
        <v>8.3333333333333332E-3</v>
      </c>
      <c r="AH119" s="125">
        <f t="shared" si="39"/>
        <v>0.68541666666666645</v>
      </c>
      <c r="AI119" s="125">
        <f t="shared" si="40"/>
        <v>0.68541666666666645</v>
      </c>
    </row>
    <row r="120" spans="1:35" x14ac:dyDescent="0.2">
      <c r="A120" s="53">
        <v>12</v>
      </c>
      <c r="B120" s="139" t="str">
        <f>O27</f>
        <v>ESPÍRITO SANTO</v>
      </c>
      <c r="C120" s="142">
        <f>IF(O27=O$1,"0",R119)</f>
        <v>0.68541666666666645</v>
      </c>
      <c r="D120" s="141">
        <f>D27</f>
        <v>10</v>
      </c>
      <c r="E120" s="141">
        <f t="shared" ref="E120:F120" si="135">E27</f>
        <v>0</v>
      </c>
      <c r="F120" s="141">
        <f t="shared" si="135"/>
        <v>0</v>
      </c>
      <c r="G120" s="141">
        <f>G27</f>
        <v>0</v>
      </c>
      <c r="H120" s="141">
        <f t="shared" ref="H120:I120" si="136">H27</f>
        <v>0</v>
      </c>
      <c r="I120" s="141">
        <f t="shared" si="136"/>
        <v>0</v>
      </c>
      <c r="J120" s="141">
        <f>J27</f>
        <v>0</v>
      </c>
      <c r="K120" s="141">
        <f t="shared" ref="K120:L120" si="137">K27</f>
        <v>0</v>
      </c>
      <c r="L120" s="141">
        <f t="shared" si="137"/>
        <v>0</v>
      </c>
      <c r="M120" s="141">
        <f t="shared" si="44"/>
        <v>10</v>
      </c>
      <c r="N120" s="88">
        <f t="shared" si="45"/>
        <v>6.9444444444444441E-3</v>
      </c>
      <c r="O120" s="83" t="str">
        <f t="shared" si="25"/>
        <v>ENTRADA PARA ITAPACÍ</v>
      </c>
      <c r="P120" s="144">
        <f t="shared" si="26"/>
        <v>0.69236111111111087</v>
      </c>
      <c r="Q120" s="143" t="str">
        <f>IF(Q26=O$1,"0",Q26)</f>
        <v>0</v>
      </c>
      <c r="R120" s="144">
        <f t="shared" si="27"/>
        <v>0.69236111111111087</v>
      </c>
      <c r="T120" s="109">
        <f t="shared" si="28"/>
        <v>10</v>
      </c>
      <c r="U120" s="57">
        <f t="shared" si="29"/>
        <v>0</v>
      </c>
      <c r="V120" s="111">
        <f t="shared" si="30"/>
        <v>0</v>
      </c>
      <c r="W120" s="109">
        <f t="shared" si="31"/>
        <v>0</v>
      </c>
      <c r="X120" s="57">
        <f t="shared" si="32"/>
        <v>0</v>
      </c>
      <c r="Y120" s="111">
        <f t="shared" si="33"/>
        <v>0</v>
      </c>
      <c r="Z120" s="109">
        <f t="shared" si="34"/>
        <v>0</v>
      </c>
      <c r="AA120" s="57">
        <f t="shared" si="35"/>
        <v>0</v>
      </c>
      <c r="AB120" s="111">
        <f t="shared" si="36"/>
        <v>0</v>
      </c>
      <c r="AC120" s="109">
        <f t="shared" si="46"/>
        <v>10</v>
      </c>
      <c r="AD120" s="127">
        <f t="shared" si="37"/>
        <v>10</v>
      </c>
      <c r="AF120" s="123">
        <f t="shared" si="38"/>
        <v>10</v>
      </c>
      <c r="AG120" s="124">
        <f t="shared" si="47"/>
        <v>6.9444444444444441E-3</v>
      </c>
      <c r="AH120" s="125">
        <f t="shared" si="39"/>
        <v>0.69236111111111087</v>
      </c>
      <c r="AI120" s="125">
        <f t="shared" si="40"/>
        <v>0.69236111111111087</v>
      </c>
    </row>
    <row r="121" spans="1:35" x14ac:dyDescent="0.2">
      <c r="A121" s="54">
        <v>11</v>
      </c>
      <c r="B121" s="139" t="str">
        <f>O26</f>
        <v>ENTRADA PARA ITAPACÍ</v>
      </c>
      <c r="C121" s="142">
        <f>IF(O28=O$1,"0",R120)</f>
        <v>0.69236111111111087</v>
      </c>
      <c r="D121" s="141">
        <f>D26</f>
        <v>10</v>
      </c>
      <c r="E121" s="141">
        <f t="shared" ref="E121:F121" si="138">E26</f>
        <v>0</v>
      </c>
      <c r="F121" s="141">
        <f t="shared" si="138"/>
        <v>0</v>
      </c>
      <c r="G121" s="141">
        <f>G26</f>
        <v>0</v>
      </c>
      <c r="H121" s="141">
        <f t="shared" ref="H121:I121" si="139">H26</f>
        <v>0</v>
      </c>
      <c r="I121" s="141">
        <f t="shared" si="139"/>
        <v>0</v>
      </c>
      <c r="J121" s="141">
        <f>J26</f>
        <v>0</v>
      </c>
      <c r="K121" s="141">
        <f t="shared" ref="K121:L121" si="140">K26</f>
        <v>0</v>
      </c>
      <c r="L121" s="141">
        <f t="shared" si="140"/>
        <v>0</v>
      </c>
      <c r="M121" s="141">
        <f t="shared" si="44"/>
        <v>10</v>
      </c>
      <c r="N121" s="88">
        <f t="shared" si="45"/>
        <v>6.9444444444444441E-3</v>
      </c>
      <c r="O121" s="83" t="str">
        <f t="shared" si="25"/>
        <v>JARDIM PAULISTA</v>
      </c>
      <c r="P121" s="144">
        <f t="shared" si="26"/>
        <v>0.69930555555555529</v>
      </c>
      <c r="Q121" s="143" t="str">
        <f>IF(Q25=O$1,"0",Q25)</f>
        <v>0</v>
      </c>
      <c r="R121" s="144">
        <f t="shared" si="27"/>
        <v>0.69930555555555529</v>
      </c>
      <c r="T121" s="109">
        <f t="shared" si="28"/>
        <v>10</v>
      </c>
      <c r="U121" s="57">
        <f t="shared" si="29"/>
        <v>0</v>
      </c>
      <c r="V121" s="111">
        <f t="shared" si="30"/>
        <v>0</v>
      </c>
      <c r="W121" s="109">
        <f t="shared" si="31"/>
        <v>0</v>
      </c>
      <c r="X121" s="57">
        <f t="shared" si="32"/>
        <v>0</v>
      </c>
      <c r="Y121" s="111">
        <f t="shared" si="33"/>
        <v>0</v>
      </c>
      <c r="Z121" s="109">
        <f t="shared" si="34"/>
        <v>0</v>
      </c>
      <c r="AA121" s="57">
        <f t="shared" si="35"/>
        <v>0</v>
      </c>
      <c r="AB121" s="111">
        <f t="shared" si="36"/>
        <v>0</v>
      </c>
      <c r="AC121" s="109">
        <f t="shared" si="46"/>
        <v>10</v>
      </c>
      <c r="AD121" s="127">
        <f t="shared" si="37"/>
        <v>10</v>
      </c>
      <c r="AF121" s="123">
        <f t="shared" si="38"/>
        <v>10</v>
      </c>
      <c r="AG121" s="124">
        <f t="shared" si="47"/>
        <v>6.9444444444444441E-3</v>
      </c>
      <c r="AH121" s="125">
        <f t="shared" si="39"/>
        <v>0.69930555555555529</v>
      </c>
      <c r="AI121" s="125">
        <f t="shared" si="40"/>
        <v>0.69930555555555529</v>
      </c>
    </row>
    <row r="122" spans="1:35" x14ac:dyDescent="0.2">
      <c r="A122" s="53">
        <v>10</v>
      </c>
      <c r="B122" s="139" t="str">
        <f>O25</f>
        <v>JARDIM PAULISTA</v>
      </c>
      <c r="C122" s="142">
        <f>IF(O25=O$1,"0",R121)</f>
        <v>0.69930555555555529</v>
      </c>
      <c r="D122" s="141">
        <f>D25</f>
        <v>19</v>
      </c>
      <c r="E122" s="141">
        <f t="shared" ref="E122:F122" si="141">E25</f>
        <v>0</v>
      </c>
      <c r="F122" s="141">
        <f t="shared" si="141"/>
        <v>0</v>
      </c>
      <c r="G122" s="141">
        <f>G25</f>
        <v>0</v>
      </c>
      <c r="H122" s="141">
        <f t="shared" ref="H122:I122" si="142">H25</f>
        <v>0</v>
      </c>
      <c r="I122" s="141">
        <f t="shared" si="142"/>
        <v>0</v>
      </c>
      <c r="J122" s="141">
        <f>J25</f>
        <v>4</v>
      </c>
      <c r="K122" s="141">
        <f t="shared" ref="K122:L122" si="143">K25</f>
        <v>0</v>
      </c>
      <c r="L122" s="141">
        <f t="shared" si="143"/>
        <v>0</v>
      </c>
      <c r="M122" s="141">
        <f t="shared" si="44"/>
        <v>23</v>
      </c>
      <c r="N122" s="88">
        <f t="shared" si="45"/>
        <v>1.8749999999999999E-2</v>
      </c>
      <c r="O122" s="83" t="str">
        <f t="shared" si="25"/>
        <v>CERES</v>
      </c>
      <c r="P122" s="144">
        <f t="shared" si="26"/>
        <v>0.71805555555555534</v>
      </c>
      <c r="Q122" s="143" t="str">
        <f>IF(Q24=O$1,"0",Q24)</f>
        <v>0</v>
      </c>
      <c r="R122" s="144">
        <f t="shared" si="27"/>
        <v>0.71805555555555534</v>
      </c>
      <c r="T122" s="109">
        <f t="shared" si="28"/>
        <v>19</v>
      </c>
      <c r="U122" s="57">
        <f t="shared" si="29"/>
        <v>0</v>
      </c>
      <c r="V122" s="111">
        <f t="shared" si="30"/>
        <v>0</v>
      </c>
      <c r="W122" s="109">
        <f t="shared" si="31"/>
        <v>0</v>
      </c>
      <c r="X122" s="57">
        <f t="shared" si="32"/>
        <v>0</v>
      </c>
      <c r="Y122" s="111">
        <f t="shared" si="33"/>
        <v>0</v>
      </c>
      <c r="Z122" s="109">
        <f t="shared" si="34"/>
        <v>8</v>
      </c>
      <c r="AA122" s="57">
        <f t="shared" si="35"/>
        <v>0</v>
      </c>
      <c r="AB122" s="111">
        <f t="shared" si="36"/>
        <v>0</v>
      </c>
      <c r="AC122" s="109">
        <f t="shared" si="46"/>
        <v>27</v>
      </c>
      <c r="AD122" s="127">
        <f t="shared" si="37"/>
        <v>27</v>
      </c>
      <c r="AF122" s="123">
        <f t="shared" si="38"/>
        <v>27</v>
      </c>
      <c r="AG122" s="124">
        <f t="shared" si="47"/>
        <v>1.8749999999999999E-2</v>
      </c>
      <c r="AH122" s="125">
        <f t="shared" si="39"/>
        <v>0.71805555555555534</v>
      </c>
      <c r="AI122" s="125">
        <f t="shared" si="40"/>
        <v>0.71805555555555534</v>
      </c>
    </row>
    <row r="123" spans="1:35" x14ac:dyDescent="0.2">
      <c r="A123" s="54">
        <v>9</v>
      </c>
      <c r="B123" s="139" t="str">
        <f>O24</f>
        <v>CERES</v>
      </c>
      <c r="C123" s="142">
        <f>IF(O24=O$1,"0",R122)</f>
        <v>0.71805555555555534</v>
      </c>
      <c r="D123" s="141">
        <f>D24</f>
        <v>0</v>
      </c>
      <c r="E123" s="141">
        <f t="shared" ref="E123:F123" si="144">E24</f>
        <v>0</v>
      </c>
      <c r="F123" s="141">
        <f t="shared" si="144"/>
        <v>0</v>
      </c>
      <c r="G123" s="141">
        <f>G24</f>
        <v>0</v>
      </c>
      <c r="H123" s="141">
        <f t="shared" ref="H123:I123" si="145">H24</f>
        <v>0</v>
      </c>
      <c r="I123" s="141">
        <f t="shared" si="145"/>
        <v>0</v>
      </c>
      <c r="J123" s="141">
        <f>J24</f>
        <v>2</v>
      </c>
      <c r="K123" s="141">
        <f t="shared" ref="K123:L123" si="146">K24</f>
        <v>0</v>
      </c>
      <c r="L123" s="141">
        <f t="shared" si="146"/>
        <v>0</v>
      </c>
      <c r="M123" s="141">
        <f t="shared" si="44"/>
        <v>2</v>
      </c>
      <c r="N123" s="88">
        <f t="shared" si="45"/>
        <v>2.7777777777777779E-3</v>
      </c>
      <c r="O123" s="83" t="str">
        <f t="shared" si="25"/>
        <v xml:space="preserve">RIALMA </v>
      </c>
      <c r="P123" s="144">
        <f t="shared" si="26"/>
        <v>0.7208333333333331</v>
      </c>
      <c r="Q123" s="143" t="str">
        <f>IF(Q23=O$1,"0",Q23)</f>
        <v>0</v>
      </c>
      <c r="R123" s="144">
        <f t="shared" si="27"/>
        <v>0.7208333333333331</v>
      </c>
      <c r="T123" s="109">
        <f t="shared" si="28"/>
        <v>0</v>
      </c>
      <c r="U123" s="57">
        <f t="shared" si="29"/>
        <v>0</v>
      </c>
      <c r="V123" s="111">
        <f t="shared" si="30"/>
        <v>0</v>
      </c>
      <c r="W123" s="109">
        <f t="shared" si="31"/>
        <v>0</v>
      </c>
      <c r="X123" s="57">
        <f t="shared" si="32"/>
        <v>0</v>
      </c>
      <c r="Y123" s="111">
        <f t="shared" si="33"/>
        <v>0</v>
      </c>
      <c r="Z123" s="109">
        <f t="shared" si="34"/>
        <v>4</v>
      </c>
      <c r="AA123" s="57">
        <f t="shared" si="35"/>
        <v>0</v>
      </c>
      <c r="AB123" s="111">
        <f t="shared" si="36"/>
        <v>0</v>
      </c>
      <c r="AC123" s="109">
        <f t="shared" si="46"/>
        <v>4</v>
      </c>
      <c r="AD123" s="127">
        <f t="shared" si="37"/>
        <v>4</v>
      </c>
      <c r="AF123" s="123">
        <f t="shared" si="38"/>
        <v>4</v>
      </c>
      <c r="AG123" s="124">
        <f t="shared" si="47"/>
        <v>2.7777777777777779E-3</v>
      </c>
      <c r="AH123" s="125">
        <f t="shared" si="39"/>
        <v>0.7208333333333331</v>
      </c>
      <c r="AI123" s="125">
        <f t="shared" si="40"/>
        <v>0.7208333333333331</v>
      </c>
    </row>
    <row r="124" spans="1:35" x14ac:dyDescent="0.2">
      <c r="A124" s="53">
        <v>8</v>
      </c>
      <c r="B124" s="139" t="str">
        <f>O23</f>
        <v xml:space="preserve">RIALMA </v>
      </c>
      <c r="C124" s="142">
        <f>IF(O23=O$1,"0",R123)</f>
        <v>0.7208333333333331</v>
      </c>
      <c r="D124" s="141">
        <f>D23</f>
        <v>15</v>
      </c>
      <c r="E124" s="141">
        <f t="shared" ref="E124:F124" si="147">E23</f>
        <v>0</v>
      </c>
      <c r="F124" s="141">
        <f t="shared" si="147"/>
        <v>0</v>
      </c>
      <c r="G124" s="141">
        <f>G23</f>
        <v>0</v>
      </c>
      <c r="H124" s="141">
        <f t="shared" ref="H124:I124" si="148">H23</f>
        <v>0</v>
      </c>
      <c r="I124" s="141">
        <f t="shared" si="148"/>
        <v>0</v>
      </c>
      <c r="J124" s="141">
        <f>J23</f>
        <v>2</v>
      </c>
      <c r="K124" s="141">
        <f t="shared" ref="K124:L124" si="149">K23</f>
        <v>0</v>
      </c>
      <c r="L124" s="141">
        <f t="shared" si="149"/>
        <v>0</v>
      </c>
      <c r="M124" s="141">
        <f t="shared" si="44"/>
        <v>17</v>
      </c>
      <c r="N124" s="88">
        <f t="shared" si="45"/>
        <v>1.3194444444444444E-2</v>
      </c>
      <c r="O124" s="129" t="str">
        <f t="shared" si="25"/>
        <v>RIANÁPOLIS</v>
      </c>
      <c r="P124" s="144">
        <f t="shared" si="26"/>
        <v>0.7340277777777775</v>
      </c>
      <c r="Q124" s="143" t="str">
        <f>IF(Q22=O$1,"0",Q22)</f>
        <v>0</v>
      </c>
      <c r="R124" s="144">
        <f t="shared" si="27"/>
        <v>0.7340277777777775</v>
      </c>
      <c r="T124" s="109">
        <f t="shared" si="28"/>
        <v>15</v>
      </c>
      <c r="U124" s="57">
        <f t="shared" si="29"/>
        <v>0</v>
      </c>
      <c r="V124" s="111">
        <f t="shared" si="30"/>
        <v>0</v>
      </c>
      <c r="W124" s="109">
        <f t="shared" si="31"/>
        <v>0</v>
      </c>
      <c r="X124" s="57">
        <f t="shared" si="32"/>
        <v>0</v>
      </c>
      <c r="Y124" s="111">
        <f t="shared" si="33"/>
        <v>0</v>
      </c>
      <c r="Z124" s="109">
        <f t="shared" si="34"/>
        <v>4</v>
      </c>
      <c r="AA124" s="57">
        <f t="shared" si="35"/>
        <v>0</v>
      </c>
      <c r="AB124" s="111">
        <f t="shared" si="36"/>
        <v>0</v>
      </c>
      <c r="AC124" s="109">
        <f t="shared" si="46"/>
        <v>19</v>
      </c>
      <c r="AD124" s="127">
        <f t="shared" si="37"/>
        <v>19</v>
      </c>
      <c r="AF124" s="123">
        <f t="shared" si="38"/>
        <v>19</v>
      </c>
      <c r="AG124" s="124">
        <f t="shared" si="47"/>
        <v>1.3194444444444444E-2</v>
      </c>
      <c r="AH124" s="125">
        <f t="shared" si="39"/>
        <v>0.7340277777777775</v>
      </c>
      <c r="AI124" s="125">
        <f t="shared" si="40"/>
        <v>0.7340277777777775</v>
      </c>
    </row>
    <row r="125" spans="1:35" x14ac:dyDescent="0.2">
      <c r="A125" s="54">
        <v>7</v>
      </c>
      <c r="B125" s="140" t="str">
        <f>O22</f>
        <v>RIANÁPOLIS</v>
      </c>
      <c r="C125" s="142">
        <v>0.41666666666666669</v>
      </c>
      <c r="D125" s="141">
        <f>D22</f>
        <v>15</v>
      </c>
      <c r="E125" s="141">
        <f t="shared" ref="E125:F125" si="150">E22</f>
        <v>0</v>
      </c>
      <c r="F125" s="141">
        <f t="shared" si="150"/>
        <v>0</v>
      </c>
      <c r="G125" s="141">
        <f>G22</f>
        <v>0</v>
      </c>
      <c r="H125" s="141">
        <f t="shared" ref="H125:I125" si="151">H22</f>
        <v>0</v>
      </c>
      <c r="I125" s="141">
        <f t="shared" si="151"/>
        <v>0</v>
      </c>
      <c r="J125" s="141">
        <f>J22</f>
        <v>0</v>
      </c>
      <c r="K125" s="141">
        <f t="shared" ref="K125:L125" si="152">K22</f>
        <v>0</v>
      </c>
      <c r="L125" s="141">
        <f t="shared" si="152"/>
        <v>0</v>
      </c>
      <c r="M125" s="141">
        <f t="shared" si="44"/>
        <v>15</v>
      </c>
      <c r="N125" s="88">
        <f t="shared" si="45"/>
        <v>1.0416666666666666E-2</v>
      </c>
      <c r="O125" s="86" t="str">
        <f t="shared" si="25"/>
        <v>SARAIVA</v>
      </c>
      <c r="P125" s="144">
        <f t="shared" si="26"/>
        <v>0.42708333333333337</v>
      </c>
      <c r="Q125" s="143" t="str">
        <f>IF(Q21=O$1,"0",Q21)</f>
        <v>0</v>
      </c>
      <c r="R125" s="144">
        <f t="shared" si="27"/>
        <v>0.42708333333333337</v>
      </c>
      <c r="T125" s="109">
        <f t="shared" si="28"/>
        <v>15</v>
      </c>
      <c r="U125" s="57">
        <f t="shared" si="29"/>
        <v>0</v>
      </c>
      <c r="V125" s="111">
        <f t="shared" si="30"/>
        <v>0</v>
      </c>
      <c r="W125" s="109">
        <f t="shared" si="31"/>
        <v>0</v>
      </c>
      <c r="X125" s="57">
        <f t="shared" si="32"/>
        <v>0</v>
      </c>
      <c r="Y125" s="111">
        <f t="shared" si="33"/>
        <v>0</v>
      </c>
      <c r="Z125" s="109">
        <f t="shared" si="34"/>
        <v>0</v>
      </c>
      <c r="AA125" s="57">
        <f t="shared" si="35"/>
        <v>0</v>
      </c>
      <c r="AB125" s="111">
        <f t="shared" si="36"/>
        <v>0</v>
      </c>
      <c r="AC125" s="109">
        <f t="shared" si="46"/>
        <v>15</v>
      </c>
      <c r="AD125" s="127">
        <f t="shared" si="37"/>
        <v>15</v>
      </c>
      <c r="AF125" s="123">
        <f t="shared" si="38"/>
        <v>15</v>
      </c>
      <c r="AG125" s="124">
        <f t="shared" si="47"/>
        <v>1.0416666666666666E-2</v>
      </c>
      <c r="AH125" s="125">
        <f t="shared" si="39"/>
        <v>0.42708333333333337</v>
      </c>
      <c r="AI125" s="125">
        <f t="shared" si="40"/>
        <v>0.42708333333333337</v>
      </c>
    </row>
    <row r="126" spans="1:35" x14ac:dyDescent="0.2">
      <c r="A126" s="53">
        <v>6</v>
      </c>
      <c r="B126" s="85" t="str">
        <f>O21</f>
        <v>SARAIVA</v>
      </c>
      <c r="C126" s="142">
        <f>IF(O21=O$1,"0",R125)</f>
        <v>0.42708333333333337</v>
      </c>
      <c r="D126" s="141">
        <f>D21</f>
        <v>25</v>
      </c>
      <c r="E126" s="141">
        <f t="shared" ref="E126:F126" si="153">E21</f>
        <v>0</v>
      </c>
      <c r="F126" s="141">
        <f t="shared" si="153"/>
        <v>0</v>
      </c>
      <c r="G126" s="141">
        <f>G21</f>
        <v>0</v>
      </c>
      <c r="H126" s="141">
        <f t="shared" ref="H126:I126" si="154">H21</f>
        <v>0</v>
      </c>
      <c r="I126" s="141">
        <f t="shared" si="154"/>
        <v>0</v>
      </c>
      <c r="J126" s="141">
        <f>J21</f>
        <v>3</v>
      </c>
      <c r="K126" s="141">
        <f t="shared" ref="K126:L126" si="155">K21</f>
        <v>0</v>
      </c>
      <c r="L126" s="141">
        <f t="shared" si="155"/>
        <v>0</v>
      </c>
      <c r="M126" s="141">
        <f t="shared" si="44"/>
        <v>28</v>
      </c>
      <c r="N126" s="88">
        <f t="shared" si="45"/>
        <v>2.1527777777777781E-2</v>
      </c>
      <c r="O126" s="86" t="str">
        <f t="shared" si="25"/>
        <v>JARAGUÁ</v>
      </c>
      <c r="P126" s="144">
        <f t="shared" si="26"/>
        <v>0.44861111111111113</v>
      </c>
      <c r="Q126" s="143">
        <f>IF(Q20=O$1,"0",Q20)</f>
        <v>6.9444444444444441E-3</v>
      </c>
      <c r="R126" s="144">
        <f t="shared" si="27"/>
        <v>0.45555555555555555</v>
      </c>
      <c r="T126" s="109">
        <f t="shared" si="28"/>
        <v>25</v>
      </c>
      <c r="U126" s="57">
        <f t="shared" si="29"/>
        <v>0</v>
      </c>
      <c r="V126" s="111">
        <f t="shared" si="30"/>
        <v>0</v>
      </c>
      <c r="W126" s="109">
        <f t="shared" si="31"/>
        <v>0</v>
      </c>
      <c r="X126" s="57">
        <f t="shared" si="32"/>
        <v>0</v>
      </c>
      <c r="Y126" s="111">
        <f t="shared" si="33"/>
        <v>0</v>
      </c>
      <c r="Z126" s="109">
        <f t="shared" si="34"/>
        <v>6</v>
      </c>
      <c r="AA126" s="57">
        <f t="shared" si="35"/>
        <v>0</v>
      </c>
      <c r="AB126" s="111">
        <f t="shared" si="36"/>
        <v>0</v>
      </c>
      <c r="AC126" s="109">
        <f t="shared" si="46"/>
        <v>31</v>
      </c>
      <c r="AD126" s="127">
        <f t="shared" si="37"/>
        <v>31</v>
      </c>
      <c r="AF126" s="123">
        <f t="shared" si="38"/>
        <v>31</v>
      </c>
      <c r="AG126" s="124">
        <f t="shared" si="47"/>
        <v>2.1527777777777781E-2</v>
      </c>
      <c r="AH126" s="125">
        <f t="shared" si="39"/>
        <v>0.44861111111111113</v>
      </c>
      <c r="AI126" s="125">
        <f t="shared" si="40"/>
        <v>0.45555555555555555</v>
      </c>
    </row>
    <row r="127" spans="1:35" x14ac:dyDescent="0.2">
      <c r="A127" s="54">
        <v>5</v>
      </c>
      <c r="B127" s="85" t="str">
        <f>O20</f>
        <v>JARAGUÁ</v>
      </c>
      <c r="C127" s="142">
        <f>IF(O22=O$1,"0",R126)</f>
        <v>0.45555555555555555</v>
      </c>
      <c r="D127" s="141">
        <f>D20</f>
        <v>20</v>
      </c>
      <c r="E127" s="141">
        <f t="shared" ref="E127:F127" si="156">E20</f>
        <v>0</v>
      </c>
      <c r="F127" s="141">
        <f t="shared" si="156"/>
        <v>0</v>
      </c>
      <c r="G127" s="141">
        <f>G20</f>
        <v>5</v>
      </c>
      <c r="H127" s="141">
        <f t="shared" ref="H127:I127" si="157">H20</f>
        <v>0</v>
      </c>
      <c r="I127" s="141">
        <f t="shared" si="157"/>
        <v>0</v>
      </c>
      <c r="J127" s="141">
        <f>J20</f>
        <v>2</v>
      </c>
      <c r="K127" s="141">
        <f t="shared" ref="K127:L127" si="158">K20</f>
        <v>0</v>
      </c>
      <c r="L127" s="141">
        <f t="shared" si="158"/>
        <v>0</v>
      </c>
      <c r="M127" s="141">
        <f t="shared" si="44"/>
        <v>27</v>
      </c>
      <c r="N127" s="88">
        <f t="shared" si="45"/>
        <v>2.1527777777777781E-2</v>
      </c>
      <c r="O127" s="86" t="str">
        <f t="shared" si="25"/>
        <v>SÃO FRANCISCO DE GOIÁS</v>
      </c>
      <c r="P127" s="144">
        <f t="shared" si="26"/>
        <v>0.4770833333333333</v>
      </c>
      <c r="Q127" s="143" t="str">
        <f>IF(Q19=O$1,"0",Q19)</f>
        <v>0</v>
      </c>
      <c r="R127" s="144">
        <f t="shared" si="27"/>
        <v>0.4770833333333333</v>
      </c>
      <c r="T127" s="109">
        <f t="shared" si="28"/>
        <v>20</v>
      </c>
      <c r="U127" s="57">
        <f t="shared" si="29"/>
        <v>0</v>
      </c>
      <c r="V127" s="111">
        <f t="shared" si="30"/>
        <v>0</v>
      </c>
      <c r="W127" s="109">
        <f t="shared" si="31"/>
        <v>7.5</v>
      </c>
      <c r="X127" s="57">
        <f t="shared" si="32"/>
        <v>0</v>
      </c>
      <c r="Y127" s="111">
        <f t="shared" si="33"/>
        <v>0</v>
      </c>
      <c r="Z127" s="109">
        <f t="shared" si="34"/>
        <v>4</v>
      </c>
      <c r="AA127" s="57">
        <f t="shared" si="35"/>
        <v>0</v>
      </c>
      <c r="AB127" s="111">
        <f t="shared" si="36"/>
        <v>0</v>
      </c>
      <c r="AC127" s="109">
        <f t="shared" si="46"/>
        <v>31.5</v>
      </c>
      <c r="AD127" s="127">
        <f t="shared" si="37"/>
        <v>31.5</v>
      </c>
      <c r="AF127" s="123">
        <f t="shared" si="38"/>
        <v>31.5</v>
      </c>
      <c r="AG127" s="124">
        <f t="shared" si="47"/>
        <v>2.1527777777777781E-2</v>
      </c>
      <c r="AH127" s="125">
        <f t="shared" si="39"/>
        <v>0.4770833333333333</v>
      </c>
      <c r="AI127" s="125">
        <f t="shared" si="40"/>
        <v>0.4770833333333333</v>
      </c>
    </row>
    <row r="128" spans="1:35" x14ac:dyDescent="0.2">
      <c r="A128" s="31">
        <v>4</v>
      </c>
      <c r="B128" s="85" t="str">
        <f>O19</f>
        <v>SÃO FRANCISCO DE GOIÁS</v>
      </c>
      <c r="C128" s="56">
        <v>0.34236111111111112</v>
      </c>
      <c r="D128" s="141">
        <f>D19</f>
        <v>0</v>
      </c>
      <c r="E128" s="141">
        <f t="shared" ref="E128:F128" si="159">E19</f>
        <v>0</v>
      </c>
      <c r="F128" s="141">
        <f t="shared" si="159"/>
        <v>0</v>
      </c>
      <c r="G128" s="141">
        <f>G19</f>
        <v>21</v>
      </c>
      <c r="H128" s="141">
        <f t="shared" ref="H128:I128" si="160">H19</f>
        <v>0</v>
      </c>
      <c r="I128" s="141">
        <f t="shared" si="160"/>
        <v>0</v>
      </c>
      <c r="J128" s="141">
        <f>J19</f>
        <v>1</v>
      </c>
      <c r="K128" s="141">
        <f t="shared" ref="K128:L128" si="161">K19</f>
        <v>0</v>
      </c>
      <c r="L128" s="141">
        <f t="shared" si="161"/>
        <v>0</v>
      </c>
      <c r="M128" s="141">
        <f t="shared" si="44"/>
        <v>22</v>
      </c>
      <c r="N128" s="88">
        <f t="shared" si="45"/>
        <v>2.2916666666666669E-2</v>
      </c>
      <c r="O128" s="86" t="str">
        <f t="shared" si="25"/>
        <v>PETROLINA DE GOIÁS</v>
      </c>
      <c r="P128" s="144">
        <f t="shared" si="26"/>
        <v>0.36527777777777781</v>
      </c>
      <c r="Q128" s="143" t="str">
        <f>IF(Q18=O$1,"0",Q18)</f>
        <v>0</v>
      </c>
      <c r="R128" s="144">
        <f t="shared" si="27"/>
        <v>0.36527777777777781</v>
      </c>
      <c r="T128" s="109">
        <f t="shared" si="28"/>
        <v>0</v>
      </c>
      <c r="U128" s="57">
        <f t="shared" si="29"/>
        <v>0</v>
      </c>
      <c r="V128" s="111">
        <f t="shared" si="30"/>
        <v>0</v>
      </c>
      <c r="W128" s="109">
        <f t="shared" si="31"/>
        <v>31.5</v>
      </c>
      <c r="X128" s="57">
        <f t="shared" si="32"/>
        <v>0</v>
      </c>
      <c r="Y128" s="111">
        <f t="shared" si="33"/>
        <v>0</v>
      </c>
      <c r="Z128" s="109">
        <f t="shared" si="34"/>
        <v>2</v>
      </c>
      <c r="AA128" s="57">
        <f t="shared" si="35"/>
        <v>0</v>
      </c>
      <c r="AB128" s="111">
        <f t="shared" si="36"/>
        <v>0</v>
      </c>
      <c r="AC128" s="109">
        <f t="shared" si="46"/>
        <v>33.5</v>
      </c>
      <c r="AD128" s="127">
        <f t="shared" si="37"/>
        <v>33.5</v>
      </c>
      <c r="AF128" s="123">
        <f t="shared" si="38"/>
        <v>33.5</v>
      </c>
      <c r="AG128" s="124">
        <f t="shared" si="47"/>
        <v>2.2916666666666669E-2</v>
      </c>
      <c r="AH128" s="125">
        <f t="shared" si="39"/>
        <v>0.36527777777777781</v>
      </c>
      <c r="AI128" s="125">
        <f t="shared" si="40"/>
        <v>0.36527777777777781</v>
      </c>
    </row>
    <row r="129" spans="1:35" x14ac:dyDescent="0.2">
      <c r="A129" s="24">
        <v>3</v>
      </c>
      <c r="B129" s="85" t="str">
        <f>O18</f>
        <v>PETROLINA DE GOIÁS</v>
      </c>
      <c r="C129" s="56">
        <f>IF(O18=O$1,"0",R128)</f>
        <v>0.36527777777777781</v>
      </c>
      <c r="D129" s="141">
        <f>D18</f>
        <v>0</v>
      </c>
      <c r="E129" s="141">
        <f t="shared" ref="E129:F129" si="162">E18</f>
        <v>0</v>
      </c>
      <c r="F129" s="141">
        <f t="shared" si="162"/>
        <v>0</v>
      </c>
      <c r="G129" s="141">
        <f>G18</f>
        <v>20</v>
      </c>
      <c r="H129" s="141">
        <f t="shared" ref="H129:I129" si="163">H18</f>
        <v>0</v>
      </c>
      <c r="I129" s="141">
        <f t="shared" si="163"/>
        <v>0</v>
      </c>
      <c r="J129" s="141">
        <f>J18</f>
        <v>1</v>
      </c>
      <c r="K129" s="141">
        <f t="shared" ref="K129:L129" si="164">K18</f>
        <v>0</v>
      </c>
      <c r="L129" s="141">
        <f t="shared" si="164"/>
        <v>0</v>
      </c>
      <c r="M129" s="141">
        <f t="shared" si="44"/>
        <v>21</v>
      </c>
      <c r="N129" s="88">
        <f t="shared" si="45"/>
        <v>2.2222222222222223E-2</v>
      </c>
      <c r="O129" s="86" t="str">
        <f t="shared" si="25"/>
        <v>ENTRADA PARA DAMOLÂNDIA</v>
      </c>
      <c r="P129" s="144">
        <f t="shared" si="26"/>
        <v>0.38750000000000001</v>
      </c>
      <c r="Q129" s="143" t="str">
        <f>IF(Q17=O$1,"0",Q17)</f>
        <v>0</v>
      </c>
      <c r="R129" s="144">
        <f t="shared" si="27"/>
        <v>0.38750000000000001</v>
      </c>
      <c r="T129" s="109">
        <f t="shared" si="28"/>
        <v>0</v>
      </c>
      <c r="U129" s="57">
        <f t="shared" si="29"/>
        <v>0</v>
      </c>
      <c r="V129" s="111">
        <f t="shared" si="30"/>
        <v>0</v>
      </c>
      <c r="W129" s="109">
        <f t="shared" si="31"/>
        <v>30</v>
      </c>
      <c r="X129" s="57">
        <f t="shared" si="32"/>
        <v>0</v>
      </c>
      <c r="Y129" s="111">
        <f t="shared" si="33"/>
        <v>0</v>
      </c>
      <c r="Z129" s="109">
        <f t="shared" si="34"/>
        <v>2</v>
      </c>
      <c r="AA129" s="57">
        <f t="shared" si="35"/>
        <v>0</v>
      </c>
      <c r="AB129" s="111">
        <f t="shared" si="36"/>
        <v>0</v>
      </c>
      <c r="AC129" s="109">
        <f t="shared" si="46"/>
        <v>32</v>
      </c>
      <c r="AD129" s="127">
        <f t="shared" si="37"/>
        <v>32</v>
      </c>
      <c r="AF129" s="123">
        <f t="shared" si="38"/>
        <v>32</v>
      </c>
      <c r="AG129" s="124">
        <f t="shared" si="47"/>
        <v>2.2222222222222223E-2</v>
      </c>
      <c r="AH129" s="125">
        <f t="shared" si="39"/>
        <v>0.38750000000000001</v>
      </c>
      <c r="AI129" s="125">
        <f t="shared" si="40"/>
        <v>0.38750000000000001</v>
      </c>
    </row>
    <row r="130" spans="1:35" x14ac:dyDescent="0.2">
      <c r="A130" s="31">
        <v>2</v>
      </c>
      <c r="B130" s="85" t="str">
        <f>O17</f>
        <v>ENTRADA PARA DAMOLÂNDIA</v>
      </c>
      <c r="C130" s="56">
        <f>IF(O17=O$1,"0",R129)</f>
        <v>0.38750000000000001</v>
      </c>
      <c r="D130" s="141">
        <f>D17</f>
        <v>0</v>
      </c>
      <c r="E130" s="141">
        <f t="shared" ref="E130:F130" si="165">E17</f>
        <v>0</v>
      </c>
      <c r="F130" s="141">
        <f t="shared" si="165"/>
        <v>0</v>
      </c>
      <c r="G130" s="141">
        <f>G17</f>
        <v>19</v>
      </c>
      <c r="H130" s="141">
        <f t="shared" ref="H130:I130" si="166">H17</f>
        <v>0</v>
      </c>
      <c r="I130" s="141">
        <f t="shared" si="166"/>
        <v>0</v>
      </c>
      <c r="J130" s="141">
        <f>J17</f>
        <v>0</v>
      </c>
      <c r="K130" s="141">
        <f t="shared" ref="K130:L130" si="167">K17</f>
        <v>0</v>
      </c>
      <c r="L130" s="141">
        <f t="shared" si="167"/>
        <v>0</v>
      </c>
      <c r="M130" s="141">
        <f t="shared" si="44"/>
        <v>19</v>
      </c>
      <c r="N130" s="88">
        <f t="shared" si="45"/>
        <v>1.9444444444444445E-2</v>
      </c>
      <c r="O130" s="86" t="str">
        <f t="shared" si="25"/>
        <v>NERÓPOLIS</v>
      </c>
      <c r="P130" s="144">
        <f t="shared" si="26"/>
        <v>0.40694444444444444</v>
      </c>
      <c r="Q130" s="143">
        <f>IF(Q16=O$1,"0",Q16)</f>
        <v>6.9444444444444441E-3</v>
      </c>
      <c r="R130" s="144">
        <f t="shared" si="27"/>
        <v>0.41388888888888886</v>
      </c>
      <c r="T130" s="109">
        <f t="shared" si="28"/>
        <v>0</v>
      </c>
      <c r="U130" s="57">
        <f t="shared" si="29"/>
        <v>0</v>
      </c>
      <c r="V130" s="111">
        <f t="shared" si="30"/>
        <v>0</v>
      </c>
      <c r="W130" s="109">
        <f t="shared" si="31"/>
        <v>28.5</v>
      </c>
      <c r="X130" s="57">
        <f t="shared" si="32"/>
        <v>0</v>
      </c>
      <c r="Y130" s="111">
        <f t="shared" si="33"/>
        <v>0</v>
      </c>
      <c r="Z130" s="109">
        <f t="shared" si="34"/>
        <v>0</v>
      </c>
      <c r="AA130" s="57">
        <f t="shared" si="35"/>
        <v>0</v>
      </c>
      <c r="AB130" s="111">
        <f t="shared" si="36"/>
        <v>0</v>
      </c>
      <c r="AC130" s="109">
        <f t="shared" si="46"/>
        <v>28.5</v>
      </c>
      <c r="AD130" s="127">
        <f t="shared" si="37"/>
        <v>28.5</v>
      </c>
      <c r="AF130" s="123">
        <f t="shared" si="38"/>
        <v>28.5</v>
      </c>
      <c r="AG130" s="124">
        <f t="shared" si="47"/>
        <v>1.9444444444444445E-2</v>
      </c>
      <c r="AH130" s="125">
        <f t="shared" si="39"/>
        <v>0.40694444444444444</v>
      </c>
      <c r="AI130" s="125">
        <f t="shared" si="40"/>
        <v>0.41388888888888886</v>
      </c>
    </row>
    <row r="131" spans="1:35" x14ac:dyDescent="0.2">
      <c r="A131" s="24">
        <v>1</v>
      </c>
      <c r="B131" s="85" t="str">
        <f>O16</f>
        <v>NERÓPOLIS</v>
      </c>
      <c r="C131" s="56">
        <f>IF(O16=O$1,"0",R130)</f>
        <v>0.41388888888888886</v>
      </c>
      <c r="D131" s="141">
        <f>D16</f>
        <v>0</v>
      </c>
      <c r="E131" s="141">
        <f t="shared" ref="E131:F131" si="168">E16</f>
        <v>0</v>
      </c>
      <c r="F131" s="141">
        <f t="shared" si="168"/>
        <v>0</v>
      </c>
      <c r="G131" s="141">
        <f>G16</f>
        <v>27</v>
      </c>
      <c r="H131" s="141">
        <f t="shared" ref="H131:I131" si="169">H16</f>
        <v>0</v>
      </c>
      <c r="I131" s="141">
        <f t="shared" si="169"/>
        <v>0</v>
      </c>
      <c r="J131" s="141">
        <f>J16</f>
        <v>8</v>
      </c>
      <c r="K131" s="141">
        <f t="shared" ref="K131:L131" si="170">K16</f>
        <v>0</v>
      </c>
      <c r="L131" s="141">
        <f t="shared" si="170"/>
        <v>0</v>
      </c>
      <c r="M131" s="141">
        <f>SUM(D131:L131)</f>
        <v>35</v>
      </c>
      <c r="N131" s="88">
        <f>AG131</f>
        <v>3.888888888888889E-2</v>
      </c>
      <c r="O131" s="86" t="str">
        <f>B16</f>
        <v>GOIÂNIA  -  NERÓPOLIS</v>
      </c>
      <c r="P131" s="144">
        <f t="shared" si="26"/>
        <v>0.45277777777777772</v>
      </c>
      <c r="Q131" s="143"/>
      <c r="R131" s="144">
        <f t="shared" si="27"/>
        <v>0.45277777777777772</v>
      </c>
      <c r="T131" s="109">
        <f>(D131/$D$85)*60</f>
        <v>0</v>
      </c>
      <c r="U131" s="57">
        <f>(E131/$E$85)*60</f>
        <v>0</v>
      </c>
      <c r="V131" s="111">
        <f>(F131/F$85)*60</f>
        <v>0</v>
      </c>
      <c r="W131" s="109">
        <f>(G131/$G$85)*60</f>
        <v>40.5</v>
      </c>
      <c r="X131" s="57">
        <f>(H131/$H$85)*60</f>
        <v>0</v>
      </c>
      <c r="Y131" s="111">
        <f>(I131/$I$85)*60</f>
        <v>0</v>
      </c>
      <c r="Z131" s="109">
        <f>(J131/$J$85)*60</f>
        <v>16</v>
      </c>
      <c r="AA131" s="57">
        <f>(K131/$K$85)*60</f>
        <v>0</v>
      </c>
      <c r="AB131" s="111">
        <f>(L131/$L$85)*60</f>
        <v>0</v>
      </c>
      <c r="AC131" s="109">
        <f t="shared" si="46"/>
        <v>56.5</v>
      </c>
      <c r="AD131" s="127">
        <f t="shared" si="37"/>
        <v>56.5</v>
      </c>
      <c r="AE131" s="23"/>
      <c r="AF131" s="123">
        <f t="shared" si="38"/>
        <v>56.5</v>
      </c>
      <c r="AG131" s="124">
        <f t="shared" si="47"/>
        <v>3.888888888888889E-2</v>
      </c>
      <c r="AH131" s="125">
        <f t="shared" si="39"/>
        <v>0.45277777777777772</v>
      </c>
      <c r="AI131" s="125">
        <f t="shared" si="40"/>
        <v>0.45277777777777772</v>
      </c>
    </row>
    <row r="132" spans="1:35" ht="13.5" thickBot="1" x14ac:dyDescent="0.25">
      <c r="A132" s="43"/>
      <c r="B132" s="44" t="s">
        <v>17</v>
      </c>
      <c r="C132" s="33"/>
      <c r="D132" s="45">
        <f>SUM(D90:D131)</f>
        <v>311</v>
      </c>
      <c r="E132" s="45"/>
      <c r="F132" s="45"/>
      <c r="G132" s="45">
        <f>SUM(G90:G131)</f>
        <v>195</v>
      </c>
      <c r="H132" s="45"/>
      <c r="I132" s="45"/>
      <c r="J132" s="45">
        <f>SUM(J90:J131)</f>
        <v>29</v>
      </c>
      <c r="K132" s="45"/>
      <c r="L132" s="45"/>
      <c r="M132" s="45">
        <f>SUM(M90:M131)</f>
        <v>560</v>
      </c>
      <c r="N132" s="34">
        <f>SUM(N90:N131)</f>
        <v>0.47430555555555542</v>
      </c>
      <c r="O132" s="33"/>
      <c r="P132" s="33"/>
      <c r="Q132" s="46">
        <f>SUM(Q90:Q131)</f>
        <v>1.3888888888888888E-2</v>
      </c>
      <c r="R132" s="35"/>
      <c r="T132" s="112">
        <f t="shared" ref="T132:AD132" si="171">SUM(T89:T131)</f>
        <v>311</v>
      </c>
      <c r="U132" s="113">
        <f t="shared" si="171"/>
        <v>0</v>
      </c>
      <c r="V132" s="114">
        <f t="shared" si="171"/>
        <v>0</v>
      </c>
      <c r="W132" s="112">
        <f t="shared" si="171"/>
        <v>292.5</v>
      </c>
      <c r="X132" s="113">
        <f t="shared" si="171"/>
        <v>25</v>
      </c>
      <c r="Y132" s="114">
        <f t="shared" si="171"/>
        <v>0</v>
      </c>
      <c r="Z132" s="112">
        <f t="shared" si="171"/>
        <v>58</v>
      </c>
      <c r="AA132" s="113">
        <f t="shared" si="171"/>
        <v>0</v>
      </c>
      <c r="AB132" s="114">
        <f t="shared" si="171"/>
        <v>0</v>
      </c>
      <c r="AC132" s="112">
        <f t="shared" si="171"/>
        <v>686.5</v>
      </c>
      <c r="AD132" s="130">
        <f t="shared" si="171"/>
        <v>686.5</v>
      </c>
      <c r="AF132" s="121"/>
      <c r="AG132" s="121"/>
      <c r="AH132" s="121"/>
      <c r="AI132" s="121"/>
    </row>
    <row r="133" spans="1:35" x14ac:dyDescent="0.2">
      <c r="N133" s="2"/>
      <c r="O133" s="2"/>
      <c r="P133" s="2"/>
      <c r="Q133" s="2"/>
      <c r="R133" s="2"/>
    </row>
    <row r="134" spans="1:35" x14ac:dyDescent="0.2">
      <c r="O134" s="2"/>
      <c r="P134" s="2"/>
      <c r="Q134" s="2"/>
      <c r="R134" s="2"/>
    </row>
    <row r="135" spans="1:35" x14ac:dyDescent="0.2">
      <c r="B135" s="68" t="s">
        <v>24</v>
      </c>
      <c r="C135" s="16"/>
      <c r="D135" s="17"/>
      <c r="E135" s="17"/>
      <c r="F135" s="17"/>
      <c r="G135" s="69">
        <f>N132</f>
        <v>0.47430555555555542</v>
      </c>
      <c r="H135" s="69"/>
      <c r="I135" s="69"/>
      <c r="J135" s="18"/>
      <c r="K135" s="10"/>
      <c r="L135" s="10"/>
      <c r="M135" s="10"/>
      <c r="N135" s="6"/>
      <c r="P135" s="3"/>
      <c r="R135" s="3"/>
    </row>
    <row r="136" spans="1:35" x14ac:dyDescent="0.2">
      <c r="B136" s="32" t="s">
        <v>25</v>
      </c>
      <c r="C136" s="6"/>
      <c r="D136" s="2"/>
      <c r="E136" s="2"/>
      <c r="F136" s="2"/>
      <c r="G136" s="6">
        <f>Q132</f>
        <v>1.3888888888888888E-2</v>
      </c>
      <c r="H136" s="6"/>
      <c r="I136" s="6"/>
      <c r="J136" s="19"/>
      <c r="K136" s="2"/>
      <c r="L136" s="2"/>
      <c r="N136" s="6"/>
      <c r="P136" s="3"/>
      <c r="R136" s="3"/>
    </row>
    <row r="137" spans="1:35" x14ac:dyDescent="0.2">
      <c r="B137" s="32" t="s">
        <v>19</v>
      </c>
      <c r="C137" s="6"/>
      <c r="D137" s="2"/>
      <c r="E137" s="2"/>
      <c r="F137" s="2"/>
      <c r="G137" s="6">
        <f>N132+Q132</f>
        <v>0.48819444444444432</v>
      </c>
      <c r="H137" s="6"/>
      <c r="I137" s="6"/>
      <c r="J137" s="20"/>
      <c r="K137" s="94"/>
      <c r="L137" s="94"/>
      <c r="N137" s="6"/>
      <c r="P137" s="3"/>
      <c r="R137" s="3"/>
    </row>
    <row r="138" spans="1:35" x14ac:dyDescent="0.2">
      <c r="B138" s="32" t="s">
        <v>20</v>
      </c>
      <c r="C138" s="6"/>
      <c r="D138" s="2"/>
      <c r="E138" s="2"/>
      <c r="F138" s="2"/>
      <c r="G138" s="2">
        <f>M132</f>
        <v>560</v>
      </c>
      <c r="H138" s="2"/>
      <c r="I138" s="2"/>
      <c r="J138" s="19" t="s">
        <v>21</v>
      </c>
      <c r="K138" s="2"/>
      <c r="L138" s="2"/>
      <c r="N138" s="6"/>
      <c r="P138" s="3"/>
      <c r="R138" s="3"/>
    </row>
    <row r="139" spans="1:35" x14ac:dyDescent="0.2">
      <c r="B139" s="32" t="s">
        <v>26</v>
      </c>
      <c r="C139" s="6"/>
      <c r="D139" s="2"/>
      <c r="E139" s="2"/>
      <c r="F139" s="2"/>
      <c r="G139" s="70">
        <f>(G138/AD132)*60</f>
        <v>48.943918426802625</v>
      </c>
      <c r="H139" s="70"/>
      <c r="I139" s="70"/>
      <c r="J139" s="19" t="s">
        <v>22</v>
      </c>
      <c r="K139" s="2"/>
      <c r="L139" s="2"/>
      <c r="N139" s="6"/>
      <c r="P139" s="3"/>
      <c r="R139" s="3"/>
    </row>
    <row r="140" spans="1:35" x14ac:dyDescent="0.2">
      <c r="B140" s="71" t="s">
        <v>27</v>
      </c>
      <c r="C140" s="11"/>
      <c r="D140" s="4"/>
      <c r="E140" s="4"/>
      <c r="F140" s="4"/>
      <c r="G140" s="72">
        <f>(AD132/120)-1</f>
        <v>4.7208333333333332</v>
      </c>
      <c r="H140" s="72"/>
      <c r="I140" s="72"/>
      <c r="J140" s="21"/>
      <c r="K140" s="2"/>
      <c r="L140" s="2"/>
      <c r="N140" s="6"/>
      <c r="P140" s="5"/>
      <c r="R140" s="3"/>
    </row>
    <row r="141" spans="1:35" x14ac:dyDescent="0.2">
      <c r="B141" s="2"/>
      <c r="C141" s="6"/>
      <c r="D141" s="2"/>
      <c r="E141" s="2"/>
      <c r="F141" s="2"/>
      <c r="G141" s="73"/>
      <c r="H141" s="73"/>
      <c r="I141" s="73"/>
      <c r="J141" s="2"/>
      <c r="K141" s="2"/>
      <c r="L141" s="2"/>
      <c r="N141" s="6"/>
      <c r="P141" s="5"/>
      <c r="R141" s="3"/>
    </row>
    <row r="142" spans="1:35" x14ac:dyDescent="0.2">
      <c r="B142" s="8" t="s">
        <v>35</v>
      </c>
      <c r="D142" s="2"/>
      <c r="E142" s="2"/>
      <c r="F142" s="2"/>
      <c r="G142" s="73"/>
      <c r="H142" s="73"/>
      <c r="I142" s="73"/>
      <c r="J142" s="2"/>
      <c r="K142" s="2"/>
      <c r="L142" s="2"/>
      <c r="N142" s="6"/>
      <c r="P142" s="5"/>
      <c r="R142" s="3"/>
    </row>
    <row r="143" spans="1:35" x14ac:dyDescent="0.2">
      <c r="B143" s="74"/>
      <c r="C143" s="26"/>
      <c r="D143" s="25"/>
      <c r="E143" s="25"/>
      <c r="F143" s="25"/>
      <c r="G143" s="75"/>
      <c r="H143" s="75"/>
      <c r="I143" s="75"/>
      <c r="J143" s="25"/>
      <c r="K143" s="25"/>
      <c r="L143" s="25"/>
      <c r="M143" s="25"/>
      <c r="N143" s="26"/>
      <c r="O143" s="25"/>
      <c r="P143" s="27"/>
      <c r="Q143" s="25"/>
      <c r="R143" s="28"/>
    </row>
    <row r="144" spans="1:35" x14ac:dyDescent="0.2">
      <c r="B144" s="32"/>
      <c r="C144" s="6"/>
      <c r="D144" s="2"/>
      <c r="E144" s="2"/>
      <c r="F144" s="2"/>
      <c r="G144" s="73"/>
      <c r="H144" s="73"/>
      <c r="I144" s="73"/>
      <c r="J144" s="2"/>
      <c r="K144" s="2"/>
      <c r="L144" s="2"/>
      <c r="M144" s="2"/>
      <c r="N144" s="6"/>
      <c r="O144" s="2"/>
      <c r="P144" s="15"/>
      <c r="Q144" s="2"/>
      <c r="R144" s="13"/>
    </row>
    <row r="145" spans="2:18" x14ac:dyDescent="0.2">
      <c r="B145" s="32"/>
      <c r="C145" s="6"/>
      <c r="D145" s="2"/>
      <c r="E145" s="2"/>
      <c r="F145" s="2"/>
      <c r="G145" s="73"/>
      <c r="H145" s="73"/>
      <c r="I145" s="73"/>
      <c r="J145" s="2"/>
      <c r="K145" s="2"/>
      <c r="L145" s="2"/>
      <c r="M145" s="2"/>
      <c r="N145" s="6"/>
      <c r="O145" s="2"/>
      <c r="P145" s="15"/>
      <c r="Q145" s="2"/>
      <c r="R145" s="13"/>
    </row>
    <row r="146" spans="2:18" x14ac:dyDescent="0.2">
      <c r="B146" s="71"/>
      <c r="C146" s="11"/>
      <c r="D146" s="4"/>
      <c r="E146" s="4"/>
      <c r="F146" s="4"/>
      <c r="G146" s="72"/>
      <c r="H146" s="72"/>
      <c r="I146" s="72"/>
      <c r="J146" s="4"/>
      <c r="K146" s="4"/>
      <c r="L146" s="4"/>
      <c r="M146" s="4"/>
      <c r="N146" s="11"/>
      <c r="O146" s="4"/>
      <c r="P146" s="14"/>
      <c r="Q146" s="4"/>
      <c r="R146" s="12"/>
    </row>
    <row r="147" spans="2:18" x14ac:dyDescent="0.2">
      <c r="B147" s="2"/>
      <c r="C147" s="6"/>
      <c r="D147" s="2"/>
      <c r="E147" s="2"/>
      <c r="F147" s="2"/>
      <c r="G147" s="73"/>
      <c r="H147" s="73"/>
      <c r="I147" s="73"/>
      <c r="J147" s="2"/>
      <c r="K147" s="2"/>
      <c r="L147" s="2"/>
      <c r="M147" s="2"/>
      <c r="N147" s="6"/>
      <c r="O147" s="2"/>
      <c r="P147" s="15"/>
      <c r="Q147" s="2"/>
      <c r="R147" s="6"/>
    </row>
    <row r="148" spans="2:18" x14ac:dyDescent="0.2">
      <c r="B148" s="76"/>
      <c r="C148" s="6"/>
      <c r="D148" s="2"/>
      <c r="E148" s="2"/>
      <c r="F148" s="2"/>
      <c r="G148" s="73"/>
      <c r="H148" s="73"/>
      <c r="I148" s="73"/>
      <c r="J148" s="2"/>
      <c r="K148" s="2"/>
      <c r="L148" s="2"/>
      <c r="M148" s="2"/>
      <c r="N148" s="6"/>
      <c r="O148" s="2"/>
      <c r="P148" s="15"/>
      <c r="Q148" s="2"/>
      <c r="R148" s="6"/>
    </row>
    <row r="149" spans="2:18" x14ac:dyDescent="0.2">
      <c r="B149" s="77">
        <f ca="1">NOW()</f>
        <v>42643.62151527778</v>
      </c>
      <c r="D149" s="2"/>
      <c r="E149" s="2"/>
      <c r="F149" s="2"/>
      <c r="J149" s="2"/>
      <c r="K149" s="2"/>
      <c r="L149" s="2"/>
      <c r="N149" s="6"/>
      <c r="P149" s="5"/>
      <c r="R149" s="3"/>
    </row>
    <row r="150" spans="2:18" x14ac:dyDescent="0.2">
      <c r="B150" s="2"/>
      <c r="D150" s="2"/>
      <c r="E150" s="2"/>
      <c r="F150" s="2"/>
      <c r="G150" s="73"/>
      <c r="H150" s="73"/>
      <c r="I150" s="73"/>
      <c r="J150" s="2"/>
      <c r="K150" s="2"/>
      <c r="L150" s="2"/>
      <c r="M150" s="2"/>
      <c r="N150" s="6"/>
      <c r="P150" s="5"/>
      <c r="R150" s="3"/>
    </row>
    <row r="151" spans="2:18" x14ac:dyDescent="0.2">
      <c r="B151" s="2"/>
      <c r="C151" s="6"/>
      <c r="D151" s="2"/>
      <c r="E151" s="2"/>
      <c r="F151" s="2"/>
      <c r="G151" s="73"/>
      <c r="H151" s="73"/>
      <c r="I151" s="73"/>
      <c r="J151" s="2"/>
      <c r="K151" s="2"/>
      <c r="L151" s="2"/>
      <c r="N151" s="6"/>
      <c r="P151" s="5"/>
      <c r="R151" s="3"/>
    </row>
    <row r="152" spans="2:18" x14ac:dyDescent="0.2">
      <c r="B152" s="105" t="s">
        <v>36</v>
      </c>
      <c r="C152" s="2"/>
      <c r="D152" s="73"/>
      <c r="E152" s="73"/>
      <c r="F152" s="73"/>
      <c r="G152" s="2"/>
      <c r="H152" s="2"/>
      <c r="I152" s="2"/>
      <c r="J152" s="2"/>
      <c r="K152" s="2"/>
      <c r="L152" s="2"/>
      <c r="N152" s="6"/>
      <c r="P152" s="5"/>
      <c r="R152" s="3"/>
    </row>
    <row r="153" spans="2:18" x14ac:dyDescent="0.2">
      <c r="B153" s="78"/>
      <c r="C153" s="39"/>
      <c r="D153" s="40"/>
      <c r="E153" s="40"/>
      <c r="F153" s="40"/>
      <c r="G153" s="39"/>
      <c r="H153" s="39"/>
      <c r="I153" s="39"/>
      <c r="J153" s="38"/>
      <c r="K153" s="38"/>
      <c r="L153" s="38"/>
      <c r="M153" s="39"/>
      <c r="N153" s="38"/>
      <c r="O153" s="78"/>
      <c r="P153" s="78"/>
      <c r="Q153" s="78"/>
      <c r="R153" s="78"/>
    </row>
    <row r="154" spans="2:18" x14ac:dyDescent="0.2">
      <c r="B154" s="78"/>
      <c r="C154" s="39"/>
      <c r="D154" s="40"/>
      <c r="E154" s="40"/>
      <c r="F154" s="40"/>
      <c r="G154" s="39"/>
      <c r="H154" s="39"/>
      <c r="I154" s="39"/>
      <c r="J154" s="38"/>
      <c r="K154" s="38"/>
      <c r="L154" s="38"/>
      <c r="M154" s="39"/>
      <c r="N154" s="38"/>
      <c r="O154" s="78"/>
      <c r="P154" s="78"/>
      <c r="Q154" s="78"/>
      <c r="R154" s="78"/>
    </row>
    <row r="155" spans="2:18" x14ac:dyDescent="0.2">
      <c r="B155" s="78"/>
      <c r="C155" s="39"/>
      <c r="D155" s="40"/>
      <c r="E155" s="40"/>
      <c r="F155" s="40"/>
      <c r="G155" s="39"/>
      <c r="H155" s="39"/>
      <c r="I155" s="39"/>
      <c r="J155" s="38"/>
      <c r="K155" s="38"/>
      <c r="L155" s="38"/>
      <c r="M155" s="39"/>
      <c r="N155" s="38"/>
      <c r="O155" s="78"/>
      <c r="P155" s="78"/>
      <c r="Q155" s="78"/>
      <c r="R155" s="78"/>
    </row>
    <row r="156" spans="2:18" x14ac:dyDescent="0.2">
      <c r="B156" s="78"/>
      <c r="C156" s="39"/>
      <c r="D156" s="40"/>
      <c r="E156" s="40"/>
      <c r="F156" s="40"/>
      <c r="G156" s="39"/>
      <c r="H156" s="39"/>
      <c r="I156" s="39"/>
      <c r="J156" s="38"/>
      <c r="K156" s="38"/>
      <c r="L156" s="38"/>
      <c r="M156" s="39"/>
      <c r="N156" s="38"/>
      <c r="O156" s="78"/>
      <c r="P156" s="78"/>
      <c r="Q156" s="78"/>
      <c r="R156" s="78"/>
    </row>
    <row r="157" spans="2:18" x14ac:dyDescent="0.2">
      <c r="B157" s="78"/>
      <c r="C157" s="39"/>
      <c r="D157" s="40"/>
      <c r="E157" s="40"/>
      <c r="F157" s="40"/>
      <c r="G157" s="39"/>
      <c r="H157" s="39"/>
      <c r="I157" s="39"/>
      <c r="J157" s="38"/>
      <c r="K157" s="38"/>
      <c r="L157" s="38"/>
      <c r="M157" s="39"/>
      <c r="N157" s="38"/>
      <c r="O157" s="78"/>
      <c r="P157" s="78"/>
      <c r="Q157" s="78"/>
      <c r="R157" s="78"/>
    </row>
    <row r="158" spans="2:18" x14ac:dyDescent="0.2">
      <c r="B158" s="78"/>
      <c r="C158" s="39"/>
      <c r="D158" s="40"/>
      <c r="E158" s="40"/>
      <c r="F158" s="40"/>
      <c r="G158" s="39"/>
      <c r="H158" s="39"/>
      <c r="I158" s="39"/>
      <c r="J158" s="38"/>
      <c r="K158" s="38"/>
      <c r="L158" s="38"/>
      <c r="M158" s="39"/>
      <c r="N158" s="38"/>
      <c r="O158" s="78"/>
      <c r="P158" s="78"/>
      <c r="Q158" s="78"/>
      <c r="R158" s="78"/>
    </row>
    <row r="159" spans="2:18" x14ac:dyDescent="0.2">
      <c r="B159" s="78"/>
      <c r="C159" s="39"/>
      <c r="D159" s="40"/>
      <c r="E159" s="40"/>
      <c r="F159" s="40"/>
      <c r="G159" s="39"/>
      <c r="H159" s="39"/>
      <c r="I159" s="39"/>
      <c r="J159" s="38"/>
      <c r="K159" s="38"/>
      <c r="L159" s="38"/>
      <c r="M159" s="39"/>
      <c r="N159" s="38"/>
      <c r="O159" s="78"/>
      <c r="P159" s="78"/>
      <c r="Q159" s="78"/>
      <c r="R159" s="78"/>
    </row>
    <row r="160" spans="2:18" x14ac:dyDescent="0.2">
      <c r="B160" s="78"/>
      <c r="C160" s="39"/>
      <c r="D160" s="40"/>
      <c r="E160" s="40"/>
      <c r="F160" s="40"/>
      <c r="G160" s="39"/>
      <c r="H160" s="39"/>
      <c r="I160" s="39"/>
      <c r="J160" s="38"/>
      <c r="K160" s="38"/>
      <c r="L160" s="38"/>
      <c r="M160" s="39"/>
      <c r="N160" s="38"/>
      <c r="O160" s="78"/>
      <c r="P160" s="78"/>
      <c r="Q160" s="78"/>
      <c r="R160" s="78"/>
    </row>
    <row r="161" spans="2:18" x14ac:dyDescent="0.2">
      <c r="B161" s="78"/>
      <c r="C161" s="39"/>
      <c r="D161" s="40"/>
      <c r="E161" s="40"/>
      <c r="F161" s="40"/>
      <c r="G161" s="39"/>
      <c r="H161" s="39"/>
      <c r="I161" s="39"/>
      <c r="J161" s="38"/>
      <c r="K161" s="38"/>
      <c r="L161" s="38"/>
      <c r="M161" s="39"/>
      <c r="N161" s="38"/>
      <c r="O161" s="78"/>
      <c r="P161" s="78"/>
      <c r="Q161" s="78"/>
      <c r="R161" s="78"/>
    </row>
    <row r="162" spans="2:18" x14ac:dyDescent="0.2">
      <c r="B162" s="78"/>
      <c r="C162" s="39"/>
      <c r="D162" s="40"/>
      <c r="E162" s="40"/>
      <c r="F162" s="40"/>
      <c r="G162" s="39"/>
      <c r="H162" s="39"/>
      <c r="I162" s="39"/>
      <c r="J162" s="38"/>
      <c r="K162" s="38"/>
      <c r="L162" s="38"/>
      <c r="M162" s="39"/>
      <c r="N162" s="38"/>
      <c r="O162" s="78"/>
      <c r="P162" s="78"/>
      <c r="Q162" s="78"/>
      <c r="R162" s="78"/>
    </row>
    <row r="163" spans="2:18" x14ac:dyDescent="0.2">
      <c r="B163" s="78"/>
      <c r="C163" s="39"/>
      <c r="D163" s="40"/>
      <c r="E163" s="40"/>
      <c r="F163" s="40"/>
      <c r="G163" s="39"/>
      <c r="H163" s="39"/>
      <c r="I163" s="39"/>
      <c r="J163" s="38"/>
      <c r="K163" s="38"/>
      <c r="L163" s="38"/>
      <c r="M163" s="39"/>
      <c r="N163" s="38"/>
      <c r="O163" s="78"/>
      <c r="P163" s="78"/>
      <c r="Q163" s="78"/>
      <c r="R163" s="78"/>
    </row>
    <row r="164" spans="2:18" x14ac:dyDescent="0.2">
      <c r="B164" s="78"/>
      <c r="C164" s="39"/>
      <c r="D164" s="40"/>
      <c r="E164" s="40"/>
      <c r="F164" s="40"/>
      <c r="G164" s="39"/>
      <c r="H164" s="39"/>
      <c r="I164" s="39"/>
      <c r="J164" s="38"/>
      <c r="K164" s="38"/>
      <c r="L164" s="38"/>
      <c r="M164" s="39"/>
      <c r="N164" s="38"/>
      <c r="O164" s="78"/>
      <c r="P164" s="78"/>
      <c r="Q164" s="78"/>
      <c r="R164" s="78"/>
    </row>
    <row r="165" spans="2:18" x14ac:dyDescent="0.2">
      <c r="B165" s="78"/>
      <c r="C165" s="39"/>
      <c r="D165" s="40"/>
      <c r="E165" s="40"/>
      <c r="F165" s="40"/>
      <c r="G165" s="39"/>
      <c r="H165" s="39"/>
      <c r="I165" s="39"/>
      <c r="J165" s="38"/>
      <c r="K165" s="38"/>
      <c r="L165" s="38"/>
      <c r="M165" s="39"/>
      <c r="N165" s="38"/>
      <c r="O165" s="78"/>
      <c r="P165" s="78"/>
      <c r="Q165" s="78"/>
      <c r="R165" s="78"/>
    </row>
    <row r="166" spans="2:18" x14ac:dyDescent="0.2">
      <c r="B166" s="78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78"/>
      <c r="P166" s="78"/>
      <c r="Q166" s="78"/>
      <c r="R166" s="78"/>
    </row>
    <row r="167" spans="2:18" x14ac:dyDescent="0.2">
      <c r="B167" s="78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78"/>
      <c r="P167" s="78"/>
      <c r="Q167" s="78"/>
      <c r="R167" s="78"/>
    </row>
    <row r="168" spans="2:18" x14ac:dyDescent="0.2">
      <c r="B168" s="78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78"/>
      <c r="P168" s="78"/>
      <c r="Q168" s="78"/>
      <c r="R168" s="78"/>
    </row>
    <row r="169" spans="2:18" x14ac:dyDescent="0.2">
      <c r="B169" s="78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78"/>
      <c r="P169" s="78"/>
      <c r="Q169" s="78"/>
      <c r="R169" s="78"/>
    </row>
    <row r="170" spans="2:18" x14ac:dyDescent="0.2">
      <c r="B170" s="78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78"/>
      <c r="P170" s="78"/>
      <c r="Q170" s="78"/>
      <c r="R170" s="78"/>
    </row>
    <row r="171" spans="2:18" x14ac:dyDescent="0.2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</row>
    <row r="172" spans="2:18" x14ac:dyDescent="0.2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</row>
    <row r="173" spans="2:18" x14ac:dyDescent="0.2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2:18" x14ac:dyDescent="0.2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</row>
    <row r="175" spans="2:18" x14ac:dyDescent="0.2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</row>
    <row r="176" spans="2:18" x14ac:dyDescent="0.2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</row>
    <row r="177" spans="2:18" x14ac:dyDescent="0.2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</row>
    <row r="178" spans="2:18" x14ac:dyDescent="0.2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</row>
    <row r="179" spans="2:18" x14ac:dyDescent="0.2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</row>
    <row r="180" spans="2:18" x14ac:dyDescent="0.2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</row>
    <row r="181" spans="2:18" x14ac:dyDescent="0.2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</row>
    <row r="182" spans="2:18" x14ac:dyDescent="0.2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</row>
    <row r="183" spans="2:18" x14ac:dyDescent="0.2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pans="2:18" x14ac:dyDescent="0.2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</row>
  </sheetData>
  <mergeCells count="20">
    <mergeCell ref="D86:F86"/>
    <mergeCell ref="D87:F87"/>
    <mergeCell ref="G86:I86"/>
    <mergeCell ref="G87:I87"/>
    <mergeCell ref="J86:L86"/>
    <mergeCell ref="J87:L87"/>
    <mergeCell ref="C9:G9"/>
    <mergeCell ref="D13:F13"/>
    <mergeCell ref="D14:F14"/>
    <mergeCell ref="G13:I13"/>
    <mergeCell ref="J13:L13"/>
    <mergeCell ref="G14:I14"/>
    <mergeCell ref="J14:L14"/>
    <mergeCell ref="Q6:R6"/>
    <mergeCell ref="T14:V14"/>
    <mergeCell ref="W14:Y14"/>
    <mergeCell ref="Z14:AB14"/>
    <mergeCell ref="T87:V87"/>
    <mergeCell ref="W87:Y87"/>
    <mergeCell ref="Z87:AB87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80" orientation="portrait" horizontalDpi="300" verticalDpi="300" r:id="rId1"/>
  <headerFooter alignWithMargins="0">
    <oddHeader>&amp;R&amp;F</oddHeader>
    <oddFooter>&amp;R
&amp;"Garamond,Normal"Copyright © by 2003 ACR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Luciana Dutra Martins</cp:lastModifiedBy>
  <cp:lastPrinted>2004-12-15T19:29:54Z</cp:lastPrinted>
  <dcterms:created xsi:type="dcterms:W3CDTF">2003-05-18T00:02:27Z</dcterms:created>
  <dcterms:modified xsi:type="dcterms:W3CDTF">2016-09-30T17:58:00Z</dcterms:modified>
</cp:coreProperties>
</file>