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nícius Eduardo\Downloads\"/>
    </mc:Choice>
  </mc:AlternateContent>
  <xr:revisionPtr revIDLastSave="0" documentId="13_ncr:1_{E6620CEC-E51F-4BAA-83E2-86F8DF0ED787}" xr6:coauthVersionLast="47" xr6:coauthVersionMax="47" xr10:uidLastSave="{00000000-0000-0000-0000-000000000000}"/>
  <bookViews>
    <workbookView xWindow="-120" yWindow="-120" windowWidth="29040" windowHeight="15840" tabRatio="747" activeTab="1" xr2:uid="{7AC044EE-FF8A-40D8-A48C-427E8E33F1D6}"/>
  </bookViews>
  <sheets>
    <sheet name="Lista de obras" sheetId="4" r:id="rId1"/>
    <sheet name="Lista de RDOs (2)" sheetId="18" r:id="rId2"/>
    <sheet name="Feriados" sheetId="12" state="hidden" r:id="rId3"/>
  </sheets>
  <definedNames>
    <definedName name="_xlnm._FilterDatabase" localSheetId="0" hidden="1">'Lista de obras'!$A$2:$D$268</definedName>
    <definedName name="_xlnm._FilterDatabase" localSheetId="1" hidden="1">'Lista de RDOs (2)'!$A$2:$Y$500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00" i="18" l="1"/>
  <c r="S500" i="18" a="1"/>
  <c r="S500" i="18" s="1"/>
  <c r="T500" i="18" s="1"/>
  <c r="V500" i="18" s="1" a="1"/>
  <c r="V500" i="18" s="1"/>
  <c r="E500" i="18"/>
  <c r="D500" i="18"/>
  <c r="C500" i="18"/>
  <c r="Y499" i="18"/>
  <c r="S499" i="18" a="1"/>
  <c r="S499" i="18" s="1"/>
  <c r="T499" i="18" s="1"/>
  <c r="V499" i="18" s="1" a="1"/>
  <c r="V499" i="18" s="1"/>
  <c r="E499" i="18"/>
  <c r="D499" i="18"/>
  <c r="C499" i="18"/>
  <c r="Y498" i="18"/>
  <c r="S498" i="18" a="1"/>
  <c r="S498" i="18" s="1"/>
  <c r="T498" i="18" s="1"/>
  <c r="V498" i="18" s="1" a="1"/>
  <c r="V498" i="18" s="1"/>
  <c r="E498" i="18"/>
  <c r="D498" i="18"/>
  <c r="C498" i="18"/>
  <c r="Y497" i="18"/>
  <c r="S497" i="18" a="1"/>
  <c r="S497" i="18" s="1"/>
  <c r="T497" i="18" s="1"/>
  <c r="V497" i="18" s="1" a="1"/>
  <c r="V497" i="18" s="1"/>
  <c r="E497" i="18"/>
  <c r="D497" i="18"/>
  <c r="C497" i="18"/>
  <c r="Y496" i="18"/>
  <c r="S496" i="18" a="1"/>
  <c r="S496" i="18" s="1"/>
  <c r="T496" i="18" s="1"/>
  <c r="V496" i="18" s="1" a="1"/>
  <c r="V496" i="18" s="1"/>
  <c r="E496" i="18"/>
  <c r="D496" i="18"/>
  <c r="C496" i="18"/>
  <c r="Y495" i="18"/>
  <c r="S495" i="18" a="1"/>
  <c r="S495" i="18" s="1"/>
  <c r="T495" i="18" s="1"/>
  <c r="V495" i="18" s="1" a="1"/>
  <c r="V495" i="18" s="1"/>
  <c r="E495" i="18"/>
  <c r="D495" i="18"/>
  <c r="C495" i="18"/>
  <c r="Y494" i="18"/>
  <c r="S494" i="18" a="1"/>
  <c r="S494" i="18" s="1"/>
  <c r="T494" i="18" s="1"/>
  <c r="V494" i="18" s="1" a="1"/>
  <c r="V494" i="18" s="1"/>
  <c r="E494" i="18"/>
  <c r="D494" i="18"/>
  <c r="C494" i="18"/>
  <c r="Y493" i="18"/>
  <c r="S493" i="18" a="1"/>
  <c r="S493" i="18" s="1"/>
  <c r="T493" i="18" s="1"/>
  <c r="V493" i="18" s="1" a="1"/>
  <c r="V493" i="18" s="1"/>
  <c r="E493" i="18"/>
  <c r="D493" i="18"/>
  <c r="C493" i="18"/>
  <c r="Y492" i="18"/>
  <c r="S492" i="18" a="1"/>
  <c r="S492" i="18" s="1"/>
  <c r="T492" i="18" s="1"/>
  <c r="V492" i="18" s="1" a="1"/>
  <c r="V492" i="18" s="1"/>
  <c r="E492" i="18"/>
  <c r="D492" i="18"/>
  <c r="C492" i="18"/>
  <c r="Y491" i="18"/>
  <c r="S491" i="18" a="1"/>
  <c r="S491" i="18" s="1"/>
  <c r="T491" i="18" s="1"/>
  <c r="V491" i="18" s="1" a="1"/>
  <c r="V491" i="18" s="1"/>
  <c r="E491" i="18"/>
  <c r="D491" i="18"/>
  <c r="C491" i="18"/>
  <c r="Y490" i="18"/>
  <c r="S490" i="18" a="1"/>
  <c r="S490" i="18" s="1"/>
  <c r="T490" i="18" s="1"/>
  <c r="V490" i="18" s="1" a="1"/>
  <c r="V490" i="18" s="1"/>
  <c r="E490" i="18"/>
  <c r="D490" i="18"/>
  <c r="C490" i="18"/>
  <c r="Y489" i="18"/>
  <c r="S489" i="18" a="1"/>
  <c r="S489" i="18" s="1"/>
  <c r="T489" i="18" s="1"/>
  <c r="V489" i="18" s="1" a="1"/>
  <c r="V489" i="18" s="1"/>
  <c r="E489" i="18"/>
  <c r="D489" i="18"/>
  <c r="C489" i="18"/>
  <c r="Y488" i="18"/>
  <c r="S488" i="18" a="1"/>
  <c r="S488" i="18" s="1"/>
  <c r="T488" i="18" s="1"/>
  <c r="V488" i="18" s="1" a="1"/>
  <c r="V488" i="18" s="1"/>
  <c r="E488" i="18"/>
  <c r="D488" i="18"/>
  <c r="C488" i="18"/>
  <c r="Y487" i="18"/>
  <c r="S487" i="18" a="1"/>
  <c r="S487" i="18" s="1"/>
  <c r="T487" i="18" s="1"/>
  <c r="V487" i="18" s="1" a="1"/>
  <c r="V487" i="18" s="1"/>
  <c r="E487" i="18"/>
  <c r="D487" i="18"/>
  <c r="C487" i="18"/>
  <c r="Y486" i="18"/>
  <c r="S486" i="18" a="1"/>
  <c r="S486" i="18" s="1"/>
  <c r="T486" i="18" s="1"/>
  <c r="V486" i="18" s="1" a="1"/>
  <c r="V486" i="18" s="1"/>
  <c r="E486" i="18"/>
  <c r="D486" i="18"/>
  <c r="C486" i="18"/>
  <c r="Y485" i="18"/>
  <c r="S485" i="18" a="1"/>
  <c r="S485" i="18" s="1"/>
  <c r="T485" i="18" s="1"/>
  <c r="V485" i="18" s="1" a="1"/>
  <c r="V485" i="18" s="1"/>
  <c r="E485" i="18"/>
  <c r="D485" i="18"/>
  <c r="C485" i="18"/>
  <c r="Y484" i="18"/>
  <c r="S484" i="18" a="1"/>
  <c r="S484" i="18" s="1"/>
  <c r="T484" i="18" s="1"/>
  <c r="V484" i="18" s="1" a="1"/>
  <c r="V484" i="18" s="1"/>
  <c r="E484" i="18"/>
  <c r="D484" i="18"/>
  <c r="C484" i="18"/>
  <c r="Y483" i="18"/>
  <c r="S483" i="18" a="1"/>
  <c r="S483" i="18" s="1"/>
  <c r="T483" i="18" s="1"/>
  <c r="V483" i="18" s="1" a="1"/>
  <c r="V483" i="18" s="1"/>
  <c r="E483" i="18"/>
  <c r="D483" i="18"/>
  <c r="C483" i="18"/>
  <c r="Y482" i="18"/>
  <c r="S482" i="18" a="1"/>
  <c r="S482" i="18" s="1"/>
  <c r="T482" i="18" s="1"/>
  <c r="V482" i="18" s="1" a="1"/>
  <c r="V482" i="18" s="1"/>
  <c r="E482" i="18"/>
  <c r="D482" i="18"/>
  <c r="C482" i="18"/>
  <c r="Y481" i="18"/>
  <c r="S481" i="18" a="1"/>
  <c r="S481" i="18" s="1"/>
  <c r="T481" i="18" s="1"/>
  <c r="V481" i="18" s="1" a="1"/>
  <c r="V481" i="18" s="1"/>
  <c r="E481" i="18"/>
  <c r="D481" i="18"/>
  <c r="C481" i="18"/>
  <c r="Y480" i="18"/>
  <c r="S480" i="18" a="1"/>
  <c r="S480" i="18" s="1"/>
  <c r="T480" i="18" s="1"/>
  <c r="V480" i="18" s="1" a="1"/>
  <c r="V480" i="18" s="1"/>
  <c r="E480" i="18"/>
  <c r="D480" i="18"/>
  <c r="C480" i="18"/>
  <c r="Y479" i="18"/>
  <c r="S479" i="18" a="1"/>
  <c r="S479" i="18" s="1"/>
  <c r="T479" i="18" s="1"/>
  <c r="V479" i="18" s="1" a="1"/>
  <c r="V479" i="18" s="1"/>
  <c r="E479" i="18"/>
  <c r="D479" i="18"/>
  <c r="C479" i="18"/>
  <c r="Y478" i="18"/>
  <c r="S478" i="18" a="1"/>
  <c r="S478" i="18" s="1"/>
  <c r="T478" i="18" s="1"/>
  <c r="V478" i="18" s="1" a="1"/>
  <c r="V478" i="18" s="1"/>
  <c r="E478" i="18"/>
  <c r="D478" i="18"/>
  <c r="C478" i="18"/>
  <c r="Y477" i="18"/>
  <c r="S477" i="18" a="1"/>
  <c r="S477" i="18" s="1"/>
  <c r="T477" i="18" s="1"/>
  <c r="V477" i="18" s="1" a="1"/>
  <c r="V477" i="18" s="1"/>
  <c r="E477" i="18"/>
  <c r="D477" i="18"/>
  <c r="C477" i="18"/>
  <c r="Y476" i="18"/>
  <c r="S476" i="18" a="1"/>
  <c r="S476" i="18" s="1"/>
  <c r="T476" i="18" s="1"/>
  <c r="V476" i="18" s="1" a="1"/>
  <c r="V476" i="18" s="1"/>
  <c r="E476" i="18"/>
  <c r="D476" i="18"/>
  <c r="C476" i="18"/>
  <c r="Y475" i="18"/>
  <c r="S475" i="18" a="1"/>
  <c r="S475" i="18" s="1"/>
  <c r="T475" i="18" s="1"/>
  <c r="V475" i="18" s="1" a="1"/>
  <c r="V475" i="18" s="1"/>
  <c r="E475" i="18"/>
  <c r="D475" i="18"/>
  <c r="C475" i="18"/>
  <c r="Y474" i="18"/>
  <c r="S474" i="18" a="1"/>
  <c r="S474" i="18" s="1"/>
  <c r="T474" i="18" s="1"/>
  <c r="V474" i="18" s="1" a="1"/>
  <c r="V474" i="18" s="1"/>
  <c r="E474" i="18"/>
  <c r="D474" i="18"/>
  <c r="C474" i="18"/>
  <c r="Y473" i="18"/>
  <c r="S473" i="18" a="1"/>
  <c r="S473" i="18" s="1"/>
  <c r="T473" i="18" s="1"/>
  <c r="V473" i="18" s="1" a="1"/>
  <c r="V473" i="18" s="1"/>
  <c r="E473" i="18"/>
  <c r="D473" i="18"/>
  <c r="C473" i="18"/>
  <c r="Y472" i="18"/>
  <c r="S472" i="18" a="1"/>
  <c r="S472" i="18" s="1"/>
  <c r="T472" i="18" s="1"/>
  <c r="V472" i="18" s="1" a="1"/>
  <c r="V472" i="18" s="1"/>
  <c r="E472" i="18"/>
  <c r="D472" i="18"/>
  <c r="C472" i="18"/>
  <c r="Y471" i="18"/>
  <c r="S471" i="18" a="1"/>
  <c r="S471" i="18" s="1"/>
  <c r="T471" i="18" s="1"/>
  <c r="V471" i="18" s="1" a="1"/>
  <c r="V471" i="18" s="1"/>
  <c r="E471" i="18"/>
  <c r="D471" i="18"/>
  <c r="C471" i="18"/>
  <c r="Y470" i="18"/>
  <c r="S470" i="18" a="1"/>
  <c r="S470" i="18" s="1"/>
  <c r="T470" i="18" s="1"/>
  <c r="V470" i="18" s="1" a="1"/>
  <c r="V470" i="18" s="1"/>
  <c r="E470" i="18"/>
  <c r="D470" i="18"/>
  <c r="C470" i="18"/>
  <c r="Y469" i="18"/>
  <c r="S469" i="18" a="1"/>
  <c r="S469" i="18" s="1"/>
  <c r="T469" i="18" s="1"/>
  <c r="V469" i="18" s="1" a="1"/>
  <c r="V469" i="18" s="1"/>
  <c r="E469" i="18"/>
  <c r="D469" i="18"/>
  <c r="C469" i="18"/>
  <c r="Y468" i="18"/>
  <c r="S468" i="18" a="1"/>
  <c r="S468" i="18" s="1"/>
  <c r="T468" i="18" s="1"/>
  <c r="V468" i="18" s="1" a="1"/>
  <c r="V468" i="18" s="1"/>
  <c r="E468" i="18"/>
  <c r="D468" i="18"/>
  <c r="C468" i="18"/>
  <c r="Y467" i="18"/>
  <c r="S467" i="18" a="1"/>
  <c r="S467" i="18" s="1"/>
  <c r="T467" i="18" s="1"/>
  <c r="V467" i="18" s="1" a="1"/>
  <c r="V467" i="18" s="1"/>
  <c r="E467" i="18"/>
  <c r="D467" i="18"/>
  <c r="C467" i="18"/>
  <c r="Y466" i="18"/>
  <c r="S466" i="18" a="1"/>
  <c r="S466" i="18" s="1"/>
  <c r="T466" i="18" s="1"/>
  <c r="V466" i="18" s="1" a="1"/>
  <c r="V466" i="18" s="1"/>
  <c r="E466" i="18"/>
  <c r="D466" i="18"/>
  <c r="C466" i="18"/>
  <c r="Y465" i="18"/>
  <c r="S465" i="18" a="1"/>
  <c r="S465" i="18" s="1"/>
  <c r="T465" i="18" s="1"/>
  <c r="V465" i="18" s="1" a="1"/>
  <c r="V465" i="18" s="1"/>
  <c r="E465" i="18"/>
  <c r="D465" i="18"/>
  <c r="C465" i="18"/>
  <c r="Y464" i="18"/>
  <c r="S464" i="18" a="1"/>
  <c r="S464" i="18" s="1"/>
  <c r="T464" i="18" s="1"/>
  <c r="V464" i="18" s="1" a="1"/>
  <c r="V464" i="18" s="1"/>
  <c r="E464" i="18"/>
  <c r="D464" i="18"/>
  <c r="C464" i="18"/>
  <c r="Y463" i="18"/>
  <c r="S463" i="18" a="1"/>
  <c r="S463" i="18" s="1"/>
  <c r="T463" i="18" s="1"/>
  <c r="V463" i="18" s="1" a="1"/>
  <c r="V463" i="18" s="1"/>
  <c r="E463" i="18"/>
  <c r="D463" i="18"/>
  <c r="C463" i="18"/>
  <c r="Y462" i="18"/>
  <c r="S462" i="18" a="1"/>
  <c r="S462" i="18" s="1"/>
  <c r="T462" i="18" s="1"/>
  <c r="V462" i="18" s="1" a="1"/>
  <c r="V462" i="18" s="1"/>
  <c r="E462" i="18"/>
  <c r="D462" i="18"/>
  <c r="C462" i="18"/>
  <c r="Y461" i="18"/>
  <c r="S461" i="18" a="1"/>
  <c r="S461" i="18" s="1"/>
  <c r="T461" i="18" s="1"/>
  <c r="V461" i="18" s="1" a="1"/>
  <c r="V461" i="18" s="1"/>
  <c r="E461" i="18"/>
  <c r="D461" i="18"/>
  <c r="C461" i="18"/>
  <c r="Y460" i="18"/>
  <c r="S460" i="18" a="1"/>
  <c r="S460" i="18" s="1"/>
  <c r="T460" i="18" s="1"/>
  <c r="V460" i="18" s="1" a="1"/>
  <c r="V460" i="18" s="1"/>
  <c r="E460" i="18"/>
  <c r="D460" i="18"/>
  <c r="C460" i="18"/>
  <c r="Y459" i="18"/>
  <c r="S459" i="18" a="1"/>
  <c r="S459" i="18" s="1"/>
  <c r="T459" i="18" s="1"/>
  <c r="V459" i="18" s="1" a="1"/>
  <c r="V459" i="18" s="1"/>
  <c r="E459" i="18"/>
  <c r="D459" i="18"/>
  <c r="C459" i="18"/>
  <c r="Y458" i="18"/>
  <c r="S458" i="18" a="1"/>
  <c r="S458" i="18" s="1"/>
  <c r="T458" i="18" s="1"/>
  <c r="V458" i="18" s="1" a="1"/>
  <c r="V458" i="18" s="1"/>
  <c r="E458" i="18"/>
  <c r="D458" i="18"/>
  <c r="C458" i="18"/>
  <c r="Y457" i="18"/>
  <c r="S457" i="18" a="1"/>
  <c r="S457" i="18" s="1"/>
  <c r="T457" i="18" s="1"/>
  <c r="V457" i="18" s="1" a="1"/>
  <c r="V457" i="18" s="1"/>
  <c r="E457" i="18"/>
  <c r="D457" i="18"/>
  <c r="C457" i="18"/>
  <c r="Y456" i="18"/>
  <c r="S456" i="18" a="1"/>
  <c r="S456" i="18" s="1"/>
  <c r="T456" i="18" s="1"/>
  <c r="V456" i="18" s="1" a="1"/>
  <c r="V456" i="18" s="1"/>
  <c r="E456" i="18"/>
  <c r="D456" i="18"/>
  <c r="C456" i="18"/>
  <c r="Y455" i="18"/>
  <c r="S455" i="18" a="1"/>
  <c r="S455" i="18" s="1"/>
  <c r="T455" i="18" s="1"/>
  <c r="V455" i="18" s="1" a="1"/>
  <c r="V455" i="18" s="1"/>
  <c r="E455" i="18"/>
  <c r="D455" i="18"/>
  <c r="C455" i="18"/>
  <c r="Y454" i="18"/>
  <c r="S454" i="18" a="1"/>
  <c r="S454" i="18" s="1"/>
  <c r="T454" i="18" s="1"/>
  <c r="V454" i="18" s="1" a="1"/>
  <c r="V454" i="18" s="1"/>
  <c r="E454" i="18"/>
  <c r="D454" i="18"/>
  <c r="C454" i="18"/>
  <c r="Y453" i="18"/>
  <c r="S453" i="18" a="1"/>
  <c r="S453" i="18" s="1"/>
  <c r="T453" i="18" s="1"/>
  <c r="V453" i="18" s="1" a="1"/>
  <c r="V453" i="18" s="1"/>
  <c r="E453" i="18"/>
  <c r="D453" i="18"/>
  <c r="C453" i="18"/>
  <c r="Y452" i="18"/>
  <c r="S452" i="18" a="1"/>
  <c r="S452" i="18" s="1"/>
  <c r="T452" i="18" s="1"/>
  <c r="V452" i="18" s="1" a="1"/>
  <c r="V452" i="18" s="1"/>
  <c r="E452" i="18"/>
  <c r="D452" i="18"/>
  <c r="C452" i="18"/>
  <c r="Y451" i="18"/>
  <c r="S451" i="18" a="1"/>
  <c r="S451" i="18" s="1"/>
  <c r="T451" i="18" s="1"/>
  <c r="V451" i="18" s="1" a="1"/>
  <c r="V451" i="18" s="1"/>
  <c r="E451" i="18"/>
  <c r="D451" i="18"/>
  <c r="C451" i="18"/>
  <c r="Y450" i="18"/>
  <c r="S450" i="18" a="1"/>
  <c r="S450" i="18" s="1"/>
  <c r="T450" i="18" s="1"/>
  <c r="V450" i="18" s="1" a="1"/>
  <c r="V450" i="18" s="1"/>
  <c r="E450" i="18"/>
  <c r="D450" i="18"/>
  <c r="C450" i="18"/>
  <c r="Y449" i="18"/>
  <c r="S449" i="18" a="1"/>
  <c r="S449" i="18" s="1"/>
  <c r="T449" i="18" s="1"/>
  <c r="V449" i="18" s="1" a="1"/>
  <c r="V449" i="18" s="1"/>
  <c r="E449" i="18"/>
  <c r="D449" i="18"/>
  <c r="C449" i="18"/>
  <c r="Y448" i="18"/>
  <c r="S448" i="18" a="1"/>
  <c r="S448" i="18" s="1"/>
  <c r="T448" i="18" s="1"/>
  <c r="V448" i="18" s="1" a="1"/>
  <c r="V448" i="18" s="1"/>
  <c r="E448" i="18"/>
  <c r="D448" i="18"/>
  <c r="C448" i="18"/>
  <c r="Y447" i="18"/>
  <c r="S447" i="18" a="1"/>
  <c r="S447" i="18" s="1"/>
  <c r="T447" i="18" s="1"/>
  <c r="V447" i="18" s="1" a="1"/>
  <c r="V447" i="18" s="1"/>
  <c r="E447" i="18"/>
  <c r="D447" i="18"/>
  <c r="C447" i="18"/>
  <c r="Y446" i="18"/>
  <c r="S446" i="18" a="1"/>
  <c r="S446" i="18" s="1"/>
  <c r="T446" i="18" s="1"/>
  <c r="V446" i="18" s="1" a="1"/>
  <c r="V446" i="18" s="1"/>
  <c r="E446" i="18"/>
  <c r="D446" i="18"/>
  <c r="C446" i="18"/>
  <c r="Y445" i="18"/>
  <c r="S445" i="18" a="1"/>
  <c r="S445" i="18" s="1"/>
  <c r="T445" i="18" s="1"/>
  <c r="V445" i="18" s="1" a="1"/>
  <c r="V445" i="18" s="1"/>
  <c r="E445" i="18"/>
  <c r="D445" i="18"/>
  <c r="C445" i="18"/>
  <c r="Y444" i="18"/>
  <c r="S444" i="18" a="1"/>
  <c r="S444" i="18" s="1"/>
  <c r="T444" i="18" s="1"/>
  <c r="V444" i="18" s="1" a="1"/>
  <c r="V444" i="18" s="1"/>
  <c r="E444" i="18"/>
  <c r="D444" i="18"/>
  <c r="C444" i="18"/>
  <c r="Y443" i="18"/>
  <c r="S443" i="18" a="1"/>
  <c r="S443" i="18" s="1"/>
  <c r="T443" i="18" s="1"/>
  <c r="V443" i="18" s="1" a="1"/>
  <c r="V443" i="18" s="1"/>
  <c r="E443" i="18"/>
  <c r="D443" i="18"/>
  <c r="C443" i="18"/>
  <c r="Y442" i="18"/>
  <c r="S442" i="18" a="1"/>
  <c r="S442" i="18" s="1"/>
  <c r="T442" i="18" s="1"/>
  <c r="V442" i="18" s="1" a="1"/>
  <c r="V442" i="18" s="1"/>
  <c r="E442" i="18"/>
  <c r="D442" i="18"/>
  <c r="C442" i="18"/>
  <c r="Y441" i="18"/>
  <c r="S441" i="18" a="1"/>
  <c r="S441" i="18" s="1"/>
  <c r="T441" i="18" s="1"/>
  <c r="V441" i="18" s="1" a="1"/>
  <c r="V441" i="18" s="1"/>
  <c r="E441" i="18"/>
  <c r="D441" i="18"/>
  <c r="C441" i="18"/>
  <c r="Y440" i="18"/>
  <c r="S440" i="18" a="1"/>
  <c r="S440" i="18" s="1"/>
  <c r="T440" i="18" s="1"/>
  <c r="V440" i="18" s="1" a="1"/>
  <c r="V440" i="18" s="1"/>
  <c r="E440" i="18"/>
  <c r="D440" i="18"/>
  <c r="C440" i="18"/>
  <c r="Y439" i="18"/>
  <c r="S439" i="18" a="1"/>
  <c r="S439" i="18" s="1"/>
  <c r="T439" i="18" s="1"/>
  <c r="V439" i="18" s="1" a="1"/>
  <c r="V439" i="18" s="1"/>
  <c r="E439" i="18"/>
  <c r="D439" i="18"/>
  <c r="C439" i="18"/>
  <c r="Y438" i="18"/>
  <c r="S438" i="18" a="1"/>
  <c r="S438" i="18" s="1"/>
  <c r="T438" i="18" s="1"/>
  <c r="V438" i="18" s="1" a="1"/>
  <c r="V438" i="18" s="1"/>
  <c r="E438" i="18"/>
  <c r="D438" i="18"/>
  <c r="C438" i="18"/>
  <c r="Y437" i="18"/>
  <c r="S437" i="18" a="1"/>
  <c r="S437" i="18" s="1"/>
  <c r="T437" i="18" s="1"/>
  <c r="V437" i="18" s="1" a="1"/>
  <c r="V437" i="18" s="1"/>
  <c r="E437" i="18"/>
  <c r="D437" i="18"/>
  <c r="C437" i="18"/>
  <c r="Y436" i="18"/>
  <c r="S436" i="18" a="1"/>
  <c r="S436" i="18" s="1"/>
  <c r="T436" i="18" s="1"/>
  <c r="V436" i="18" s="1" a="1"/>
  <c r="V436" i="18" s="1"/>
  <c r="E436" i="18"/>
  <c r="D436" i="18"/>
  <c r="C436" i="18"/>
  <c r="Y435" i="18"/>
  <c r="S435" i="18" a="1"/>
  <c r="S435" i="18" s="1"/>
  <c r="T435" i="18" s="1"/>
  <c r="V435" i="18" s="1" a="1"/>
  <c r="V435" i="18" s="1"/>
  <c r="E435" i="18"/>
  <c r="D435" i="18"/>
  <c r="C435" i="18"/>
  <c r="Y434" i="18"/>
  <c r="S434" i="18" a="1"/>
  <c r="S434" i="18" s="1"/>
  <c r="T434" i="18" s="1"/>
  <c r="V434" i="18" s="1" a="1"/>
  <c r="V434" i="18" s="1"/>
  <c r="E434" i="18"/>
  <c r="D434" i="18"/>
  <c r="C434" i="18"/>
  <c r="Y433" i="18"/>
  <c r="S433" i="18" a="1"/>
  <c r="S433" i="18" s="1"/>
  <c r="T433" i="18" s="1"/>
  <c r="V433" i="18" s="1" a="1"/>
  <c r="V433" i="18" s="1"/>
  <c r="E433" i="18"/>
  <c r="D433" i="18"/>
  <c r="C433" i="18"/>
  <c r="Y432" i="18"/>
  <c r="S432" i="18" a="1"/>
  <c r="S432" i="18" s="1"/>
  <c r="T432" i="18" s="1"/>
  <c r="V432" i="18" s="1" a="1"/>
  <c r="V432" i="18" s="1"/>
  <c r="E432" i="18"/>
  <c r="D432" i="18"/>
  <c r="C432" i="18"/>
  <c r="Y431" i="18"/>
  <c r="S431" i="18" a="1"/>
  <c r="S431" i="18" s="1"/>
  <c r="T431" i="18" s="1"/>
  <c r="V431" i="18" s="1" a="1"/>
  <c r="V431" i="18" s="1"/>
  <c r="E431" i="18"/>
  <c r="D431" i="18"/>
  <c r="C431" i="18"/>
  <c r="Y430" i="18"/>
  <c r="S430" i="18" a="1"/>
  <c r="S430" i="18" s="1"/>
  <c r="T430" i="18" s="1"/>
  <c r="V430" i="18" s="1" a="1"/>
  <c r="V430" i="18" s="1"/>
  <c r="E430" i="18"/>
  <c r="D430" i="18"/>
  <c r="C430" i="18"/>
  <c r="Y429" i="18"/>
  <c r="S429" i="18" a="1"/>
  <c r="S429" i="18" s="1"/>
  <c r="T429" i="18" s="1"/>
  <c r="V429" i="18" s="1" a="1"/>
  <c r="V429" i="18" s="1"/>
  <c r="E429" i="18"/>
  <c r="D429" i="18"/>
  <c r="C429" i="18"/>
  <c r="Y428" i="18"/>
  <c r="S428" i="18" a="1"/>
  <c r="S428" i="18" s="1"/>
  <c r="T428" i="18" s="1"/>
  <c r="V428" i="18" s="1" a="1"/>
  <c r="V428" i="18" s="1"/>
  <c r="E428" i="18"/>
  <c r="D428" i="18"/>
  <c r="C428" i="18"/>
  <c r="Y427" i="18"/>
  <c r="S427" i="18" a="1"/>
  <c r="S427" i="18" s="1"/>
  <c r="T427" i="18" s="1"/>
  <c r="V427" i="18" s="1" a="1"/>
  <c r="V427" i="18" s="1"/>
  <c r="E427" i="18"/>
  <c r="D427" i="18"/>
  <c r="C427" i="18"/>
  <c r="Y426" i="18"/>
  <c r="S426" i="18" a="1"/>
  <c r="S426" i="18" s="1"/>
  <c r="T426" i="18" s="1"/>
  <c r="V426" i="18" s="1" a="1"/>
  <c r="V426" i="18" s="1"/>
  <c r="E426" i="18"/>
  <c r="D426" i="18"/>
  <c r="C426" i="18"/>
  <c r="Y425" i="18"/>
  <c r="S425" i="18" a="1"/>
  <c r="S425" i="18" s="1"/>
  <c r="T425" i="18" s="1"/>
  <c r="V425" i="18" s="1" a="1"/>
  <c r="V425" i="18" s="1"/>
  <c r="E425" i="18"/>
  <c r="D425" i="18"/>
  <c r="C425" i="18"/>
  <c r="Y424" i="18"/>
  <c r="S424" i="18" a="1"/>
  <c r="S424" i="18" s="1"/>
  <c r="T424" i="18" s="1"/>
  <c r="V424" i="18" s="1" a="1"/>
  <c r="V424" i="18" s="1"/>
  <c r="E424" i="18"/>
  <c r="D424" i="18"/>
  <c r="C424" i="18"/>
  <c r="Y423" i="18"/>
  <c r="S423" i="18" a="1"/>
  <c r="S423" i="18" s="1"/>
  <c r="T423" i="18" s="1"/>
  <c r="V423" i="18" s="1" a="1"/>
  <c r="V423" i="18" s="1"/>
  <c r="E423" i="18"/>
  <c r="D423" i="18"/>
  <c r="C423" i="18"/>
  <c r="Y422" i="18"/>
  <c r="S422" i="18" a="1"/>
  <c r="S422" i="18" s="1"/>
  <c r="T422" i="18" s="1"/>
  <c r="V422" i="18" s="1" a="1"/>
  <c r="V422" i="18" s="1"/>
  <c r="E422" i="18"/>
  <c r="D422" i="18"/>
  <c r="C422" i="18"/>
  <c r="Y421" i="18"/>
  <c r="S421" i="18" a="1"/>
  <c r="S421" i="18" s="1"/>
  <c r="T421" i="18" s="1"/>
  <c r="V421" i="18" s="1" a="1"/>
  <c r="V421" i="18" s="1"/>
  <c r="E421" i="18"/>
  <c r="D421" i="18"/>
  <c r="C421" i="18"/>
  <c r="Y420" i="18"/>
  <c r="S420" i="18" a="1"/>
  <c r="S420" i="18" s="1"/>
  <c r="T420" i="18" s="1"/>
  <c r="V420" i="18" s="1" a="1"/>
  <c r="V420" i="18" s="1"/>
  <c r="E420" i="18"/>
  <c r="D420" i="18"/>
  <c r="C420" i="18"/>
  <c r="Y419" i="18"/>
  <c r="S419" i="18" a="1"/>
  <c r="S419" i="18" s="1"/>
  <c r="T419" i="18" s="1"/>
  <c r="V419" i="18" s="1" a="1"/>
  <c r="V419" i="18" s="1"/>
  <c r="E419" i="18"/>
  <c r="D419" i="18"/>
  <c r="C419" i="18"/>
  <c r="Y418" i="18"/>
  <c r="S418" i="18" a="1"/>
  <c r="S418" i="18" s="1"/>
  <c r="T418" i="18" s="1"/>
  <c r="V418" i="18" s="1" a="1"/>
  <c r="V418" i="18" s="1"/>
  <c r="E418" i="18"/>
  <c r="D418" i="18"/>
  <c r="C418" i="18"/>
  <c r="Y417" i="18"/>
  <c r="S417" i="18" a="1"/>
  <c r="S417" i="18" s="1"/>
  <c r="T417" i="18" s="1"/>
  <c r="V417" i="18" s="1" a="1"/>
  <c r="V417" i="18" s="1"/>
  <c r="E417" i="18"/>
  <c r="D417" i="18"/>
  <c r="C417" i="18"/>
  <c r="Y416" i="18"/>
  <c r="S416" i="18" a="1"/>
  <c r="S416" i="18" s="1"/>
  <c r="T416" i="18" s="1"/>
  <c r="V416" i="18" s="1" a="1"/>
  <c r="V416" i="18" s="1"/>
  <c r="E416" i="18"/>
  <c r="D416" i="18"/>
  <c r="C416" i="18"/>
  <c r="Y415" i="18"/>
  <c r="S415" i="18" a="1"/>
  <c r="S415" i="18" s="1"/>
  <c r="T415" i="18" s="1"/>
  <c r="V415" i="18" s="1" a="1"/>
  <c r="V415" i="18" s="1"/>
  <c r="E415" i="18"/>
  <c r="D415" i="18"/>
  <c r="C415" i="18"/>
  <c r="Y414" i="18"/>
  <c r="S414" i="18" a="1"/>
  <c r="S414" i="18" s="1"/>
  <c r="T414" i="18" s="1"/>
  <c r="V414" i="18" s="1" a="1"/>
  <c r="V414" i="18" s="1"/>
  <c r="E414" i="18"/>
  <c r="D414" i="18"/>
  <c r="C414" i="18"/>
  <c r="Y413" i="18"/>
  <c r="S413" i="18" a="1"/>
  <c r="S413" i="18" s="1"/>
  <c r="T413" i="18" s="1"/>
  <c r="V413" i="18" s="1" a="1"/>
  <c r="V413" i="18" s="1"/>
  <c r="E413" i="18"/>
  <c r="D413" i="18"/>
  <c r="C413" i="18"/>
  <c r="Y412" i="18"/>
  <c r="S412" i="18" a="1"/>
  <c r="S412" i="18" s="1"/>
  <c r="T412" i="18" s="1"/>
  <c r="V412" i="18" s="1" a="1"/>
  <c r="V412" i="18" s="1"/>
  <c r="E412" i="18"/>
  <c r="D412" i="18"/>
  <c r="C412" i="18"/>
  <c r="Y411" i="18"/>
  <c r="S411" i="18" a="1"/>
  <c r="S411" i="18" s="1"/>
  <c r="T411" i="18" s="1"/>
  <c r="V411" i="18" s="1" a="1"/>
  <c r="V411" i="18" s="1"/>
  <c r="E411" i="18"/>
  <c r="D411" i="18"/>
  <c r="C411" i="18"/>
  <c r="Y410" i="18"/>
  <c r="S410" i="18" a="1"/>
  <c r="S410" i="18" s="1"/>
  <c r="T410" i="18" s="1"/>
  <c r="V410" i="18" s="1" a="1"/>
  <c r="V410" i="18" s="1"/>
  <c r="E410" i="18"/>
  <c r="D410" i="18"/>
  <c r="C410" i="18"/>
  <c r="Y409" i="18"/>
  <c r="S409" i="18" a="1"/>
  <c r="S409" i="18" s="1"/>
  <c r="T409" i="18" s="1"/>
  <c r="V409" i="18" s="1" a="1"/>
  <c r="V409" i="18" s="1"/>
  <c r="E409" i="18"/>
  <c r="D409" i="18"/>
  <c r="C409" i="18"/>
  <c r="Y408" i="18"/>
  <c r="S408" i="18" a="1"/>
  <c r="S408" i="18" s="1"/>
  <c r="T408" i="18" s="1"/>
  <c r="V408" i="18" s="1" a="1"/>
  <c r="V408" i="18" s="1"/>
  <c r="E408" i="18"/>
  <c r="D408" i="18"/>
  <c r="C408" i="18"/>
  <c r="Y407" i="18"/>
  <c r="S407" i="18" a="1"/>
  <c r="S407" i="18" s="1"/>
  <c r="T407" i="18" s="1"/>
  <c r="V407" i="18" s="1" a="1"/>
  <c r="V407" i="18" s="1"/>
  <c r="E407" i="18"/>
  <c r="D407" i="18"/>
  <c r="C407" i="18"/>
  <c r="Y406" i="18"/>
  <c r="S406" i="18" a="1"/>
  <c r="S406" i="18" s="1"/>
  <c r="T406" i="18" s="1"/>
  <c r="V406" i="18" s="1" a="1"/>
  <c r="V406" i="18" s="1"/>
  <c r="E406" i="18"/>
  <c r="D406" i="18"/>
  <c r="C406" i="18"/>
  <c r="Y405" i="18"/>
  <c r="S405" i="18" a="1"/>
  <c r="S405" i="18" s="1"/>
  <c r="T405" i="18" s="1"/>
  <c r="V405" i="18" s="1" a="1"/>
  <c r="V405" i="18" s="1"/>
  <c r="E405" i="18"/>
  <c r="D405" i="18"/>
  <c r="C405" i="18"/>
  <c r="Y404" i="18"/>
  <c r="S404" i="18" a="1"/>
  <c r="S404" i="18" s="1"/>
  <c r="T404" i="18" s="1"/>
  <c r="V404" i="18" s="1" a="1"/>
  <c r="V404" i="18" s="1"/>
  <c r="E404" i="18"/>
  <c r="D404" i="18"/>
  <c r="C404" i="18"/>
  <c r="Y403" i="18"/>
  <c r="S403" i="18" a="1"/>
  <c r="S403" i="18" s="1"/>
  <c r="T403" i="18" s="1"/>
  <c r="V403" i="18" s="1" a="1"/>
  <c r="V403" i="18" s="1"/>
  <c r="E403" i="18"/>
  <c r="D403" i="18"/>
  <c r="C403" i="18"/>
  <c r="Y402" i="18"/>
  <c r="S402" i="18" a="1"/>
  <c r="S402" i="18" s="1"/>
  <c r="T402" i="18" s="1"/>
  <c r="V402" i="18" s="1" a="1"/>
  <c r="V402" i="18" s="1"/>
  <c r="E402" i="18"/>
  <c r="D402" i="18"/>
  <c r="C402" i="18"/>
  <c r="Y401" i="18"/>
  <c r="S401" i="18" a="1"/>
  <c r="S401" i="18" s="1"/>
  <c r="T401" i="18" s="1"/>
  <c r="V401" i="18" s="1" a="1"/>
  <c r="V401" i="18" s="1"/>
  <c r="E401" i="18"/>
  <c r="D401" i="18"/>
  <c r="C401" i="18"/>
  <c r="Y400" i="18"/>
  <c r="S400" i="18" a="1"/>
  <c r="S400" i="18" s="1"/>
  <c r="T400" i="18" s="1"/>
  <c r="V400" i="18" s="1" a="1"/>
  <c r="V400" i="18" s="1"/>
  <c r="E400" i="18"/>
  <c r="D400" i="18"/>
  <c r="C400" i="18"/>
  <c r="Y399" i="18"/>
  <c r="S399" i="18" a="1"/>
  <c r="S399" i="18" s="1"/>
  <c r="T399" i="18" s="1"/>
  <c r="V399" i="18" s="1" a="1"/>
  <c r="V399" i="18" s="1"/>
  <c r="E399" i="18"/>
  <c r="D399" i="18"/>
  <c r="C399" i="18"/>
  <c r="Y398" i="18"/>
  <c r="S398" i="18" a="1"/>
  <c r="S398" i="18" s="1"/>
  <c r="T398" i="18" s="1"/>
  <c r="V398" i="18" s="1" a="1"/>
  <c r="V398" i="18" s="1"/>
  <c r="E398" i="18"/>
  <c r="D398" i="18"/>
  <c r="C398" i="18"/>
  <c r="Y397" i="18"/>
  <c r="S397" i="18" a="1"/>
  <c r="S397" i="18" s="1"/>
  <c r="T397" i="18" s="1"/>
  <c r="V397" i="18" s="1" a="1"/>
  <c r="V397" i="18" s="1"/>
  <c r="E397" i="18"/>
  <c r="D397" i="18"/>
  <c r="C397" i="18"/>
  <c r="Y396" i="18"/>
  <c r="S396" i="18" a="1"/>
  <c r="S396" i="18" s="1"/>
  <c r="T396" i="18" s="1"/>
  <c r="V396" i="18" s="1" a="1"/>
  <c r="V396" i="18" s="1"/>
  <c r="E396" i="18"/>
  <c r="D396" i="18"/>
  <c r="C396" i="18"/>
  <c r="Y395" i="18"/>
  <c r="S395" i="18" a="1"/>
  <c r="S395" i="18" s="1"/>
  <c r="T395" i="18" s="1"/>
  <c r="V395" i="18" s="1" a="1"/>
  <c r="V395" i="18" s="1"/>
  <c r="E395" i="18"/>
  <c r="D395" i="18"/>
  <c r="C395" i="18"/>
  <c r="Y394" i="18"/>
  <c r="S394" i="18" a="1"/>
  <c r="S394" i="18" s="1"/>
  <c r="T394" i="18" s="1"/>
  <c r="V394" i="18" s="1" a="1"/>
  <c r="V394" i="18" s="1"/>
  <c r="E394" i="18"/>
  <c r="D394" i="18"/>
  <c r="C394" i="18"/>
  <c r="Y393" i="18"/>
  <c r="S393" i="18" a="1"/>
  <c r="S393" i="18" s="1"/>
  <c r="T393" i="18" s="1"/>
  <c r="V393" i="18" s="1" a="1"/>
  <c r="V393" i="18" s="1"/>
  <c r="E393" i="18"/>
  <c r="D393" i="18"/>
  <c r="C393" i="18"/>
  <c r="Y392" i="18"/>
  <c r="S392" i="18" a="1"/>
  <c r="S392" i="18" s="1"/>
  <c r="T392" i="18" s="1"/>
  <c r="V392" i="18" s="1" a="1"/>
  <c r="V392" i="18" s="1"/>
  <c r="E392" i="18"/>
  <c r="D392" i="18"/>
  <c r="C392" i="18"/>
  <c r="Y391" i="18"/>
  <c r="S391" i="18" a="1"/>
  <c r="S391" i="18" s="1"/>
  <c r="T391" i="18" s="1"/>
  <c r="V391" i="18" s="1" a="1"/>
  <c r="V391" i="18" s="1"/>
  <c r="E391" i="18"/>
  <c r="D391" i="18"/>
  <c r="C391" i="18"/>
  <c r="Y390" i="18"/>
  <c r="S390" i="18" a="1"/>
  <c r="S390" i="18" s="1"/>
  <c r="T390" i="18" s="1"/>
  <c r="V390" i="18" s="1" a="1"/>
  <c r="V390" i="18" s="1"/>
  <c r="E390" i="18"/>
  <c r="D390" i="18"/>
  <c r="C390" i="18"/>
  <c r="Y389" i="18"/>
  <c r="S389" i="18" a="1"/>
  <c r="S389" i="18" s="1"/>
  <c r="T389" i="18" s="1"/>
  <c r="V389" i="18" s="1" a="1"/>
  <c r="V389" i="18" s="1"/>
  <c r="E389" i="18"/>
  <c r="D389" i="18"/>
  <c r="C389" i="18"/>
  <c r="Y388" i="18"/>
  <c r="S388" i="18" a="1"/>
  <c r="S388" i="18" s="1"/>
  <c r="T388" i="18" s="1"/>
  <c r="V388" i="18" s="1" a="1"/>
  <c r="V388" i="18" s="1"/>
  <c r="E388" i="18"/>
  <c r="D388" i="18"/>
  <c r="C388" i="18"/>
  <c r="Y387" i="18"/>
  <c r="S387" i="18" a="1"/>
  <c r="S387" i="18" s="1"/>
  <c r="T387" i="18" s="1"/>
  <c r="V387" i="18" s="1" a="1"/>
  <c r="V387" i="18" s="1"/>
  <c r="E387" i="18"/>
  <c r="D387" i="18"/>
  <c r="C387" i="18"/>
  <c r="Y386" i="18"/>
  <c r="S386" i="18" a="1"/>
  <c r="S386" i="18" s="1"/>
  <c r="T386" i="18" s="1"/>
  <c r="V386" i="18" s="1" a="1"/>
  <c r="V386" i="18" s="1"/>
  <c r="E386" i="18"/>
  <c r="D386" i="18"/>
  <c r="C386" i="18"/>
  <c r="Y385" i="18"/>
  <c r="S385" i="18" a="1"/>
  <c r="S385" i="18" s="1"/>
  <c r="T385" i="18" s="1"/>
  <c r="V385" i="18" s="1" a="1"/>
  <c r="V385" i="18" s="1"/>
  <c r="E385" i="18"/>
  <c r="D385" i="18"/>
  <c r="C385" i="18"/>
  <c r="Y384" i="18"/>
  <c r="S384" i="18" a="1"/>
  <c r="S384" i="18" s="1"/>
  <c r="T384" i="18" s="1"/>
  <c r="V384" i="18" s="1" a="1"/>
  <c r="V384" i="18" s="1"/>
  <c r="E384" i="18"/>
  <c r="D384" i="18"/>
  <c r="C384" i="18"/>
  <c r="Y383" i="18"/>
  <c r="S383" i="18" a="1"/>
  <c r="S383" i="18" s="1"/>
  <c r="T383" i="18" s="1"/>
  <c r="V383" i="18" s="1" a="1"/>
  <c r="V383" i="18" s="1"/>
  <c r="E383" i="18"/>
  <c r="D383" i="18"/>
  <c r="C383" i="18"/>
  <c r="Y382" i="18"/>
  <c r="S382" i="18" a="1"/>
  <c r="S382" i="18" s="1"/>
  <c r="T382" i="18" s="1"/>
  <c r="V382" i="18" s="1" a="1"/>
  <c r="V382" i="18" s="1"/>
  <c r="E382" i="18"/>
  <c r="D382" i="18"/>
  <c r="C382" i="18"/>
  <c r="Y381" i="18"/>
  <c r="S381" i="18" a="1"/>
  <c r="S381" i="18" s="1"/>
  <c r="T381" i="18" s="1"/>
  <c r="V381" i="18" s="1" a="1"/>
  <c r="V381" i="18" s="1"/>
  <c r="E381" i="18"/>
  <c r="D381" i="18"/>
  <c r="C381" i="18"/>
  <c r="Y380" i="18"/>
  <c r="S380" i="18" a="1"/>
  <c r="S380" i="18" s="1"/>
  <c r="T380" i="18" s="1"/>
  <c r="V380" i="18" s="1" a="1"/>
  <c r="V380" i="18" s="1"/>
  <c r="E380" i="18"/>
  <c r="D380" i="18"/>
  <c r="C380" i="18"/>
  <c r="Y379" i="18"/>
  <c r="S379" i="18" a="1"/>
  <c r="S379" i="18" s="1"/>
  <c r="T379" i="18" s="1"/>
  <c r="V379" i="18" s="1" a="1"/>
  <c r="V379" i="18" s="1"/>
  <c r="E379" i="18"/>
  <c r="D379" i="18"/>
  <c r="C379" i="18"/>
  <c r="Y378" i="18"/>
  <c r="S378" i="18" a="1"/>
  <c r="S378" i="18" s="1"/>
  <c r="T378" i="18" s="1"/>
  <c r="V378" i="18" s="1" a="1"/>
  <c r="V378" i="18" s="1"/>
  <c r="E378" i="18"/>
  <c r="D378" i="18"/>
  <c r="C378" i="18"/>
  <c r="Y377" i="18"/>
  <c r="S377" i="18" a="1"/>
  <c r="S377" i="18" s="1"/>
  <c r="T377" i="18" s="1"/>
  <c r="V377" i="18" s="1" a="1"/>
  <c r="V377" i="18" s="1"/>
  <c r="E377" i="18"/>
  <c r="D377" i="18"/>
  <c r="C377" i="18"/>
  <c r="Y376" i="18"/>
  <c r="S376" i="18" a="1"/>
  <c r="S376" i="18" s="1"/>
  <c r="T376" i="18" s="1"/>
  <c r="V376" i="18" s="1" a="1"/>
  <c r="V376" i="18" s="1"/>
  <c r="E376" i="18"/>
  <c r="D376" i="18"/>
  <c r="C376" i="18"/>
  <c r="Y375" i="18"/>
  <c r="S375" i="18" a="1"/>
  <c r="S375" i="18" s="1"/>
  <c r="T375" i="18" s="1"/>
  <c r="V375" i="18" s="1" a="1"/>
  <c r="V375" i="18" s="1"/>
  <c r="E375" i="18"/>
  <c r="D375" i="18"/>
  <c r="C375" i="18"/>
  <c r="Y374" i="18"/>
  <c r="S374" i="18" a="1"/>
  <c r="S374" i="18" s="1"/>
  <c r="T374" i="18" s="1"/>
  <c r="V374" i="18" s="1" a="1"/>
  <c r="V374" i="18" s="1"/>
  <c r="E374" i="18"/>
  <c r="D374" i="18"/>
  <c r="C374" i="18"/>
  <c r="Y373" i="18"/>
  <c r="S373" i="18" a="1"/>
  <c r="S373" i="18" s="1"/>
  <c r="T373" i="18" s="1"/>
  <c r="V373" i="18" s="1" a="1"/>
  <c r="V373" i="18" s="1"/>
  <c r="E373" i="18"/>
  <c r="D373" i="18"/>
  <c r="C373" i="18"/>
  <c r="Y372" i="18"/>
  <c r="S372" i="18" a="1"/>
  <c r="S372" i="18" s="1"/>
  <c r="T372" i="18" s="1"/>
  <c r="V372" i="18" s="1" a="1"/>
  <c r="V372" i="18" s="1"/>
  <c r="E372" i="18"/>
  <c r="D372" i="18"/>
  <c r="C372" i="18"/>
  <c r="Y371" i="18"/>
  <c r="S371" i="18" a="1"/>
  <c r="S371" i="18" s="1"/>
  <c r="T371" i="18" s="1"/>
  <c r="V371" i="18" s="1" a="1"/>
  <c r="V371" i="18" s="1"/>
  <c r="E371" i="18"/>
  <c r="D371" i="18"/>
  <c r="C371" i="18"/>
  <c r="Y370" i="18"/>
  <c r="S370" i="18" a="1"/>
  <c r="S370" i="18" s="1"/>
  <c r="T370" i="18" s="1"/>
  <c r="V370" i="18" s="1" a="1"/>
  <c r="V370" i="18" s="1"/>
  <c r="E370" i="18"/>
  <c r="D370" i="18"/>
  <c r="C370" i="18"/>
  <c r="Y369" i="18"/>
  <c r="S369" i="18" a="1"/>
  <c r="S369" i="18" s="1"/>
  <c r="T369" i="18" s="1"/>
  <c r="V369" i="18" s="1" a="1"/>
  <c r="V369" i="18" s="1"/>
  <c r="E369" i="18"/>
  <c r="D369" i="18"/>
  <c r="C369" i="18"/>
  <c r="Y368" i="18"/>
  <c r="S368" i="18" a="1"/>
  <c r="S368" i="18" s="1"/>
  <c r="T368" i="18" s="1"/>
  <c r="V368" i="18" s="1" a="1"/>
  <c r="V368" i="18" s="1"/>
  <c r="E368" i="18"/>
  <c r="D368" i="18"/>
  <c r="C368" i="18"/>
  <c r="Y367" i="18"/>
  <c r="S367" i="18" a="1"/>
  <c r="S367" i="18" s="1"/>
  <c r="T367" i="18" s="1"/>
  <c r="V367" i="18" s="1" a="1"/>
  <c r="V367" i="18" s="1"/>
  <c r="E367" i="18"/>
  <c r="D367" i="18"/>
  <c r="C367" i="18"/>
  <c r="Y366" i="18"/>
  <c r="S366" i="18" a="1"/>
  <c r="S366" i="18" s="1"/>
  <c r="T366" i="18" s="1"/>
  <c r="V366" i="18" s="1" a="1"/>
  <c r="V366" i="18" s="1"/>
  <c r="E366" i="18"/>
  <c r="D366" i="18"/>
  <c r="C366" i="18"/>
  <c r="Y365" i="18"/>
  <c r="S365" i="18" a="1"/>
  <c r="S365" i="18" s="1"/>
  <c r="T365" i="18" s="1"/>
  <c r="V365" i="18" s="1" a="1"/>
  <c r="V365" i="18" s="1"/>
  <c r="E365" i="18"/>
  <c r="D365" i="18"/>
  <c r="C365" i="18"/>
  <c r="Y364" i="18"/>
  <c r="S364" i="18" a="1"/>
  <c r="S364" i="18" s="1"/>
  <c r="T364" i="18" s="1"/>
  <c r="V364" i="18" s="1" a="1"/>
  <c r="V364" i="18" s="1"/>
  <c r="E364" i="18"/>
  <c r="D364" i="18"/>
  <c r="C364" i="18"/>
  <c r="Y363" i="18"/>
  <c r="S363" i="18" a="1"/>
  <c r="S363" i="18" s="1"/>
  <c r="T363" i="18" s="1"/>
  <c r="V363" i="18" s="1" a="1"/>
  <c r="V363" i="18" s="1"/>
  <c r="E363" i="18"/>
  <c r="D363" i="18"/>
  <c r="C363" i="18"/>
  <c r="Y362" i="18"/>
  <c r="S362" i="18" a="1"/>
  <c r="S362" i="18" s="1"/>
  <c r="T362" i="18" s="1"/>
  <c r="V362" i="18" s="1" a="1"/>
  <c r="V362" i="18" s="1"/>
  <c r="E362" i="18"/>
  <c r="D362" i="18"/>
  <c r="C362" i="18"/>
  <c r="Y361" i="18"/>
  <c r="S361" i="18" a="1"/>
  <c r="S361" i="18" s="1"/>
  <c r="T361" i="18" s="1"/>
  <c r="V361" i="18" s="1" a="1"/>
  <c r="V361" i="18" s="1"/>
  <c r="E361" i="18"/>
  <c r="D361" i="18"/>
  <c r="C361" i="18"/>
  <c r="Y360" i="18"/>
  <c r="S360" i="18" a="1"/>
  <c r="S360" i="18" s="1"/>
  <c r="T360" i="18" s="1"/>
  <c r="V360" i="18" s="1" a="1"/>
  <c r="V360" i="18" s="1"/>
  <c r="E360" i="18"/>
  <c r="D360" i="18"/>
  <c r="C360" i="18"/>
  <c r="Y359" i="18"/>
  <c r="S359" i="18" a="1"/>
  <c r="S359" i="18" s="1"/>
  <c r="T359" i="18" s="1"/>
  <c r="V359" i="18" s="1" a="1"/>
  <c r="V359" i="18" s="1"/>
  <c r="E359" i="18"/>
  <c r="D359" i="18"/>
  <c r="C359" i="18"/>
  <c r="Y358" i="18"/>
  <c r="S358" i="18" a="1"/>
  <c r="S358" i="18" s="1"/>
  <c r="T358" i="18" s="1"/>
  <c r="V358" i="18" s="1" a="1"/>
  <c r="V358" i="18" s="1"/>
  <c r="E358" i="18"/>
  <c r="D358" i="18"/>
  <c r="C358" i="18"/>
  <c r="Y357" i="18"/>
  <c r="S357" i="18" a="1"/>
  <c r="S357" i="18" s="1"/>
  <c r="T357" i="18" s="1"/>
  <c r="V357" i="18" s="1" a="1"/>
  <c r="V357" i="18" s="1"/>
  <c r="E357" i="18"/>
  <c r="D357" i="18"/>
  <c r="C357" i="18"/>
  <c r="Y356" i="18"/>
  <c r="S356" i="18" a="1"/>
  <c r="S356" i="18" s="1"/>
  <c r="T356" i="18" s="1"/>
  <c r="V356" i="18" s="1" a="1"/>
  <c r="V356" i="18" s="1"/>
  <c r="E356" i="18"/>
  <c r="D356" i="18"/>
  <c r="C356" i="18"/>
  <c r="Y355" i="18"/>
  <c r="S355" i="18" a="1"/>
  <c r="S355" i="18" s="1"/>
  <c r="T355" i="18" s="1"/>
  <c r="V355" i="18" s="1" a="1"/>
  <c r="V355" i="18" s="1"/>
  <c r="E355" i="18"/>
  <c r="D355" i="18"/>
  <c r="C355" i="18"/>
  <c r="Y354" i="18"/>
  <c r="S354" i="18" a="1"/>
  <c r="S354" i="18" s="1"/>
  <c r="T354" i="18" s="1"/>
  <c r="V354" i="18" s="1" a="1"/>
  <c r="V354" i="18" s="1"/>
  <c r="E354" i="18"/>
  <c r="D354" i="18"/>
  <c r="C354" i="18"/>
  <c r="Y353" i="18"/>
  <c r="S353" i="18" a="1"/>
  <c r="S353" i="18" s="1"/>
  <c r="T353" i="18" s="1"/>
  <c r="V353" i="18" s="1" a="1"/>
  <c r="V353" i="18" s="1"/>
  <c r="E353" i="18"/>
  <c r="D353" i="18"/>
  <c r="C353" i="18"/>
  <c r="Y352" i="18"/>
  <c r="S352" i="18" a="1"/>
  <c r="S352" i="18" s="1"/>
  <c r="T352" i="18" s="1"/>
  <c r="V352" i="18" s="1" a="1"/>
  <c r="V352" i="18" s="1"/>
  <c r="E352" i="18"/>
  <c r="D352" i="18"/>
  <c r="C352" i="18"/>
  <c r="Y351" i="18"/>
  <c r="S351" i="18" a="1"/>
  <c r="S351" i="18" s="1"/>
  <c r="T351" i="18" s="1"/>
  <c r="V351" i="18" s="1" a="1"/>
  <c r="V351" i="18" s="1"/>
  <c r="E351" i="18"/>
  <c r="D351" i="18"/>
  <c r="C351" i="18"/>
  <c r="Y350" i="18"/>
  <c r="S350" i="18" a="1"/>
  <c r="S350" i="18" s="1"/>
  <c r="T350" i="18" s="1"/>
  <c r="V350" i="18" s="1" a="1"/>
  <c r="V350" i="18" s="1"/>
  <c r="E350" i="18"/>
  <c r="D350" i="18"/>
  <c r="C350" i="18"/>
  <c r="Y349" i="18"/>
  <c r="S349" i="18" a="1"/>
  <c r="S349" i="18" s="1"/>
  <c r="T349" i="18" s="1"/>
  <c r="V349" i="18" s="1" a="1"/>
  <c r="V349" i="18" s="1"/>
  <c r="E349" i="18"/>
  <c r="D349" i="18"/>
  <c r="C349" i="18"/>
  <c r="Y348" i="18"/>
  <c r="S348" i="18" a="1"/>
  <c r="S348" i="18" s="1"/>
  <c r="T348" i="18" s="1"/>
  <c r="V348" i="18" s="1" a="1"/>
  <c r="V348" i="18" s="1"/>
  <c r="E348" i="18"/>
  <c r="D348" i="18"/>
  <c r="C348" i="18"/>
  <c r="Y347" i="18"/>
  <c r="S347" i="18" a="1"/>
  <c r="S347" i="18" s="1"/>
  <c r="T347" i="18" s="1"/>
  <c r="V347" i="18" s="1" a="1"/>
  <c r="V347" i="18" s="1"/>
  <c r="E347" i="18"/>
  <c r="D347" i="18"/>
  <c r="C347" i="18"/>
  <c r="Y346" i="18"/>
  <c r="S346" i="18" a="1"/>
  <c r="S346" i="18" s="1"/>
  <c r="T346" i="18" s="1"/>
  <c r="V346" i="18" s="1" a="1"/>
  <c r="V346" i="18" s="1"/>
  <c r="E346" i="18"/>
  <c r="D346" i="18"/>
  <c r="C346" i="18"/>
  <c r="Y345" i="18"/>
  <c r="S345" i="18" a="1"/>
  <c r="S345" i="18" s="1"/>
  <c r="T345" i="18" s="1"/>
  <c r="V345" i="18" s="1" a="1"/>
  <c r="V345" i="18" s="1"/>
  <c r="E345" i="18"/>
  <c r="D345" i="18"/>
  <c r="C345" i="18"/>
  <c r="Y344" i="18"/>
  <c r="S344" i="18" a="1"/>
  <c r="S344" i="18" s="1"/>
  <c r="T344" i="18" s="1"/>
  <c r="V344" i="18" s="1" a="1"/>
  <c r="V344" i="18" s="1"/>
  <c r="E344" i="18"/>
  <c r="D344" i="18"/>
  <c r="C344" i="18"/>
  <c r="Y343" i="18"/>
  <c r="S343" i="18" a="1"/>
  <c r="S343" i="18" s="1"/>
  <c r="T343" i="18" s="1"/>
  <c r="V343" i="18" s="1" a="1"/>
  <c r="V343" i="18" s="1"/>
  <c r="E343" i="18"/>
  <c r="D343" i="18"/>
  <c r="C343" i="18"/>
  <c r="Y342" i="18"/>
  <c r="S342" i="18" a="1"/>
  <c r="S342" i="18" s="1"/>
  <c r="T342" i="18" s="1"/>
  <c r="V342" i="18" s="1" a="1"/>
  <c r="V342" i="18" s="1"/>
  <c r="E342" i="18"/>
  <c r="D342" i="18"/>
  <c r="C342" i="18"/>
  <c r="Y341" i="18"/>
  <c r="S341" i="18" a="1"/>
  <c r="S341" i="18" s="1"/>
  <c r="T341" i="18" s="1"/>
  <c r="V341" i="18" s="1" a="1"/>
  <c r="V341" i="18" s="1"/>
  <c r="E341" i="18"/>
  <c r="D341" i="18"/>
  <c r="C341" i="18"/>
  <c r="Y340" i="18"/>
  <c r="S340" i="18" a="1"/>
  <c r="S340" i="18" s="1"/>
  <c r="T340" i="18" s="1"/>
  <c r="V340" i="18" s="1" a="1"/>
  <c r="V340" i="18" s="1"/>
  <c r="E340" i="18"/>
  <c r="D340" i="18"/>
  <c r="C340" i="18"/>
  <c r="Y339" i="18"/>
  <c r="S339" i="18" a="1"/>
  <c r="S339" i="18" s="1"/>
  <c r="T339" i="18" s="1"/>
  <c r="V339" i="18" s="1" a="1"/>
  <c r="V339" i="18" s="1"/>
  <c r="E339" i="18"/>
  <c r="D339" i="18"/>
  <c r="C339" i="18"/>
  <c r="Y338" i="18"/>
  <c r="S338" i="18" a="1"/>
  <c r="S338" i="18" s="1"/>
  <c r="T338" i="18" s="1"/>
  <c r="V338" i="18" s="1" a="1"/>
  <c r="V338" i="18" s="1"/>
  <c r="E338" i="18"/>
  <c r="D338" i="18"/>
  <c r="C338" i="18"/>
  <c r="Y337" i="18"/>
  <c r="S337" i="18" a="1"/>
  <c r="S337" i="18" s="1"/>
  <c r="T337" i="18" s="1"/>
  <c r="V337" i="18" s="1" a="1"/>
  <c r="V337" i="18" s="1"/>
  <c r="E337" i="18"/>
  <c r="D337" i="18"/>
  <c r="C337" i="18"/>
  <c r="Y336" i="18"/>
  <c r="S336" i="18" a="1"/>
  <c r="S336" i="18" s="1"/>
  <c r="T336" i="18" s="1"/>
  <c r="V336" i="18" s="1" a="1"/>
  <c r="V336" i="18" s="1"/>
  <c r="E336" i="18"/>
  <c r="D336" i="18"/>
  <c r="C336" i="18"/>
  <c r="Y335" i="18"/>
  <c r="S335" i="18" a="1"/>
  <c r="S335" i="18" s="1"/>
  <c r="T335" i="18" s="1"/>
  <c r="V335" i="18" s="1" a="1"/>
  <c r="V335" i="18" s="1"/>
  <c r="E335" i="18"/>
  <c r="D335" i="18"/>
  <c r="C335" i="18"/>
  <c r="Y334" i="18"/>
  <c r="S334" i="18" a="1"/>
  <c r="S334" i="18" s="1"/>
  <c r="T334" i="18" s="1"/>
  <c r="V334" i="18" s="1" a="1"/>
  <c r="V334" i="18" s="1"/>
  <c r="E334" i="18"/>
  <c r="D334" i="18"/>
  <c r="C334" i="18"/>
  <c r="Y333" i="18"/>
  <c r="S333" i="18" a="1"/>
  <c r="S333" i="18" s="1"/>
  <c r="T333" i="18" s="1"/>
  <c r="V333" i="18" s="1" a="1"/>
  <c r="V333" i="18" s="1"/>
  <c r="E333" i="18"/>
  <c r="D333" i="18"/>
  <c r="C333" i="18"/>
  <c r="Y332" i="18"/>
  <c r="S332" i="18" a="1"/>
  <c r="S332" i="18" s="1"/>
  <c r="T332" i="18" s="1"/>
  <c r="V332" i="18" s="1" a="1"/>
  <c r="V332" i="18" s="1"/>
  <c r="E332" i="18"/>
  <c r="D332" i="18"/>
  <c r="C332" i="18"/>
  <c r="Y331" i="18"/>
  <c r="S331" i="18" a="1"/>
  <c r="S331" i="18" s="1"/>
  <c r="T331" i="18" s="1"/>
  <c r="V331" i="18" s="1" a="1"/>
  <c r="V331" i="18" s="1"/>
  <c r="E331" i="18"/>
  <c r="D331" i="18"/>
  <c r="C331" i="18"/>
  <c r="Y330" i="18"/>
  <c r="S330" i="18" a="1"/>
  <c r="S330" i="18" s="1"/>
  <c r="T330" i="18" s="1"/>
  <c r="V330" i="18" s="1" a="1"/>
  <c r="V330" i="18" s="1"/>
  <c r="E330" i="18"/>
  <c r="D330" i="18"/>
  <c r="C330" i="18"/>
  <c r="Y329" i="18"/>
  <c r="S329" i="18" a="1"/>
  <c r="S329" i="18" s="1"/>
  <c r="T329" i="18" s="1"/>
  <c r="V329" i="18" s="1" a="1"/>
  <c r="V329" i="18" s="1"/>
  <c r="E329" i="18"/>
  <c r="D329" i="18"/>
  <c r="C329" i="18"/>
  <c r="Y328" i="18"/>
  <c r="S328" i="18" a="1"/>
  <c r="S328" i="18" s="1"/>
  <c r="T328" i="18" s="1"/>
  <c r="V328" i="18" s="1" a="1"/>
  <c r="V328" i="18" s="1"/>
  <c r="E328" i="18"/>
  <c r="D328" i="18"/>
  <c r="C328" i="18"/>
  <c r="Y327" i="18"/>
  <c r="S327" i="18" a="1"/>
  <c r="S327" i="18" s="1"/>
  <c r="T327" i="18" s="1"/>
  <c r="V327" i="18" s="1" a="1"/>
  <c r="V327" i="18" s="1"/>
  <c r="E327" i="18"/>
  <c r="D327" i="18"/>
  <c r="C327" i="18"/>
  <c r="Y326" i="18"/>
  <c r="S326" i="18" a="1"/>
  <c r="S326" i="18" s="1"/>
  <c r="T326" i="18" s="1"/>
  <c r="V326" i="18" s="1" a="1"/>
  <c r="V326" i="18" s="1"/>
  <c r="E326" i="18"/>
  <c r="D326" i="18"/>
  <c r="C326" i="18"/>
  <c r="Y325" i="18"/>
  <c r="S325" i="18" a="1"/>
  <c r="S325" i="18" s="1"/>
  <c r="T325" i="18" s="1"/>
  <c r="V325" i="18" s="1" a="1"/>
  <c r="V325" i="18" s="1"/>
  <c r="E325" i="18"/>
  <c r="D325" i="18"/>
  <c r="C325" i="18"/>
  <c r="Y324" i="18"/>
  <c r="S324" i="18" a="1"/>
  <c r="S324" i="18" s="1"/>
  <c r="T324" i="18" s="1"/>
  <c r="V324" i="18" s="1" a="1"/>
  <c r="V324" i="18" s="1"/>
  <c r="E324" i="18"/>
  <c r="D324" i="18"/>
  <c r="C324" i="18"/>
  <c r="Y323" i="18"/>
  <c r="S323" i="18" a="1"/>
  <c r="S323" i="18" s="1"/>
  <c r="T323" i="18" s="1"/>
  <c r="V323" i="18" s="1" a="1"/>
  <c r="V323" i="18" s="1"/>
  <c r="E323" i="18"/>
  <c r="D323" i="18"/>
  <c r="C323" i="18"/>
  <c r="Y322" i="18"/>
  <c r="S322" i="18" a="1"/>
  <c r="S322" i="18" s="1"/>
  <c r="T322" i="18" s="1"/>
  <c r="V322" i="18" s="1" a="1"/>
  <c r="V322" i="18" s="1"/>
  <c r="E322" i="18"/>
  <c r="D322" i="18"/>
  <c r="C322" i="18"/>
  <c r="Y321" i="18"/>
  <c r="S321" i="18" a="1"/>
  <c r="S321" i="18" s="1"/>
  <c r="T321" i="18" s="1"/>
  <c r="V321" i="18" s="1" a="1"/>
  <c r="V321" i="18" s="1"/>
  <c r="E321" i="18"/>
  <c r="D321" i="18"/>
  <c r="C321" i="18"/>
  <c r="Y320" i="18"/>
  <c r="S320" i="18" a="1"/>
  <c r="S320" i="18" s="1"/>
  <c r="T320" i="18" s="1"/>
  <c r="V320" i="18" s="1" a="1"/>
  <c r="V320" i="18" s="1"/>
  <c r="E320" i="18"/>
  <c r="D320" i="18"/>
  <c r="C320" i="18"/>
  <c r="Y319" i="18"/>
  <c r="S319" i="18" a="1"/>
  <c r="S319" i="18" s="1"/>
  <c r="T319" i="18" s="1"/>
  <c r="V319" i="18" s="1" a="1"/>
  <c r="V319" i="18" s="1"/>
  <c r="E319" i="18"/>
  <c r="D319" i="18"/>
  <c r="C319" i="18"/>
  <c r="Y318" i="18"/>
  <c r="S318" i="18" a="1"/>
  <c r="S318" i="18" s="1"/>
  <c r="T318" i="18" s="1"/>
  <c r="V318" i="18" s="1" a="1"/>
  <c r="V318" i="18" s="1"/>
  <c r="E318" i="18"/>
  <c r="D318" i="18"/>
  <c r="C318" i="18"/>
  <c r="Y317" i="18"/>
  <c r="S317" i="18" a="1"/>
  <c r="S317" i="18" s="1"/>
  <c r="T317" i="18" s="1"/>
  <c r="V317" i="18" s="1" a="1"/>
  <c r="V317" i="18" s="1"/>
  <c r="E317" i="18"/>
  <c r="D317" i="18"/>
  <c r="C317" i="18"/>
  <c r="Y316" i="18"/>
  <c r="S316" i="18" a="1"/>
  <c r="S316" i="18" s="1"/>
  <c r="T316" i="18" s="1"/>
  <c r="V316" i="18" s="1" a="1"/>
  <c r="V316" i="18" s="1"/>
  <c r="E316" i="18"/>
  <c r="D316" i="18"/>
  <c r="C316" i="18"/>
  <c r="Y315" i="18"/>
  <c r="S315" i="18" a="1"/>
  <c r="S315" i="18" s="1"/>
  <c r="T315" i="18" s="1"/>
  <c r="V315" i="18" s="1" a="1"/>
  <c r="V315" i="18" s="1"/>
  <c r="E315" i="18"/>
  <c r="D315" i="18"/>
  <c r="C315" i="18"/>
  <c r="Y314" i="18"/>
  <c r="S314" i="18" a="1"/>
  <c r="S314" i="18" s="1"/>
  <c r="T314" i="18" s="1"/>
  <c r="V314" i="18" s="1" a="1"/>
  <c r="V314" i="18" s="1"/>
  <c r="E314" i="18"/>
  <c r="D314" i="18"/>
  <c r="C314" i="18"/>
  <c r="Y313" i="18"/>
  <c r="S313" i="18" a="1"/>
  <c r="S313" i="18" s="1"/>
  <c r="T313" i="18" s="1"/>
  <c r="V313" i="18" s="1" a="1"/>
  <c r="V313" i="18" s="1"/>
  <c r="E313" i="18"/>
  <c r="D313" i="18"/>
  <c r="C313" i="18"/>
  <c r="Y312" i="18"/>
  <c r="S312" i="18" a="1"/>
  <c r="S312" i="18" s="1"/>
  <c r="T312" i="18" s="1"/>
  <c r="V312" i="18" s="1" a="1"/>
  <c r="V312" i="18" s="1"/>
  <c r="E312" i="18"/>
  <c r="D312" i="18"/>
  <c r="C312" i="18"/>
  <c r="Y311" i="18"/>
  <c r="S311" i="18" a="1"/>
  <c r="S311" i="18" s="1"/>
  <c r="T311" i="18" s="1"/>
  <c r="V311" i="18" s="1" a="1"/>
  <c r="V311" i="18" s="1"/>
  <c r="E311" i="18"/>
  <c r="D311" i="18"/>
  <c r="C311" i="18"/>
  <c r="Y310" i="18"/>
  <c r="S310" i="18" a="1"/>
  <c r="S310" i="18" s="1"/>
  <c r="T310" i="18" s="1"/>
  <c r="V310" i="18" s="1" a="1"/>
  <c r="V310" i="18" s="1"/>
  <c r="E310" i="18"/>
  <c r="D310" i="18"/>
  <c r="C310" i="18"/>
  <c r="Y309" i="18"/>
  <c r="S309" i="18" a="1"/>
  <c r="S309" i="18" s="1"/>
  <c r="T309" i="18" s="1"/>
  <c r="V309" i="18" s="1" a="1"/>
  <c r="V309" i="18" s="1"/>
  <c r="E309" i="18"/>
  <c r="D309" i="18"/>
  <c r="C309" i="18"/>
  <c r="Y308" i="18"/>
  <c r="S308" i="18" a="1"/>
  <c r="S308" i="18" s="1"/>
  <c r="T308" i="18" s="1"/>
  <c r="V308" i="18" s="1" a="1"/>
  <c r="V308" i="18" s="1"/>
  <c r="E308" i="18"/>
  <c r="D308" i="18"/>
  <c r="C308" i="18"/>
  <c r="Y307" i="18"/>
  <c r="S307" i="18" a="1"/>
  <c r="S307" i="18" s="1"/>
  <c r="T307" i="18" s="1"/>
  <c r="V307" i="18" s="1" a="1"/>
  <c r="V307" i="18" s="1"/>
  <c r="E307" i="18"/>
  <c r="D307" i="18"/>
  <c r="C307" i="18"/>
  <c r="Y306" i="18"/>
  <c r="S306" i="18" a="1"/>
  <c r="S306" i="18" s="1"/>
  <c r="T306" i="18" s="1"/>
  <c r="V306" i="18" s="1" a="1"/>
  <c r="V306" i="18" s="1"/>
  <c r="E306" i="18"/>
  <c r="D306" i="18"/>
  <c r="C306" i="18"/>
  <c r="Y305" i="18"/>
  <c r="S305" i="18" a="1"/>
  <c r="S305" i="18" s="1"/>
  <c r="T305" i="18" s="1"/>
  <c r="V305" i="18" s="1" a="1"/>
  <c r="V305" i="18" s="1"/>
  <c r="E305" i="18"/>
  <c r="D305" i="18"/>
  <c r="C305" i="18"/>
  <c r="Y304" i="18"/>
  <c r="S304" i="18" a="1"/>
  <c r="S304" i="18" s="1"/>
  <c r="T304" i="18" s="1"/>
  <c r="V304" i="18" s="1" a="1"/>
  <c r="V304" i="18" s="1"/>
  <c r="E304" i="18"/>
  <c r="D304" i="18"/>
  <c r="C304" i="18"/>
  <c r="Y303" i="18"/>
  <c r="S303" i="18" a="1"/>
  <c r="S303" i="18" s="1"/>
  <c r="T303" i="18" s="1"/>
  <c r="V303" i="18" s="1" a="1"/>
  <c r="V303" i="18" s="1"/>
  <c r="E303" i="18"/>
  <c r="D303" i="18"/>
  <c r="C303" i="18"/>
  <c r="Y302" i="18"/>
  <c r="S302" i="18" a="1"/>
  <c r="S302" i="18" s="1"/>
  <c r="T302" i="18" s="1"/>
  <c r="V302" i="18" s="1" a="1"/>
  <c r="V302" i="18" s="1"/>
  <c r="E302" i="18"/>
  <c r="D302" i="18"/>
  <c r="C302" i="18"/>
  <c r="Y301" i="18"/>
  <c r="S301" i="18" a="1"/>
  <c r="S301" i="18" s="1"/>
  <c r="T301" i="18" s="1"/>
  <c r="V301" i="18" s="1" a="1"/>
  <c r="V301" i="18" s="1"/>
  <c r="E301" i="18"/>
  <c r="D301" i="18"/>
  <c r="C301" i="18"/>
  <c r="Y300" i="18"/>
  <c r="S300" i="18" a="1"/>
  <c r="S300" i="18" s="1"/>
  <c r="T300" i="18" s="1"/>
  <c r="V300" i="18" s="1" a="1"/>
  <c r="V300" i="18" s="1"/>
  <c r="E300" i="18"/>
  <c r="D300" i="18"/>
  <c r="C300" i="18"/>
  <c r="Y299" i="18"/>
  <c r="S299" i="18" a="1"/>
  <c r="S299" i="18" s="1"/>
  <c r="T299" i="18" s="1"/>
  <c r="V299" i="18" s="1" a="1"/>
  <c r="V299" i="18" s="1"/>
  <c r="E299" i="18"/>
  <c r="D299" i="18"/>
  <c r="C299" i="18"/>
  <c r="Y298" i="18"/>
  <c r="S298" i="18" a="1"/>
  <c r="S298" i="18" s="1"/>
  <c r="T298" i="18" s="1"/>
  <c r="V298" i="18" s="1" a="1"/>
  <c r="V298" i="18" s="1"/>
  <c r="E298" i="18"/>
  <c r="D298" i="18"/>
  <c r="C298" i="18"/>
  <c r="Y297" i="18"/>
  <c r="S297" i="18" a="1"/>
  <c r="S297" i="18" s="1"/>
  <c r="T297" i="18" s="1"/>
  <c r="V297" i="18" s="1" a="1"/>
  <c r="V297" i="18" s="1"/>
  <c r="E297" i="18"/>
  <c r="D297" i="18"/>
  <c r="C297" i="18"/>
  <c r="Y296" i="18"/>
  <c r="S296" i="18" a="1"/>
  <c r="S296" i="18" s="1"/>
  <c r="T296" i="18" s="1"/>
  <c r="V296" i="18" s="1" a="1"/>
  <c r="V296" i="18" s="1"/>
  <c r="E296" i="18"/>
  <c r="D296" i="18"/>
  <c r="C296" i="18"/>
  <c r="Y295" i="18"/>
  <c r="S295" i="18" a="1"/>
  <c r="S295" i="18" s="1"/>
  <c r="T295" i="18" s="1"/>
  <c r="V295" i="18" s="1" a="1"/>
  <c r="V295" i="18" s="1"/>
  <c r="E295" i="18"/>
  <c r="D295" i="18"/>
  <c r="C295" i="18"/>
  <c r="Y294" i="18"/>
  <c r="S294" i="18" a="1"/>
  <c r="S294" i="18" s="1"/>
  <c r="T294" i="18" s="1"/>
  <c r="V294" i="18" s="1" a="1"/>
  <c r="V294" i="18" s="1"/>
  <c r="E294" i="18"/>
  <c r="D294" i="18"/>
  <c r="C294" i="18"/>
  <c r="Y293" i="18"/>
  <c r="S293" i="18" a="1"/>
  <c r="S293" i="18" s="1"/>
  <c r="T293" i="18" s="1"/>
  <c r="V293" i="18" s="1" a="1"/>
  <c r="V293" i="18" s="1"/>
  <c r="E293" i="18"/>
  <c r="D293" i="18"/>
  <c r="C293" i="18"/>
  <c r="Y292" i="18"/>
  <c r="S292" i="18" a="1"/>
  <c r="S292" i="18" s="1"/>
  <c r="T292" i="18" s="1"/>
  <c r="V292" i="18" s="1" a="1"/>
  <c r="V292" i="18" s="1"/>
  <c r="E292" i="18"/>
  <c r="D292" i="18"/>
  <c r="C292" i="18"/>
  <c r="Y291" i="18"/>
  <c r="S291" i="18" a="1"/>
  <c r="S291" i="18" s="1"/>
  <c r="T291" i="18" s="1"/>
  <c r="V291" i="18" s="1" a="1"/>
  <c r="V291" i="18" s="1"/>
  <c r="E291" i="18"/>
  <c r="D291" i="18"/>
  <c r="C291" i="18"/>
  <c r="Y290" i="18"/>
  <c r="S290" i="18" a="1"/>
  <c r="S290" i="18" s="1"/>
  <c r="T290" i="18" s="1"/>
  <c r="V290" i="18" s="1" a="1"/>
  <c r="V290" i="18" s="1"/>
  <c r="E290" i="18"/>
  <c r="D290" i="18"/>
  <c r="C290" i="18"/>
  <c r="Y289" i="18"/>
  <c r="S289" i="18" a="1"/>
  <c r="S289" i="18" s="1"/>
  <c r="T289" i="18" s="1"/>
  <c r="V289" i="18" s="1" a="1"/>
  <c r="V289" i="18" s="1"/>
  <c r="E289" i="18"/>
  <c r="D289" i="18"/>
  <c r="C289" i="18"/>
  <c r="Y288" i="18"/>
  <c r="S288" i="18" a="1"/>
  <c r="S288" i="18" s="1"/>
  <c r="T288" i="18" s="1"/>
  <c r="V288" i="18" s="1" a="1"/>
  <c r="V288" i="18" s="1"/>
  <c r="E288" i="18"/>
  <c r="D288" i="18"/>
  <c r="C288" i="18"/>
  <c r="Y287" i="18"/>
  <c r="S287" i="18" a="1"/>
  <c r="S287" i="18" s="1"/>
  <c r="T287" i="18" s="1"/>
  <c r="V287" i="18" s="1" a="1"/>
  <c r="V287" i="18" s="1"/>
  <c r="E287" i="18"/>
  <c r="D287" i="18"/>
  <c r="C287" i="18"/>
  <c r="Y286" i="18"/>
  <c r="S286" i="18" a="1"/>
  <c r="S286" i="18" s="1"/>
  <c r="T286" i="18" s="1"/>
  <c r="V286" i="18" s="1" a="1"/>
  <c r="V286" i="18" s="1"/>
  <c r="E286" i="18"/>
  <c r="D286" i="18"/>
  <c r="C286" i="18"/>
  <c r="Y285" i="18"/>
  <c r="S285" i="18" a="1"/>
  <c r="S285" i="18" s="1"/>
  <c r="T285" i="18" s="1"/>
  <c r="V285" i="18" s="1" a="1"/>
  <c r="V285" i="18" s="1"/>
  <c r="E285" i="18"/>
  <c r="D285" i="18"/>
  <c r="C285" i="18"/>
  <c r="Y284" i="18"/>
  <c r="S284" i="18" a="1"/>
  <c r="S284" i="18" s="1"/>
  <c r="T284" i="18" s="1"/>
  <c r="V284" i="18" s="1" a="1"/>
  <c r="V284" i="18" s="1"/>
  <c r="E284" i="18"/>
  <c r="D284" i="18"/>
  <c r="C284" i="18"/>
  <c r="Y283" i="18"/>
  <c r="S283" i="18" a="1"/>
  <c r="S283" i="18" s="1"/>
  <c r="T283" i="18" s="1"/>
  <c r="V283" i="18" s="1" a="1"/>
  <c r="V283" i="18" s="1"/>
  <c r="E283" i="18"/>
  <c r="D283" i="18"/>
  <c r="C283" i="18"/>
  <c r="Y282" i="18"/>
  <c r="S282" i="18" a="1"/>
  <c r="S282" i="18" s="1"/>
  <c r="T282" i="18" s="1"/>
  <c r="V282" i="18" s="1" a="1"/>
  <c r="V282" i="18" s="1"/>
  <c r="E282" i="18"/>
  <c r="D282" i="18"/>
  <c r="C282" i="18"/>
  <c r="Y281" i="18"/>
  <c r="S281" i="18" a="1"/>
  <c r="S281" i="18" s="1"/>
  <c r="T281" i="18" s="1"/>
  <c r="V281" i="18" s="1" a="1"/>
  <c r="V281" i="18" s="1"/>
  <c r="E281" i="18"/>
  <c r="D281" i="18"/>
  <c r="C281" i="18"/>
  <c r="Y280" i="18"/>
  <c r="S280" i="18" a="1"/>
  <c r="S280" i="18" s="1"/>
  <c r="T280" i="18" s="1"/>
  <c r="V280" i="18" s="1" a="1"/>
  <c r="V280" i="18" s="1"/>
  <c r="E280" i="18"/>
  <c r="D280" i="18"/>
  <c r="C280" i="18"/>
  <c r="Y279" i="18"/>
  <c r="S279" i="18" a="1"/>
  <c r="S279" i="18" s="1"/>
  <c r="T279" i="18" s="1"/>
  <c r="V279" i="18" s="1" a="1"/>
  <c r="V279" i="18" s="1"/>
  <c r="E279" i="18"/>
  <c r="D279" i="18"/>
  <c r="C279" i="18"/>
  <c r="Y278" i="18"/>
  <c r="S278" i="18" a="1"/>
  <c r="S278" i="18" s="1"/>
  <c r="T278" i="18" s="1"/>
  <c r="V278" i="18" s="1" a="1"/>
  <c r="V278" i="18" s="1"/>
  <c r="E278" i="18"/>
  <c r="D278" i="18"/>
  <c r="C278" i="18"/>
  <c r="Y277" i="18"/>
  <c r="S277" i="18" a="1"/>
  <c r="S277" i="18" s="1"/>
  <c r="T277" i="18" s="1"/>
  <c r="V277" i="18" s="1" a="1"/>
  <c r="V277" i="18" s="1"/>
  <c r="E277" i="18"/>
  <c r="D277" i="18"/>
  <c r="C277" i="18"/>
  <c r="Y276" i="18"/>
  <c r="S276" i="18" a="1"/>
  <c r="S276" i="18" s="1"/>
  <c r="T276" i="18" s="1"/>
  <c r="V276" i="18" s="1" a="1"/>
  <c r="V276" i="18" s="1"/>
  <c r="E276" i="18"/>
  <c r="D276" i="18"/>
  <c r="C276" i="18"/>
  <c r="Y275" i="18"/>
  <c r="S275" i="18" a="1"/>
  <c r="S275" i="18" s="1"/>
  <c r="T275" i="18" s="1"/>
  <c r="V275" i="18" s="1" a="1"/>
  <c r="V275" i="18" s="1"/>
  <c r="E275" i="18"/>
  <c r="D275" i="18"/>
  <c r="C275" i="18"/>
  <c r="Y274" i="18"/>
  <c r="S274" i="18" a="1"/>
  <c r="S274" i="18" s="1"/>
  <c r="T274" i="18" s="1"/>
  <c r="V274" i="18" s="1" a="1"/>
  <c r="V274" i="18" s="1"/>
  <c r="E274" i="18"/>
  <c r="D274" i="18"/>
  <c r="C274" i="18"/>
  <c r="Y273" i="18"/>
  <c r="S273" i="18" a="1"/>
  <c r="S273" i="18" s="1"/>
  <c r="T273" i="18" s="1"/>
  <c r="V273" i="18" s="1" a="1"/>
  <c r="V273" i="18" s="1"/>
  <c r="E273" i="18"/>
  <c r="D273" i="18"/>
  <c r="C273" i="18"/>
  <c r="Y272" i="18"/>
  <c r="S272" i="18" a="1"/>
  <c r="S272" i="18" s="1"/>
  <c r="T272" i="18" s="1"/>
  <c r="V272" i="18" s="1" a="1"/>
  <c r="V272" i="18" s="1"/>
  <c r="E272" i="18"/>
  <c r="D272" i="18"/>
  <c r="C272" i="18"/>
  <c r="Y271" i="18"/>
  <c r="S271" i="18" a="1"/>
  <c r="S271" i="18" s="1"/>
  <c r="T271" i="18" s="1"/>
  <c r="V271" i="18" s="1" a="1"/>
  <c r="V271" i="18" s="1"/>
  <c r="E271" i="18"/>
  <c r="D271" i="18"/>
  <c r="C271" i="18"/>
  <c r="Y270" i="18"/>
  <c r="S270" i="18" a="1"/>
  <c r="S270" i="18" s="1"/>
  <c r="T270" i="18" s="1"/>
  <c r="V270" i="18" s="1" a="1"/>
  <c r="V270" i="18" s="1"/>
  <c r="E270" i="18"/>
  <c r="D270" i="18"/>
  <c r="C270" i="18"/>
  <c r="Y269" i="18"/>
  <c r="S269" i="18" a="1"/>
  <c r="S269" i="18" s="1"/>
  <c r="T269" i="18" s="1"/>
  <c r="V269" i="18" s="1" a="1"/>
  <c r="V269" i="18" s="1"/>
  <c r="E269" i="18"/>
  <c r="D269" i="18"/>
  <c r="C269" i="18"/>
  <c r="Y268" i="18"/>
  <c r="S268" i="18" a="1"/>
  <c r="S268" i="18" s="1"/>
  <c r="T268" i="18" s="1"/>
  <c r="V268" i="18" s="1" a="1"/>
  <c r="V268" i="18" s="1"/>
  <c r="E268" i="18"/>
  <c r="D268" i="18"/>
  <c r="C268" i="18"/>
  <c r="Y267" i="18"/>
  <c r="S267" i="18" a="1"/>
  <c r="S267" i="18" s="1"/>
  <c r="T267" i="18" s="1"/>
  <c r="V267" i="18" s="1" a="1"/>
  <c r="V267" i="18" s="1"/>
  <c r="E267" i="18"/>
  <c r="D267" i="18"/>
  <c r="C267" i="18"/>
  <c r="Y266" i="18"/>
  <c r="S266" i="18" a="1"/>
  <c r="S266" i="18" s="1"/>
  <c r="T266" i="18" s="1"/>
  <c r="V266" i="18" s="1" a="1"/>
  <c r="V266" i="18" s="1"/>
  <c r="E266" i="18"/>
  <c r="D266" i="18"/>
  <c r="C266" i="18"/>
  <c r="Y265" i="18"/>
  <c r="S265" i="18" a="1"/>
  <c r="S265" i="18" s="1"/>
  <c r="T265" i="18" s="1"/>
  <c r="V265" i="18" s="1" a="1"/>
  <c r="V265" i="18" s="1"/>
  <c r="E265" i="18"/>
  <c r="D265" i="18"/>
  <c r="C265" i="18"/>
  <c r="Y264" i="18"/>
  <c r="S264" i="18" a="1"/>
  <c r="S264" i="18" s="1"/>
  <c r="T264" i="18" s="1"/>
  <c r="V264" i="18" s="1" a="1"/>
  <c r="V264" i="18" s="1"/>
  <c r="E264" i="18"/>
  <c r="D264" i="18"/>
  <c r="C264" i="18"/>
  <c r="Y263" i="18"/>
  <c r="S263" i="18" a="1"/>
  <c r="S263" i="18" s="1"/>
  <c r="T263" i="18" s="1"/>
  <c r="V263" i="18" s="1" a="1"/>
  <c r="V263" i="18" s="1"/>
  <c r="E263" i="18"/>
  <c r="D263" i="18"/>
  <c r="C263" i="18"/>
  <c r="Y262" i="18"/>
  <c r="S262" i="18" a="1"/>
  <c r="S262" i="18" s="1"/>
  <c r="T262" i="18" s="1"/>
  <c r="V262" i="18" s="1" a="1"/>
  <c r="V262" i="18" s="1"/>
  <c r="E262" i="18"/>
  <c r="D262" i="18"/>
  <c r="C262" i="18"/>
  <c r="Y261" i="18"/>
  <c r="S261" i="18" a="1"/>
  <c r="S261" i="18" s="1"/>
  <c r="T261" i="18" s="1"/>
  <c r="V261" i="18" s="1" a="1"/>
  <c r="V261" i="18" s="1"/>
  <c r="E261" i="18"/>
  <c r="D261" i="18"/>
  <c r="C261" i="18"/>
  <c r="Y260" i="18"/>
  <c r="S260" i="18" a="1"/>
  <c r="S260" i="18" s="1"/>
  <c r="T260" i="18" s="1"/>
  <c r="V260" i="18" s="1" a="1"/>
  <c r="V260" i="18" s="1"/>
  <c r="E260" i="18"/>
  <c r="D260" i="18"/>
  <c r="C260" i="18"/>
  <c r="Y259" i="18"/>
  <c r="S259" i="18" a="1"/>
  <c r="S259" i="18" s="1"/>
  <c r="T259" i="18" s="1"/>
  <c r="V259" i="18" s="1" a="1"/>
  <c r="V259" i="18" s="1"/>
  <c r="E259" i="18"/>
  <c r="D259" i="18"/>
  <c r="C259" i="18"/>
  <c r="Y258" i="18"/>
  <c r="S258" i="18" a="1"/>
  <c r="S258" i="18" s="1"/>
  <c r="T258" i="18" s="1"/>
  <c r="V258" i="18" s="1" a="1"/>
  <c r="V258" i="18" s="1"/>
  <c r="E258" i="18"/>
  <c r="D258" i="18"/>
  <c r="C258" i="18"/>
  <c r="Y257" i="18"/>
  <c r="S257" i="18" a="1"/>
  <c r="S257" i="18" s="1"/>
  <c r="T257" i="18" s="1"/>
  <c r="V257" i="18" s="1" a="1"/>
  <c r="V257" i="18" s="1"/>
  <c r="E257" i="18"/>
  <c r="D257" i="18"/>
  <c r="C257" i="18"/>
  <c r="Y256" i="18"/>
  <c r="S256" i="18" a="1"/>
  <c r="S256" i="18" s="1"/>
  <c r="T256" i="18" s="1"/>
  <c r="V256" i="18" s="1" a="1"/>
  <c r="V256" i="18" s="1"/>
  <c r="E256" i="18"/>
  <c r="D256" i="18"/>
  <c r="C256" i="18"/>
  <c r="Y255" i="18"/>
  <c r="S255" i="18" a="1"/>
  <c r="S255" i="18" s="1"/>
  <c r="T255" i="18" s="1"/>
  <c r="V255" i="18" s="1" a="1"/>
  <c r="V255" i="18" s="1"/>
  <c r="E255" i="18"/>
  <c r="D255" i="18"/>
  <c r="C255" i="18"/>
  <c r="Y254" i="18"/>
  <c r="S254" i="18" a="1"/>
  <c r="S254" i="18" s="1"/>
  <c r="T254" i="18" s="1"/>
  <c r="V254" i="18" s="1" a="1"/>
  <c r="V254" i="18" s="1"/>
  <c r="E254" i="18"/>
  <c r="D254" i="18"/>
  <c r="C254" i="18"/>
  <c r="Y253" i="18"/>
  <c r="S253" i="18" a="1"/>
  <c r="S253" i="18" s="1"/>
  <c r="T253" i="18" s="1"/>
  <c r="V253" i="18" s="1" a="1"/>
  <c r="V253" i="18" s="1"/>
  <c r="E253" i="18"/>
  <c r="D253" i="18"/>
  <c r="C253" i="18"/>
  <c r="Y252" i="18"/>
  <c r="S252" i="18" a="1"/>
  <c r="S252" i="18" s="1"/>
  <c r="T252" i="18" s="1"/>
  <c r="V252" i="18" s="1" a="1"/>
  <c r="V252" i="18" s="1"/>
  <c r="E252" i="18"/>
  <c r="D252" i="18"/>
  <c r="C252" i="18"/>
  <c r="Y251" i="18"/>
  <c r="S251" i="18" a="1"/>
  <c r="S251" i="18" s="1"/>
  <c r="T251" i="18" s="1"/>
  <c r="V251" i="18" s="1" a="1"/>
  <c r="V251" i="18" s="1"/>
  <c r="E251" i="18"/>
  <c r="D251" i="18"/>
  <c r="C251" i="18"/>
  <c r="Y250" i="18"/>
  <c r="S250" i="18" a="1"/>
  <c r="S250" i="18" s="1"/>
  <c r="T250" i="18" s="1"/>
  <c r="V250" i="18" s="1" a="1"/>
  <c r="V250" i="18" s="1"/>
  <c r="E250" i="18"/>
  <c r="D250" i="18"/>
  <c r="C250" i="18"/>
  <c r="Y249" i="18"/>
  <c r="S249" i="18" a="1"/>
  <c r="S249" i="18" s="1"/>
  <c r="T249" i="18" s="1"/>
  <c r="V249" i="18" s="1" a="1"/>
  <c r="V249" i="18" s="1"/>
  <c r="E249" i="18"/>
  <c r="D249" i="18"/>
  <c r="C249" i="18"/>
  <c r="Y248" i="18"/>
  <c r="S248" i="18" a="1"/>
  <c r="S248" i="18" s="1"/>
  <c r="T248" i="18" s="1"/>
  <c r="V248" i="18" s="1" a="1"/>
  <c r="V248" i="18" s="1"/>
  <c r="E248" i="18"/>
  <c r="D248" i="18"/>
  <c r="C248" i="18"/>
  <c r="Y247" i="18"/>
  <c r="S247" i="18" a="1"/>
  <c r="S247" i="18" s="1"/>
  <c r="T247" i="18" s="1"/>
  <c r="V247" i="18" s="1" a="1"/>
  <c r="V247" i="18" s="1"/>
  <c r="E247" i="18"/>
  <c r="D247" i="18"/>
  <c r="C247" i="18"/>
  <c r="Y246" i="18"/>
  <c r="S246" i="18" a="1"/>
  <c r="S246" i="18" s="1"/>
  <c r="T246" i="18" s="1"/>
  <c r="V246" i="18" s="1" a="1"/>
  <c r="V246" i="18" s="1"/>
  <c r="E246" i="18"/>
  <c r="D246" i="18"/>
  <c r="C246" i="18"/>
  <c r="Y245" i="18"/>
  <c r="S245" i="18" a="1"/>
  <c r="S245" i="18" s="1"/>
  <c r="T245" i="18" s="1"/>
  <c r="V245" i="18" s="1" a="1"/>
  <c r="V245" i="18" s="1"/>
  <c r="E245" i="18"/>
  <c r="D245" i="18"/>
  <c r="C245" i="18"/>
  <c r="Y244" i="18"/>
  <c r="S244" i="18" a="1"/>
  <c r="S244" i="18" s="1"/>
  <c r="T244" i="18" s="1"/>
  <c r="V244" i="18" s="1" a="1"/>
  <c r="V244" i="18" s="1"/>
  <c r="E244" i="18"/>
  <c r="D244" i="18"/>
  <c r="C244" i="18"/>
  <c r="Y243" i="18"/>
  <c r="S243" i="18" a="1"/>
  <c r="S243" i="18" s="1"/>
  <c r="T243" i="18" s="1"/>
  <c r="V243" i="18" s="1" a="1"/>
  <c r="V243" i="18" s="1"/>
  <c r="E243" i="18"/>
  <c r="D243" i="18"/>
  <c r="C243" i="18"/>
  <c r="Y242" i="18"/>
  <c r="S242" i="18" a="1"/>
  <c r="S242" i="18" s="1"/>
  <c r="T242" i="18" s="1"/>
  <c r="V242" i="18" s="1" a="1"/>
  <c r="V242" i="18" s="1"/>
  <c r="E242" i="18"/>
  <c r="D242" i="18"/>
  <c r="C242" i="18"/>
  <c r="Y241" i="18"/>
  <c r="S241" i="18" a="1"/>
  <c r="S241" i="18" s="1"/>
  <c r="T241" i="18" s="1"/>
  <c r="V241" i="18" s="1" a="1"/>
  <c r="V241" i="18" s="1"/>
  <c r="E241" i="18"/>
  <c r="D241" i="18"/>
  <c r="C241" i="18"/>
  <c r="Y240" i="18"/>
  <c r="S240" i="18" a="1"/>
  <c r="S240" i="18" s="1"/>
  <c r="T240" i="18" s="1"/>
  <c r="V240" i="18" s="1" a="1"/>
  <c r="V240" i="18" s="1"/>
  <c r="E240" i="18"/>
  <c r="D240" i="18"/>
  <c r="C240" i="18"/>
  <c r="Y239" i="18"/>
  <c r="S239" i="18" a="1"/>
  <c r="S239" i="18" s="1"/>
  <c r="T239" i="18" s="1"/>
  <c r="V239" i="18" s="1" a="1"/>
  <c r="V239" i="18" s="1"/>
  <c r="E239" i="18"/>
  <c r="D239" i="18"/>
  <c r="C239" i="18"/>
  <c r="Y238" i="18"/>
  <c r="S238" i="18" a="1"/>
  <c r="S238" i="18" s="1"/>
  <c r="T238" i="18" s="1"/>
  <c r="V238" i="18" s="1" a="1"/>
  <c r="V238" i="18" s="1"/>
  <c r="E238" i="18"/>
  <c r="D238" i="18"/>
  <c r="C238" i="18"/>
  <c r="Y237" i="18"/>
  <c r="S237" i="18" a="1"/>
  <c r="S237" i="18" s="1"/>
  <c r="T237" i="18" s="1"/>
  <c r="V237" i="18" s="1" a="1"/>
  <c r="V237" i="18" s="1"/>
  <c r="E237" i="18"/>
  <c r="D237" i="18"/>
  <c r="C237" i="18"/>
  <c r="Y236" i="18"/>
  <c r="S236" i="18" a="1"/>
  <c r="S236" i="18" s="1"/>
  <c r="T236" i="18" s="1"/>
  <c r="V236" i="18" s="1" a="1"/>
  <c r="V236" i="18" s="1"/>
  <c r="E236" i="18"/>
  <c r="D236" i="18"/>
  <c r="C236" i="18"/>
  <c r="Y235" i="18"/>
  <c r="S235" i="18" a="1"/>
  <c r="S235" i="18" s="1"/>
  <c r="T235" i="18" s="1"/>
  <c r="V235" i="18" s="1" a="1"/>
  <c r="V235" i="18" s="1"/>
  <c r="E235" i="18"/>
  <c r="D235" i="18"/>
  <c r="C235" i="18"/>
  <c r="Y234" i="18"/>
  <c r="S234" i="18" a="1"/>
  <c r="S234" i="18" s="1"/>
  <c r="T234" i="18" s="1"/>
  <c r="V234" i="18" s="1" a="1"/>
  <c r="V234" i="18" s="1"/>
  <c r="E234" i="18"/>
  <c r="D234" i="18"/>
  <c r="C234" i="18"/>
  <c r="Y233" i="18"/>
  <c r="S233" i="18" a="1"/>
  <c r="S233" i="18" s="1"/>
  <c r="T233" i="18" s="1"/>
  <c r="V233" i="18" s="1" a="1"/>
  <c r="V233" i="18" s="1"/>
  <c r="E233" i="18"/>
  <c r="D233" i="18"/>
  <c r="C233" i="18"/>
  <c r="Y232" i="18"/>
  <c r="S232" i="18" a="1"/>
  <c r="S232" i="18" s="1"/>
  <c r="T232" i="18" s="1"/>
  <c r="V232" i="18" s="1" a="1"/>
  <c r="V232" i="18" s="1"/>
  <c r="E232" i="18"/>
  <c r="D232" i="18"/>
  <c r="C232" i="18"/>
  <c r="Y231" i="18"/>
  <c r="S231" i="18" a="1"/>
  <c r="S231" i="18" s="1"/>
  <c r="T231" i="18" s="1"/>
  <c r="V231" i="18" s="1" a="1"/>
  <c r="V231" i="18" s="1"/>
  <c r="E231" i="18"/>
  <c r="D231" i="18"/>
  <c r="C231" i="18"/>
  <c r="Y230" i="18"/>
  <c r="S230" i="18" a="1"/>
  <c r="S230" i="18" s="1"/>
  <c r="T230" i="18" s="1"/>
  <c r="V230" i="18" s="1" a="1"/>
  <c r="V230" i="18" s="1"/>
  <c r="E230" i="18"/>
  <c r="D230" i="18"/>
  <c r="C230" i="18"/>
  <c r="Y229" i="18"/>
  <c r="S229" i="18" a="1"/>
  <c r="S229" i="18" s="1"/>
  <c r="T229" i="18" s="1"/>
  <c r="V229" i="18" s="1" a="1"/>
  <c r="V229" i="18" s="1"/>
  <c r="E229" i="18"/>
  <c r="D229" i="18"/>
  <c r="C229" i="18"/>
  <c r="Y228" i="18"/>
  <c r="S228" i="18" a="1"/>
  <c r="S228" i="18" s="1"/>
  <c r="T228" i="18" s="1"/>
  <c r="V228" i="18" s="1" a="1"/>
  <c r="V228" i="18" s="1"/>
  <c r="E228" i="18"/>
  <c r="D228" i="18"/>
  <c r="C228" i="18"/>
  <c r="Y227" i="18"/>
  <c r="S227" i="18" a="1"/>
  <c r="S227" i="18" s="1"/>
  <c r="T227" i="18" s="1"/>
  <c r="V227" i="18" s="1" a="1"/>
  <c r="V227" i="18" s="1"/>
  <c r="E227" i="18"/>
  <c r="D227" i="18"/>
  <c r="C227" i="18"/>
  <c r="Y226" i="18"/>
  <c r="S226" i="18" a="1"/>
  <c r="S226" i="18" s="1"/>
  <c r="T226" i="18" s="1"/>
  <c r="V226" i="18" s="1" a="1"/>
  <c r="V226" i="18" s="1"/>
  <c r="E226" i="18"/>
  <c r="D226" i="18"/>
  <c r="C226" i="18"/>
  <c r="Y225" i="18"/>
  <c r="S225" i="18" a="1"/>
  <c r="S225" i="18" s="1"/>
  <c r="T225" i="18" s="1"/>
  <c r="V225" i="18" s="1" a="1"/>
  <c r="V225" i="18" s="1"/>
  <c r="E225" i="18"/>
  <c r="D225" i="18"/>
  <c r="C225" i="18"/>
  <c r="Y224" i="18"/>
  <c r="S224" i="18" a="1"/>
  <c r="S224" i="18" s="1"/>
  <c r="T224" i="18" s="1"/>
  <c r="V224" i="18" s="1" a="1"/>
  <c r="V224" i="18" s="1"/>
  <c r="E224" i="18"/>
  <c r="D224" i="18"/>
  <c r="C224" i="18"/>
  <c r="Y223" i="18"/>
  <c r="S223" i="18" a="1"/>
  <c r="S223" i="18" s="1"/>
  <c r="T223" i="18" s="1"/>
  <c r="V223" i="18" s="1" a="1"/>
  <c r="V223" i="18" s="1"/>
  <c r="E223" i="18"/>
  <c r="D223" i="18"/>
  <c r="C223" i="18"/>
  <c r="Y222" i="18"/>
  <c r="S222" i="18" a="1"/>
  <c r="S222" i="18" s="1"/>
  <c r="T222" i="18" s="1"/>
  <c r="V222" i="18" s="1" a="1"/>
  <c r="V222" i="18" s="1"/>
  <c r="E222" i="18"/>
  <c r="D222" i="18"/>
  <c r="C222" i="18"/>
  <c r="Y221" i="18"/>
  <c r="S221" i="18" a="1"/>
  <c r="S221" i="18" s="1"/>
  <c r="T221" i="18" s="1"/>
  <c r="V221" i="18" s="1" a="1"/>
  <c r="V221" i="18" s="1"/>
  <c r="E221" i="18"/>
  <c r="D221" i="18"/>
  <c r="C221" i="18"/>
  <c r="Y220" i="18"/>
  <c r="S220" i="18" a="1"/>
  <c r="S220" i="18" s="1"/>
  <c r="T220" i="18" s="1"/>
  <c r="V220" i="18" s="1" a="1"/>
  <c r="V220" i="18" s="1"/>
  <c r="E220" i="18"/>
  <c r="D220" i="18"/>
  <c r="C220" i="18"/>
  <c r="Y219" i="18"/>
  <c r="S219" i="18" a="1"/>
  <c r="S219" i="18" s="1"/>
  <c r="T219" i="18" s="1"/>
  <c r="V219" i="18" s="1" a="1"/>
  <c r="V219" i="18" s="1"/>
  <c r="E219" i="18"/>
  <c r="D219" i="18"/>
  <c r="C219" i="18"/>
  <c r="Y218" i="18"/>
  <c r="S218" i="18" a="1"/>
  <c r="S218" i="18" s="1"/>
  <c r="T218" i="18" s="1"/>
  <c r="V218" i="18" s="1" a="1"/>
  <c r="V218" i="18" s="1"/>
  <c r="E218" i="18"/>
  <c r="D218" i="18"/>
  <c r="C218" i="18"/>
  <c r="Y217" i="18"/>
  <c r="S217" i="18" a="1"/>
  <c r="S217" i="18" s="1"/>
  <c r="T217" i="18" s="1"/>
  <c r="V217" i="18" s="1" a="1"/>
  <c r="V217" i="18" s="1"/>
  <c r="E217" i="18"/>
  <c r="D217" i="18"/>
  <c r="C217" i="18"/>
  <c r="Y216" i="18"/>
  <c r="S216" i="18" a="1"/>
  <c r="S216" i="18" s="1"/>
  <c r="T216" i="18" s="1"/>
  <c r="V216" i="18" s="1" a="1"/>
  <c r="V216" i="18" s="1"/>
  <c r="E216" i="18"/>
  <c r="D216" i="18"/>
  <c r="C216" i="18"/>
  <c r="Y215" i="18"/>
  <c r="S215" i="18" a="1"/>
  <c r="S215" i="18" s="1"/>
  <c r="T215" i="18" s="1"/>
  <c r="V215" i="18" s="1" a="1"/>
  <c r="V215" i="18" s="1"/>
  <c r="E215" i="18"/>
  <c r="D215" i="18"/>
  <c r="C215" i="18"/>
  <c r="Y214" i="18"/>
  <c r="S214" i="18" a="1"/>
  <c r="S214" i="18" s="1"/>
  <c r="T214" i="18" s="1"/>
  <c r="V214" i="18" s="1" a="1"/>
  <c r="V214" i="18" s="1"/>
  <c r="E214" i="18"/>
  <c r="D214" i="18"/>
  <c r="C214" i="18"/>
  <c r="Y213" i="18"/>
  <c r="S213" i="18" a="1"/>
  <c r="S213" i="18" s="1"/>
  <c r="T213" i="18" s="1"/>
  <c r="V213" i="18" s="1" a="1"/>
  <c r="V213" i="18" s="1"/>
  <c r="E213" i="18"/>
  <c r="D213" i="18"/>
  <c r="C213" i="18"/>
  <c r="Y212" i="18"/>
  <c r="S212" i="18" a="1"/>
  <c r="S212" i="18" s="1"/>
  <c r="T212" i="18" s="1"/>
  <c r="V212" i="18" s="1" a="1"/>
  <c r="V212" i="18" s="1"/>
  <c r="E212" i="18"/>
  <c r="D212" i="18"/>
  <c r="C212" i="18"/>
  <c r="Y211" i="18"/>
  <c r="S211" i="18" a="1"/>
  <c r="S211" i="18" s="1"/>
  <c r="T211" i="18" s="1"/>
  <c r="V211" i="18" s="1" a="1"/>
  <c r="V211" i="18" s="1"/>
  <c r="E211" i="18"/>
  <c r="D211" i="18"/>
  <c r="C211" i="18"/>
  <c r="Y210" i="18"/>
  <c r="S210" i="18" a="1"/>
  <c r="S210" i="18" s="1"/>
  <c r="T210" i="18" s="1"/>
  <c r="V210" i="18" s="1" a="1"/>
  <c r="V210" i="18" s="1"/>
  <c r="E210" i="18"/>
  <c r="D210" i="18"/>
  <c r="C210" i="18"/>
  <c r="Y209" i="18"/>
  <c r="S209" i="18" a="1"/>
  <c r="S209" i="18" s="1"/>
  <c r="T209" i="18" s="1"/>
  <c r="V209" i="18" s="1" a="1"/>
  <c r="V209" i="18" s="1"/>
  <c r="E209" i="18"/>
  <c r="D209" i="18"/>
  <c r="C209" i="18"/>
  <c r="Y208" i="18"/>
  <c r="S208" i="18" a="1"/>
  <c r="S208" i="18" s="1"/>
  <c r="T208" i="18" s="1"/>
  <c r="V208" i="18" s="1" a="1"/>
  <c r="V208" i="18" s="1"/>
  <c r="E208" i="18"/>
  <c r="D208" i="18"/>
  <c r="C208" i="18"/>
  <c r="Y207" i="18"/>
  <c r="S207" i="18" a="1"/>
  <c r="S207" i="18" s="1"/>
  <c r="T207" i="18" s="1"/>
  <c r="V207" i="18" s="1" a="1"/>
  <c r="V207" i="18" s="1"/>
  <c r="E207" i="18"/>
  <c r="D207" i="18"/>
  <c r="C207" i="18"/>
  <c r="Y206" i="18"/>
  <c r="S206" i="18" a="1"/>
  <c r="S206" i="18" s="1"/>
  <c r="T206" i="18" s="1"/>
  <c r="V206" i="18" s="1" a="1"/>
  <c r="V206" i="18" s="1"/>
  <c r="E206" i="18"/>
  <c r="D206" i="18"/>
  <c r="C206" i="18"/>
  <c r="Y205" i="18"/>
  <c r="S205" i="18" a="1"/>
  <c r="S205" i="18" s="1"/>
  <c r="T205" i="18" s="1"/>
  <c r="V205" i="18" s="1" a="1"/>
  <c r="V205" i="18" s="1"/>
  <c r="E205" i="18"/>
  <c r="D205" i="18"/>
  <c r="C205" i="18"/>
  <c r="Y204" i="18"/>
  <c r="S204" i="18" a="1"/>
  <c r="S204" i="18" s="1"/>
  <c r="T204" i="18" s="1"/>
  <c r="V204" i="18" s="1" a="1"/>
  <c r="V204" i="18" s="1"/>
  <c r="E204" i="18"/>
  <c r="D204" i="18"/>
  <c r="C204" i="18"/>
  <c r="Y203" i="18"/>
  <c r="S203" i="18" a="1"/>
  <c r="S203" i="18" s="1"/>
  <c r="T203" i="18" s="1"/>
  <c r="V203" i="18" s="1" a="1"/>
  <c r="V203" i="18" s="1"/>
  <c r="E203" i="18"/>
  <c r="D203" i="18"/>
  <c r="C203" i="18"/>
  <c r="Y202" i="18"/>
  <c r="S202" i="18" a="1"/>
  <c r="S202" i="18" s="1"/>
  <c r="T202" i="18" s="1"/>
  <c r="V202" i="18" s="1" a="1"/>
  <c r="V202" i="18" s="1"/>
  <c r="E202" i="18"/>
  <c r="D202" i="18"/>
  <c r="C202" i="18"/>
  <c r="Y201" i="18"/>
  <c r="S201" i="18" a="1"/>
  <c r="S201" i="18" s="1"/>
  <c r="T201" i="18" s="1"/>
  <c r="V201" i="18" s="1" a="1"/>
  <c r="V201" i="18" s="1"/>
  <c r="E201" i="18"/>
  <c r="D201" i="18"/>
  <c r="C201" i="18"/>
  <c r="Y200" i="18"/>
  <c r="S200" i="18" a="1"/>
  <c r="S200" i="18" s="1"/>
  <c r="T200" i="18" s="1"/>
  <c r="V200" i="18" s="1" a="1"/>
  <c r="V200" i="18" s="1"/>
  <c r="E200" i="18"/>
  <c r="D200" i="18"/>
  <c r="C200" i="18"/>
  <c r="Y199" i="18"/>
  <c r="S199" i="18" a="1"/>
  <c r="S199" i="18" s="1"/>
  <c r="T199" i="18" s="1"/>
  <c r="V199" i="18" s="1" a="1"/>
  <c r="V199" i="18" s="1"/>
  <c r="E199" i="18"/>
  <c r="D199" i="18"/>
  <c r="C199" i="18"/>
  <c r="Y198" i="18"/>
  <c r="S198" i="18" a="1"/>
  <c r="S198" i="18" s="1"/>
  <c r="T198" i="18" s="1"/>
  <c r="V198" i="18" s="1" a="1"/>
  <c r="V198" i="18" s="1"/>
  <c r="E198" i="18"/>
  <c r="D198" i="18"/>
  <c r="C198" i="18"/>
  <c r="Y197" i="18"/>
  <c r="S197" i="18" a="1"/>
  <c r="S197" i="18" s="1"/>
  <c r="T197" i="18" s="1"/>
  <c r="V197" i="18" s="1" a="1"/>
  <c r="V197" i="18" s="1"/>
  <c r="E197" i="18"/>
  <c r="D197" i="18"/>
  <c r="C197" i="18"/>
  <c r="Y196" i="18"/>
  <c r="S196" i="18" a="1"/>
  <c r="S196" i="18" s="1"/>
  <c r="T196" i="18" s="1"/>
  <c r="V196" i="18" s="1" a="1"/>
  <c r="V196" i="18" s="1"/>
  <c r="E196" i="18"/>
  <c r="D196" i="18"/>
  <c r="C196" i="18"/>
  <c r="Y195" i="18"/>
  <c r="S195" i="18" a="1"/>
  <c r="S195" i="18" s="1"/>
  <c r="T195" i="18" s="1"/>
  <c r="V195" i="18" s="1" a="1"/>
  <c r="V195" i="18" s="1"/>
  <c r="E195" i="18"/>
  <c r="D195" i="18"/>
  <c r="C195" i="18"/>
  <c r="Y194" i="18"/>
  <c r="S194" i="18" a="1"/>
  <c r="S194" i="18" s="1"/>
  <c r="T194" i="18" s="1"/>
  <c r="V194" i="18" s="1" a="1"/>
  <c r="V194" i="18" s="1"/>
  <c r="E194" i="18"/>
  <c r="D194" i="18"/>
  <c r="C194" i="18"/>
  <c r="Y193" i="18"/>
  <c r="S193" i="18" a="1"/>
  <c r="S193" i="18" s="1"/>
  <c r="T193" i="18" s="1"/>
  <c r="V193" i="18" s="1" a="1"/>
  <c r="V193" i="18" s="1"/>
  <c r="E193" i="18"/>
  <c r="D193" i="18"/>
  <c r="C193" i="18"/>
  <c r="Y192" i="18"/>
  <c r="S192" i="18" a="1"/>
  <c r="S192" i="18" s="1"/>
  <c r="T192" i="18" s="1"/>
  <c r="V192" i="18" s="1" a="1"/>
  <c r="V192" i="18" s="1"/>
  <c r="E192" i="18"/>
  <c r="D192" i="18"/>
  <c r="C192" i="18"/>
  <c r="Y191" i="18"/>
  <c r="S191" i="18" a="1"/>
  <c r="S191" i="18" s="1"/>
  <c r="T191" i="18" s="1"/>
  <c r="V191" i="18" s="1" a="1"/>
  <c r="V191" i="18" s="1"/>
  <c r="E191" i="18"/>
  <c r="D191" i="18"/>
  <c r="C191" i="18"/>
  <c r="Y190" i="18"/>
  <c r="S190" i="18" a="1"/>
  <c r="S190" i="18" s="1"/>
  <c r="T190" i="18" s="1"/>
  <c r="V190" i="18" s="1" a="1"/>
  <c r="V190" i="18" s="1"/>
  <c r="E190" i="18"/>
  <c r="D190" i="18"/>
  <c r="C190" i="18"/>
  <c r="Y189" i="18"/>
  <c r="S189" i="18" a="1"/>
  <c r="S189" i="18" s="1"/>
  <c r="T189" i="18" s="1"/>
  <c r="V189" i="18" s="1" a="1"/>
  <c r="V189" i="18" s="1"/>
  <c r="E189" i="18"/>
  <c r="D189" i="18"/>
  <c r="C189" i="18"/>
  <c r="Y188" i="18"/>
  <c r="S188" i="18" a="1"/>
  <c r="S188" i="18" s="1"/>
  <c r="T188" i="18" s="1"/>
  <c r="V188" i="18" s="1" a="1"/>
  <c r="V188" i="18" s="1"/>
  <c r="E188" i="18"/>
  <c r="D188" i="18"/>
  <c r="C188" i="18"/>
  <c r="Y187" i="18"/>
  <c r="S187" i="18" a="1"/>
  <c r="S187" i="18" s="1"/>
  <c r="T187" i="18" s="1"/>
  <c r="V187" i="18" s="1" a="1"/>
  <c r="V187" i="18" s="1"/>
  <c r="E187" i="18"/>
  <c r="D187" i="18"/>
  <c r="C187" i="18"/>
  <c r="Y186" i="18"/>
  <c r="S186" i="18" a="1"/>
  <c r="S186" i="18" s="1"/>
  <c r="T186" i="18" s="1"/>
  <c r="V186" i="18" s="1" a="1"/>
  <c r="V186" i="18" s="1"/>
  <c r="E186" i="18"/>
  <c r="D186" i="18"/>
  <c r="C186" i="18"/>
  <c r="Y185" i="18"/>
  <c r="S185" i="18" a="1"/>
  <c r="S185" i="18" s="1"/>
  <c r="T185" i="18" s="1"/>
  <c r="V185" i="18" s="1" a="1"/>
  <c r="V185" i="18" s="1"/>
  <c r="E185" i="18"/>
  <c r="D185" i="18"/>
  <c r="C185" i="18"/>
  <c r="Y184" i="18"/>
  <c r="S184" i="18" a="1"/>
  <c r="S184" i="18" s="1"/>
  <c r="T184" i="18" s="1"/>
  <c r="V184" i="18" s="1" a="1"/>
  <c r="V184" i="18" s="1"/>
  <c r="E184" i="18"/>
  <c r="D184" i="18"/>
  <c r="C184" i="18"/>
  <c r="Y183" i="18"/>
  <c r="S183" i="18" a="1"/>
  <c r="S183" i="18" s="1"/>
  <c r="T183" i="18" s="1"/>
  <c r="V183" i="18" s="1" a="1"/>
  <c r="V183" i="18" s="1"/>
  <c r="E183" i="18"/>
  <c r="D183" i="18"/>
  <c r="C183" i="18"/>
  <c r="Y182" i="18"/>
  <c r="S182" i="18" a="1"/>
  <c r="S182" i="18" s="1"/>
  <c r="T182" i="18" s="1"/>
  <c r="V182" i="18" s="1" a="1"/>
  <c r="V182" i="18" s="1"/>
  <c r="E182" i="18"/>
  <c r="D182" i="18"/>
  <c r="C182" i="18"/>
  <c r="Y181" i="18"/>
  <c r="S181" i="18" a="1"/>
  <c r="S181" i="18" s="1"/>
  <c r="T181" i="18" s="1"/>
  <c r="V181" i="18" s="1" a="1"/>
  <c r="V181" i="18" s="1"/>
  <c r="E181" i="18"/>
  <c r="D181" i="18"/>
  <c r="C181" i="18"/>
  <c r="Y180" i="18"/>
  <c r="S180" i="18" a="1"/>
  <c r="S180" i="18" s="1"/>
  <c r="T180" i="18" s="1"/>
  <c r="V180" i="18" s="1" a="1"/>
  <c r="V180" i="18" s="1"/>
  <c r="E180" i="18"/>
  <c r="D180" i="18"/>
  <c r="C180" i="18"/>
  <c r="Y179" i="18"/>
  <c r="S179" i="18" a="1"/>
  <c r="S179" i="18" s="1"/>
  <c r="T179" i="18" s="1"/>
  <c r="V179" i="18" s="1" a="1"/>
  <c r="V179" i="18" s="1"/>
  <c r="E179" i="18"/>
  <c r="D179" i="18"/>
  <c r="C179" i="18"/>
  <c r="Y178" i="18"/>
  <c r="S178" i="18" a="1"/>
  <c r="S178" i="18" s="1"/>
  <c r="T178" i="18" s="1"/>
  <c r="V178" i="18" s="1" a="1"/>
  <c r="V178" i="18" s="1"/>
  <c r="E178" i="18"/>
  <c r="D178" i="18"/>
  <c r="C178" i="18"/>
  <c r="Y177" i="18"/>
  <c r="S177" i="18" a="1"/>
  <c r="S177" i="18" s="1"/>
  <c r="T177" i="18" s="1"/>
  <c r="V177" i="18" s="1" a="1"/>
  <c r="V177" i="18" s="1"/>
  <c r="E177" i="18"/>
  <c r="D177" i="18"/>
  <c r="C177" i="18"/>
  <c r="Y176" i="18"/>
  <c r="S176" i="18" a="1"/>
  <c r="S176" i="18" s="1"/>
  <c r="T176" i="18" s="1"/>
  <c r="V176" i="18" s="1" a="1"/>
  <c r="V176" i="18" s="1"/>
  <c r="E176" i="18"/>
  <c r="D176" i="18"/>
  <c r="C176" i="18"/>
  <c r="Y175" i="18"/>
  <c r="S175" i="18" a="1"/>
  <c r="S175" i="18" s="1"/>
  <c r="T175" i="18" s="1"/>
  <c r="V175" i="18" s="1" a="1"/>
  <c r="V175" i="18" s="1"/>
  <c r="E175" i="18"/>
  <c r="D175" i="18"/>
  <c r="C175" i="18"/>
  <c r="Y174" i="18"/>
  <c r="S174" i="18" a="1"/>
  <c r="S174" i="18" s="1"/>
  <c r="T174" i="18" s="1"/>
  <c r="V174" i="18" s="1" a="1"/>
  <c r="V174" i="18" s="1"/>
  <c r="E174" i="18"/>
  <c r="D174" i="18"/>
  <c r="C174" i="18"/>
  <c r="Y173" i="18"/>
  <c r="S173" i="18" a="1"/>
  <c r="S173" i="18" s="1"/>
  <c r="T173" i="18" s="1"/>
  <c r="V173" i="18" s="1" a="1"/>
  <c r="V173" i="18" s="1"/>
  <c r="E173" i="18"/>
  <c r="D173" i="18"/>
  <c r="C173" i="18"/>
  <c r="Y172" i="18"/>
  <c r="S172" i="18" a="1"/>
  <c r="S172" i="18" s="1"/>
  <c r="T172" i="18" s="1"/>
  <c r="V172" i="18" s="1" a="1"/>
  <c r="V172" i="18" s="1"/>
  <c r="E172" i="18"/>
  <c r="D172" i="18"/>
  <c r="C172" i="18"/>
  <c r="Y171" i="18"/>
  <c r="S171" i="18" a="1"/>
  <c r="S171" i="18" s="1"/>
  <c r="T171" i="18" s="1"/>
  <c r="V171" i="18" s="1" a="1"/>
  <c r="V171" i="18" s="1"/>
  <c r="E171" i="18"/>
  <c r="D171" i="18"/>
  <c r="C171" i="18"/>
  <c r="Y170" i="18"/>
  <c r="S170" i="18" a="1"/>
  <c r="S170" i="18" s="1"/>
  <c r="T170" i="18" s="1"/>
  <c r="V170" i="18" s="1" a="1"/>
  <c r="V170" i="18" s="1"/>
  <c r="E170" i="18"/>
  <c r="D170" i="18"/>
  <c r="C170" i="18"/>
  <c r="Y169" i="18"/>
  <c r="S169" i="18" a="1"/>
  <c r="S169" i="18" s="1"/>
  <c r="T169" i="18" s="1"/>
  <c r="V169" i="18" s="1" a="1"/>
  <c r="V169" i="18" s="1"/>
  <c r="E169" i="18"/>
  <c r="D169" i="18"/>
  <c r="C169" i="18"/>
  <c r="Y168" i="18"/>
  <c r="S168" i="18" a="1"/>
  <c r="S168" i="18" s="1"/>
  <c r="T168" i="18" s="1"/>
  <c r="V168" i="18" s="1" a="1"/>
  <c r="V168" i="18" s="1"/>
  <c r="E168" i="18"/>
  <c r="D168" i="18"/>
  <c r="C168" i="18"/>
  <c r="Y167" i="18"/>
  <c r="S167" i="18" a="1"/>
  <c r="S167" i="18" s="1"/>
  <c r="T167" i="18" s="1"/>
  <c r="V167" i="18" s="1" a="1"/>
  <c r="V167" i="18" s="1"/>
  <c r="E167" i="18"/>
  <c r="D167" i="18"/>
  <c r="C167" i="18"/>
  <c r="Y166" i="18"/>
  <c r="S166" i="18" a="1"/>
  <c r="S166" i="18" s="1"/>
  <c r="T166" i="18" s="1"/>
  <c r="V166" i="18" s="1" a="1"/>
  <c r="V166" i="18" s="1"/>
  <c r="E166" i="18"/>
  <c r="D166" i="18"/>
  <c r="C166" i="18"/>
  <c r="Y165" i="18"/>
  <c r="S165" i="18" a="1"/>
  <c r="S165" i="18" s="1"/>
  <c r="T165" i="18" s="1"/>
  <c r="V165" i="18" s="1" a="1"/>
  <c r="V165" i="18" s="1"/>
  <c r="E165" i="18"/>
  <c r="D165" i="18"/>
  <c r="C165" i="18"/>
  <c r="Y164" i="18"/>
  <c r="S164" i="18" a="1"/>
  <c r="S164" i="18" s="1"/>
  <c r="T164" i="18" s="1"/>
  <c r="V164" i="18" s="1" a="1"/>
  <c r="V164" i="18" s="1"/>
  <c r="E164" i="18"/>
  <c r="D164" i="18"/>
  <c r="C164" i="18"/>
  <c r="Y163" i="18"/>
  <c r="S163" i="18" a="1"/>
  <c r="S163" i="18" s="1"/>
  <c r="T163" i="18" s="1"/>
  <c r="V163" i="18" s="1" a="1"/>
  <c r="V163" i="18" s="1"/>
  <c r="E163" i="18"/>
  <c r="D163" i="18"/>
  <c r="C163" i="18"/>
  <c r="Y162" i="18"/>
  <c r="S162" i="18" a="1"/>
  <c r="S162" i="18" s="1"/>
  <c r="T162" i="18" s="1"/>
  <c r="V162" i="18" s="1" a="1"/>
  <c r="V162" i="18" s="1"/>
  <c r="E162" i="18"/>
  <c r="D162" i="18"/>
  <c r="C162" i="18"/>
  <c r="Y161" i="18"/>
  <c r="S161" i="18" a="1"/>
  <c r="S161" i="18" s="1"/>
  <c r="T161" i="18" s="1"/>
  <c r="V161" i="18" s="1" a="1"/>
  <c r="V161" i="18" s="1"/>
  <c r="E161" i="18"/>
  <c r="D161" i="18"/>
  <c r="C161" i="18"/>
  <c r="Y160" i="18"/>
  <c r="S160" i="18" a="1"/>
  <c r="S160" i="18" s="1"/>
  <c r="T160" i="18" s="1"/>
  <c r="V160" i="18" s="1" a="1"/>
  <c r="V160" i="18" s="1"/>
  <c r="E160" i="18"/>
  <c r="D160" i="18"/>
  <c r="C160" i="18"/>
  <c r="Y159" i="18"/>
  <c r="S159" i="18" a="1"/>
  <c r="S159" i="18" s="1"/>
  <c r="T159" i="18" s="1"/>
  <c r="V159" i="18" s="1" a="1"/>
  <c r="V159" i="18" s="1"/>
  <c r="E159" i="18"/>
  <c r="D159" i="18"/>
  <c r="C159" i="18"/>
  <c r="Y158" i="18"/>
  <c r="S158" i="18" a="1"/>
  <c r="S158" i="18" s="1"/>
  <c r="T158" i="18" s="1"/>
  <c r="V158" i="18" s="1" a="1"/>
  <c r="V158" i="18" s="1"/>
  <c r="E158" i="18"/>
  <c r="D158" i="18"/>
  <c r="C158" i="18"/>
  <c r="Y157" i="18"/>
  <c r="S157" i="18" a="1"/>
  <c r="S157" i="18" s="1"/>
  <c r="T157" i="18" s="1"/>
  <c r="V157" i="18" s="1" a="1"/>
  <c r="V157" i="18" s="1"/>
  <c r="E157" i="18"/>
  <c r="D157" i="18"/>
  <c r="C157" i="18"/>
  <c r="Y156" i="18"/>
  <c r="S156" i="18" a="1"/>
  <c r="S156" i="18" s="1"/>
  <c r="T156" i="18" s="1"/>
  <c r="V156" i="18" s="1" a="1"/>
  <c r="V156" i="18" s="1"/>
  <c r="E156" i="18"/>
  <c r="D156" i="18"/>
  <c r="C156" i="18"/>
  <c r="Y155" i="18"/>
  <c r="S155" i="18" a="1"/>
  <c r="S155" i="18" s="1"/>
  <c r="T155" i="18" s="1"/>
  <c r="V155" i="18" s="1" a="1"/>
  <c r="V155" i="18" s="1"/>
  <c r="E155" i="18"/>
  <c r="D155" i="18"/>
  <c r="C155" i="18"/>
  <c r="Y154" i="18"/>
  <c r="S154" i="18" a="1"/>
  <c r="S154" i="18" s="1"/>
  <c r="T154" i="18" s="1"/>
  <c r="V154" i="18" s="1" a="1"/>
  <c r="V154" i="18" s="1"/>
  <c r="E154" i="18"/>
  <c r="D154" i="18"/>
  <c r="C154" i="18"/>
  <c r="Y153" i="18"/>
  <c r="S153" i="18" a="1"/>
  <c r="S153" i="18" s="1"/>
  <c r="T153" i="18" s="1"/>
  <c r="V153" i="18" s="1" a="1"/>
  <c r="V153" i="18" s="1"/>
  <c r="E153" i="18"/>
  <c r="D153" i="18"/>
  <c r="C153" i="18"/>
  <c r="Y152" i="18"/>
  <c r="S152" i="18" a="1"/>
  <c r="S152" i="18" s="1"/>
  <c r="T152" i="18" s="1"/>
  <c r="V152" i="18" s="1" a="1"/>
  <c r="V152" i="18" s="1"/>
  <c r="E152" i="18"/>
  <c r="D152" i="18"/>
  <c r="C152" i="18"/>
  <c r="Y151" i="18"/>
  <c r="S151" i="18" a="1"/>
  <c r="S151" i="18" s="1"/>
  <c r="T151" i="18" s="1"/>
  <c r="V151" i="18" s="1" a="1"/>
  <c r="V151" i="18" s="1"/>
  <c r="E151" i="18"/>
  <c r="D151" i="18"/>
  <c r="C151" i="18"/>
  <c r="Y150" i="18"/>
  <c r="S150" i="18" a="1"/>
  <c r="S150" i="18" s="1"/>
  <c r="T150" i="18" s="1"/>
  <c r="V150" i="18" s="1" a="1"/>
  <c r="V150" i="18" s="1"/>
  <c r="E150" i="18"/>
  <c r="D150" i="18"/>
  <c r="C150" i="18"/>
  <c r="Y149" i="18"/>
  <c r="S149" i="18" a="1"/>
  <c r="S149" i="18" s="1"/>
  <c r="T149" i="18" s="1"/>
  <c r="V149" i="18" s="1" a="1"/>
  <c r="V149" i="18" s="1"/>
  <c r="E149" i="18"/>
  <c r="D149" i="18"/>
  <c r="C149" i="18"/>
  <c r="Y148" i="18"/>
  <c r="S148" i="18" a="1"/>
  <c r="S148" i="18" s="1"/>
  <c r="T148" i="18" s="1"/>
  <c r="V148" i="18" s="1" a="1"/>
  <c r="V148" i="18" s="1"/>
  <c r="E148" i="18"/>
  <c r="D148" i="18"/>
  <c r="C148" i="18"/>
  <c r="Y147" i="18"/>
  <c r="S147" i="18" a="1"/>
  <c r="S147" i="18" s="1"/>
  <c r="T147" i="18" s="1"/>
  <c r="V147" i="18" s="1" a="1"/>
  <c r="V147" i="18" s="1"/>
  <c r="E147" i="18"/>
  <c r="D147" i="18"/>
  <c r="C147" i="18"/>
  <c r="Y146" i="18"/>
  <c r="S146" i="18" a="1"/>
  <c r="S146" i="18" s="1"/>
  <c r="T146" i="18" s="1"/>
  <c r="V146" i="18" s="1" a="1"/>
  <c r="V146" i="18" s="1"/>
  <c r="E146" i="18"/>
  <c r="D146" i="18"/>
  <c r="C146" i="18"/>
  <c r="Y145" i="18"/>
  <c r="S145" i="18" a="1"/>
  <c r="S145" i="18" s="1"/>
  <c r="T145" i="18" s="1"/>
  <c r="V145" i="18" s="1" a="1"/>
  <c r="V145" i="18" s="1"/>
  <c r="E145" i="18"/>
  <c r="D145" i="18"/>
  <c r="C145" i="18"/>
  <c r="Y144" i="18"/>
  <c r="S144" i="18" a="1"/>
  <c r="S144" i="18" s="1"/>
  <c r="T144" i="18" s="1"/>
  <c r="V144" i="18" s="1" a="1"/>
  <c r="V144" i="18" s="1"/>
  <c r="E144" i="18"/>
  <c r="D144" i="18"/>
  <c r="C144" i="18"/>
  <c r="Y143" i="18"/>
  <c r="S143" i="18" a="1"/>
  <c r="S143" i="18" s="1"/>
  <c r="T143" i="18" s="1"/>
  <c r="V143" i="18" s="1" a="1"/>
  <c r="V143" i="18" s="1"/>
  <c r="E143" i="18"/>
  <c r="D143" i="18"/>
  <c r="C143" i="18"/>
  <c r="Y142" i="18"/>
  <c r="S142" i="18" a="1"/>
  <c r="S142" i="18" s="1"/>
  <c r="T142" i="18" s="1"/>
  <c r="V142" i="18" s="1" a="1"/>
  <c r="V142" i="18" s="1"/>
  <c r="E142" i="18"/>
  <c r="D142" i="18"/>
  <c r="C142" i="18"/>
  <c r="Y141" i="18"/>
  <c r="S141" i="18" a="1"/>
  <c r="S141" i="18" s="1"/>
  <c r="T141" i="18" s="1"/>
  <c r="V141" i="18" s="1" a="1"/>
  <c r="V141" i="18" s="1"/>
  <c r="E141" i="18"/>
  <c r="D141" i="18"/>
  <c r="C141" i="18"/>
  <c r="Y140" i="18"/>
  <c r="S140" i="18" a="1"/>
  <c r="S140" i="18" s="1"/>
  <c r="T140" i="18" s="1"/>
  <c r="V140" i="18" s="1" a="1"/>
  <c r="V140" i="18" s="1"/>
  <c r="E140" i="18"/>
  <c r="D140" i="18"/>
  <c r="C140" i="18"/>
  <c r="Y139" i="18"/>
  <c r="S139" i="18" a="1"/>
  <c r="S139" i="18" s="1"/>
  <c r="T139" i="18" s="1"/>
  <c r="V139" i="18" s="1" a="1"/>
  <c r="V139" i="18" s="1"/>
  <c r="E139" i="18"/>
  <c r="D139" i="18"/>
  <c r="C139" i="18"/>
  <c r="Y138" i="18"/>
  <c r="S138" i="18" a="1"/>
  <c r="S138" i="18" s="1"/>
  <c r="T138" i="18" s="1"/>
  <c r="V138" i="18" s="1" a="1"/>
  <c r="V138" i="18" s="1"/>
  <c r="E138" i="18"/>
  <c r="D138" i="18"/>
  <c r="C138" i="18"/>
  <c r="Y137" i="18"/>
  <c r="S137" i="18" a="1"/>
  <c r="S137" i="18" s="1"/>
  <c r="T137" i="18" s="1"/>
  <c r="V137" i="18" s="1" a="1"/>
  <c r="V137" i="18" s="1"/>
  <c r="E137" i="18"/>
  <c r="D137" i="18"/>
  <c r="C137" i="18"/>
  <c r="Y136" i="18"/>
  <c r="S136" i="18" a="1"/>
  <c r="S136" i="18" s="1"/>
  <c r="T136" i="18" s="1"/>
  <c r="V136" i="18" s="1" a="1"/>
  <c r="V136" i="18" s="1"/>
  <c r="E136" i="18"/>
  <c r="D136" i="18"/>
  <c r="C136" i="18"/>
  <c r="Y135" i="18"/>
  <c r="S135" i="18" a="1"/>
  <c r="S135" i="18" s="1"/>
  <c r="T135" i="18" s="1"/>
  <c r="V135" i="18" s="1" a="1"/>
  <c r="V135" i="18" s="1"/>
  <c r="E135" i="18"/>
  <c r="D135" i="18"/>
  <c r="C135" i="18"/>
  <c r="Y134" i="18"/>
  <c r="S134" i="18" a="1"/>
  <c r="S134" i="18" s="1"/>
  <c r="T134" i="18" s="1"/>
  <c r="V134" i="18" s="1" a="1"/>
  <c r="V134" i="18" s="1"/>
  <c r="E134" i="18"/>
  <c r="D134" i="18"/>
  <c r="C134" i="18"/>
  <c r="Y133" i="18"/>
  <c r="S133" i="18" a="1"/>
  <c r="S133" i="18" s="1"/>
  <c r="T133" i="18" s="1"/>
  <c r="V133" i="18" s="1" a="1"/>
  <c r="V133" i="18" s="1"/>
  <c r="E133" i="18"/>
  <c r="D133" i="18"/>
  <c r="C133" i="18"/>
  <c r="Y132" i="18"/>
  <c r="S132" i="18" a="1"/>
  <c r="S132" i="18" s="1"/>
  <c r="T132" i="18" s="1"/>
  <c r="V132" i="18" s="1" a="1"/>
  <c r="V132" i="18" s="1"/>
  <c r="E132" i="18"/>
  <c r="D132" i="18"/>
  <c r="C132" i="18"/>
  <c r="Y131" i="18"/>
  <c r="S131" i="18" a="1"/>
  <c r="S131" i="18" s="1"/>
  <c r="T131" i="18" s="1"/>
  <c r="V131" i="18" s="1" a="1"/>
  <c r="V131" i="18" s="1"/>
  <c r="E131" i="18"/>
  <c r="D131" i="18"/>
  <c r="C131" i="18"/>
  <c r="Y130" i="18"/>
  <c r="S130" i="18" a="1"/>
  <c r="S130" i="18" s="1"/>
  <c r="T130" i="18" s="1"/>
  <c r="V130" i="18" s="1" a="1"/>
  <c r="V130" i="18" s="1"/>
  <c r="E130" i="18"/>
  <c r="D130" i="18"/>
  <c r="C130" i="18"/>
  <c r="Y129" i="18"/>
  <c r="S129" i="18" a="1"/>
  <c r="S129" i="18" s="1"/>
  <c r="T129" i="18" s="1"/>
  <c r="V129" i="18" s="1" a="1"/>
  <c r="V129" i="18" s="1"/>
  <c r="E129" i="18"/>
  <c r="D129" i="18"/>
  <c r="C129" i="18"/>
  <c r="Y128" i="18"/>
  <c r="S128" i="18" a="1"/>
  <c r="S128" i="18" s="1"/>
  <c r="T128" i="18" s="1"/>
  <c r="V128" i="18" s="1" a="1"/>
  <c r="V128" i="18" s="1"/>
  <c r="E128" i="18"/>
  <c r="D128" i="18"/>
  <c r="C128" i="18"/>
  <c r="Y127" i="18"/>
  <c r="S127" i="18" a="1"/>
  <c r="S127" i="18" s="1"/>
  <c r="T127" i="18" s="1"/>
  <c r="V127" i="18" s="1" a="1"/>
  <c r="V127" i="18" s="1"/>
  <c r="E127" i="18"/>
  <c r="D127" i="18"/>
  <c r="C127" i="18"/>
  <c r="Y126" i="18"/>
  <c r="S126" i="18" a="1"/>
  <c r="S126" i="18" s="1"/>
  <c r="T126" i="18" s="1"/>
  <c r="V126" i="18" s="1" a="1"/>
  <c r="V126" i="18" s="1"/>
  <c r="E126" i="18"/>
  <c r="D126" i="18"/>
  <c r="C126" i="18"/>
  <c r="Y125" i="18"/>
  <c r="S125" i="18" a="1"/>
  <c r="S125" i="18" s="1"/>
  <c r="T125" i="18" s="1"/>
  <c r="V125" i="18" s="1" a="1"/>
  <c r="V125" i="18" s="1"/>
  <c r="E125" i="18"/>
  <c r="D125" i="18"/>
  <c r="C125" i="18"/>
  <c r="Y124" i="18"/>
  <c r="S124" i="18" a="1"/>
  <c r="S124" i="18" s="1"/>
  <c r="T124" i="18" s="1"/>
  <c r="V124" i="18" s="1" a="1"/>
  <c r="V124" i="18" s="1"/>
  <c r="E124" i="18"/>
  <c r="D124" i="18"/>
  <c r="C124" i="18"/>
  <c r="Y123" i="18"/>
  <c r="S123" i="18" a="1"/>
  <c r="S123" i="18" s="1"/>
  <c r="T123" i="18" s="1"/>
  <c r="V123" i="18" s="1" a="1"/>
  <c r="V123" i="18" s="1"/>
  <c r="E123" i="18"/>
  <c r="D123" i="18"/>
  <c r="C123" i="18"/>
  <c r="Y122" i="18"/>
  <c r="S122" i="18" a="1"/>
  <c r="S122" i="18" s="1"/>
  <c r="T122" i="18" s="1"/>
  <c r="V122" i="18" s="1" a="1"/>
  <c r="V122" i="18" s="1"/>
  <c r="E122" i="18"/>
  <c r="D122" i="18"/>
  <c r="C122" i="18"/>
  <c r="Y121" i="18"/>
  <c r="S121" i="18" a="1"/>
  <c r="S121" i="18" s="1"/>
  <c r="T121" i="18" s="1"/>
  <c r="V121" i="18" s="1" a="1"/>
  <c r="V121" i="18" s="1"/>
  <c r="E121" i="18"/>
  <c r="D121" i="18"/>
  <c r="C121" i="18"/>
  <c r="Y120" i="18"/>
  <c r="S120" i="18" a="1"/>
  <c r="S120" i="18" s="1"/>
  <c r="T120" i="18" s="1"/>
  <c r="V120" i="18" s="1" a="1"/>
  <c r="V120" i="18" s="1"/>
  <c r="E120" i="18"/>
  <c r="D120" i="18"/>
  <c r="C120" i="18"/>
  <c r="Y119" i="18"/>
  <c r="S119" i="18" a="1"/>
  <c r="S119" i="18" s="1"/>
  <c r="T119" i="18" s="1"/>
  <c r="V119" i="18" s="1" a="1"/>
  <c r="V119" i="18" s="1"/>
  <c r="E119" i="18"/>
  <c r="D119" i="18"/>
  <c r="C119" i="18"/>
  <c r="Y118" i="18"/>
  <c r="S118" i="18" a="1"/>
  <c r="S118" i="18" s="1"/>
  <c r="T118" i="18" s="1"/>
  <c r="V118" i="18" s="1" a="1"/>
  <c r="V118" i="18" s="1"/>
  <c r="E118" i="18"/>
  <c r="D118" i="18"/>
  <c r="C118" i="18"/>
  <c r="Y117" i="18"/>
  <c r="S117" i="18" a="1"/>
  <c r="S117" i="18" s="1"/>
  <c r="T117" i="18" s="1"/>
  <c r="V117" i="18" s="1" a="1"/>
  <c r="V117" i="18" s="1"/>
  <c r="E117" i="18"/>
  <c r="D117" i="18"/>
  <c r="C117" i="18"/>
  <c r="Y116" i="18"/>
  <c r="S116" i="18" a="1"/>
  <c r="S116" i="18" s="1"/>
  <c r="T116" i="18" s="1"/>
  <c r="V116" i="18" s="1" a="1"/>
  <c r="V116" i="18" s="1"/>
  <c r="E116" i="18"/>
  <c r="D116" i="18"/>
  <c r="C116" i="18"/>
  <c r="Y115" i="18"/>
  <c r="S115" i="18" a="1"/>
  <c r="S115" i="18" s="1"/>
  <c r="T115" i="18" s="1"/>
  <c r="V115" i="18" s="1" a="1"/>
  <c r="V115" i="18" s="1"/>
  <c r="E115" i="18"/>
  <c r="D115" i="18"/>
  <c r="C115" i="18"/>
  <c r="Y114" i="18"/>
  <c r="S114" i="18" a="1"/>
  <c r="S114" i="18" s="1"/>
  <c r="T114" i="18" s="1"/>
  <c r="V114" i="18" s="1" a="1"/>
  <c r="V114" i="18" s="1"/>
  <c r="E114" i="18"/>
  <c r="D114" i="18"/>
  <c r="C114" i="18"/>
  <c r="Y113" i="18"/>
  <c r="S113" i="18" a="1"/>
  <c r="S113" i="18" s="1"/>
  <c r="T113" i="18" s="1"/>
  <c r="V113" i="18" s="1" a="1"/>
  <c r="V113" i="18" s="1"/>
  <c r="E113" i="18"/>
  <c r="D113" i="18"/>
  <c r="C113" i="18"/>
  <c r="Y112" i="18"/>
  <c r="S112" i="18" a="1"/>
  <c r="S112" i="18" s="1"/>
  <c r="T112" i="18" s="1"/>
  <c r="V112" i="18" s="1" a="1"/>
  <c r="V112" i="18" s="1"/>
  <c r="E112" i="18"/>
  <c r="D112" i="18"/>
  <c r="C112" i="18"/>
  <c r="Y111" i="18"/>
  <c r="S111" i="18" a="1"/>
  <c r="S111" i="18" s="1"/>
  <c r="T111" i="18" s="1"/>
  <c r="V111" i="18" s="1" a="1"/>
  <c r="V111" i="18" s="1"/>
  <c r="E111" i="18"/>
  <c r="D111" i="18"/>
  <c r="C111" i="18"/>
  <c r="Y110" i="18"/>
  <c r="S110" i="18" a="1"/>
  <c r="S110" i="18" s="1"/>
  <c r="T110" i="18" s="1"/>
  <c r="V110" i="18" s="1" a="1"/>
  <c r="V110" i="18" s="1"/>
  <c r="E110" i="18"/>
  <c r="D110" i="18"/>
  <c r="C110" i="18"/>
  <c r="Y109" i="18"/>
  <c r="S109" i="18" a="1"/>
  <c r="S109" i="18" s="1"/>
  <c r="T109" i="18" s="1"/>
  <c r="V109" i="18" s="1" a="1"/>
  <c r="V109" i="18" s="1"/>
  <c r="E109" i="18"/>
  <c r="D109" i="18"/>
  <c r="C109" i="18"/>
  <c r="Y108" i="18"/>
  <c r="S108" i="18" a="1"/>
  <c r="S108" i="18" s="1"/>
  <c r="T108" i="18" s="1"/>
  <c r="V108" i="18" s="1" a="1"/>
  <c r="V108" i="18" s="1"/>
  <c r="E108" i="18"/>
  <c r="D108" i="18"/>
  <c r="C108" i="18"/>
  <c r="Y107" i="18"/>
  <c r="S107" i="18" a="1"/>
  <c r="S107" i="18" s="1"/>
  <c r="T107" i="18" s="1"/>
  <c r="V107" i="18" s="1" a="1"/>
  <c r="V107" i="18" s="1"/>
  <c r="E107" i="18"/>
  <c r="D107" i="18"/>
  <c r="C107" i="18"/>
  <c r="Y106" i="18"/>
  <c r="S106" i="18" a="1"/>
  <c r="S106" i="18" s="1"/>
  <c r="T106" i="18" s="1"/>
  <c r="V106" i="18" s="1" a="1"/>
  <c r="V106" i="18" s="1"/>
  <c r="E106" i="18"/>
  <c r="D106" i="18"/>
  <c r="C106" i="18"/>
  <c r="Y105" i="18"/>
  <c r="S105" i="18" a="1"/>
  <c r="S105" i="18" s="1"/>
  <c r="T105" i="18" s="1"/>
  <c r="V105" i="18" s="1" a="1"/>
  <c r="V105" i="18" s="1"/>
  <c r="E105" i="18"/>
  <c r="D105" i="18"/>
  <c r="C105" i="18"/>
  <c r="Y104" i="18"/>
  <c r="S104" i="18" a="1"/>
  <c r="S104" i="18" s="1"/>
  <c r="T104" i="18" s="1"/>
  <c r="V104" i="18" s="1" a="1"/>
  <c r="V104" i="18" s="1"/>
  <c r="E104" i="18"/>
  <c r="D104" i="18"/>
  <c r="C104" i="18"/>
  <c r="Y103" i="18"/>
  <c r="S103" i="18" a="1"/>
  <c r="S103" i="18" s="1"/>
  <c r="T103" i="18" s="1"/>
  <c r="V103" i="18" s="1" a="1"/>
  <c r="V103" i="18" s="1"/>
  <c r="E103" i="18"/>
  <c r="D103" i="18"/>
  <c r="C103" i="18"/>
  <c r="Y102" i="18"/>
  <c r="S102" i="18" a="1"/>
  <c r="S102" i="18" s="1"/>
  <c r="T102" i="18" s="1"/>
  <c r="V102" i="18" s="1" a="1"/>
  <c r="V102" i="18" s="1"/>
  <c r="E102" i="18"/>
  <c r="D102" i="18"/>
  <c r="C102" i="18"/>
  <c r="Y101" i="18"/>
  <c r="S101" i="18" a="1"/>
  <c r="S101" i="18" s="1"/>
  <c r="T101" i="18" s="1"/>
  <c r="V101" i="18" s="1" a="1"/>
  <c r="V101" i="18" s="1"/>
  <c r="E101" i="18"/>
  <c r="D101" i="18"/>
  <c r="C101" i="18"/>
  <c r="Y100" i="18"/>
  <c r="S100" i="18" a="1"/>
  <c r="S100" i="18" s="1"/>
  <c r="T100" i="18" s="1"/>
  <c r="V100" i="18" s="1" a="1"/>
  <c r="V100" i="18" s="1"/>
  <c r="E100" i="18"/>
  <c r="D100" i="18"/>
  <c r="C100" i="18"/>
  <c r="Y99" i="18"/>
  <c r="S99" i="18" a="1"/>
  <c r="S99" i="18" s="1"/>
  <c r="T99" i="18" s="1"/>
  <c r="V99" i="18" s="1" a="1"/>
  <c r="V99" i="18" s="1"/>
  <c r="E99" i="18"/>
  <c r="D99" i="18"/>
  <c r="C99" i="18"/>
  <c r="Y98" i="18"/>
  <c r="S98" i="18" a="1"/>
  <c r="S98" i="18" s="1"/>
  <c r="T98" i="18" s="1"/>
  <c r="V98" i="18" s="1" a="1"/>
  <c r="V98" i="18" s="1"/>
  <c r="E98" i="18"/>
  <c r="D98" i="18"/>
  <c r="C98" i="18"/>
  <c r="Y97" i="18"/>
  <c r="S97" i="18" a="1"/>
  <c r="S97" i="18" s="1"/>
  <c r="T97" i="18" s="1"/>
  <c r="V97" i="18" s="1" a="1"/>
  <c r="V97" i="18" s="1"/>
  <c r="E97" i="18"/>
  <c r="D97" i="18"/>
  <c r="C97" i="18"/>
  <c r="Y96" i="18"/>
  <c r="S96" i="18" a="1"/>
  <c r="S96" i="18" s="1"/>
  <c r="T96" i="18" s="1"/>
  <c r="V96" i="18" s="1" a="1"/>
  <c r="V96" i="18" s="1"/>
  <c r="E96" i="18"/>
  <c r="D96" i="18"/>
  <c r="C96" i="18"/>
  <c r="Y95" i="18"/>
  <c r="S95" i="18" a="1"/>
  <c r="S95" i="18" s="1"/>
  <c r="T95" i="18" s="1"/>
  <c r="V95" i="18" s="1" a="1"/>
  <c r="V95" i="18" s="1"/>
  <c r="E95" i="18"/>
  <c r="D95" i="18"/>
  <c r="C95" i="18"/>
  <c r="Y94" i="18"/>
  <c r="S94" i="18" a="1"/>
  <c r="S94" i="18" s="1"/>
  <c r="T94" i="18" s="1"/>
  <c r="V94" i="18" s="1" a="1"/>
  <c r="V94" i="18" s="1"/>
  <c r="E94" i="18"/>
  <c r="D94" i="18"/>
  <c r="C94" i="18"/>
  <c r="Y93" i="18"/>
  <c r="S93" i="18" a="1"/>
  <c r="S93" i="18" s="1"/>
  <c r="T93" i="18" s="1"/>
  <c r="V93" i="18" s="1" a="1"/>
  <c r="V93" i="18" s="1"/>
  <c r="E93" i="18"/>
  <c r="D93" i="18"/>
  <c r="C93" i="18"/>
  <c r="Y92" i="18"/>
  <c r="S92" i="18" a="1"/>
  <c r="S92" i="18" s="1"/>
  <c r="T92" i="18" s="1"/>
  <c r="V92" i="18" s="1" a="1"/>
  <c r="V92" i="18" s="1"/>
  <c r="E92" i="18"/>
  <c r="D92" i="18"/>
  <c r="C92" i="18"/>
  <c r="Y91" i="18"/>
  <c r="S91" i="18" a="1"/>
  <c r="S91" i="18" s="1"/>
  <c r="T91" i="18" s="1"/>
  <c r="V91" i="18" s="1" a="1"/>
  <c r="V91" i="18" s="1"/>
  <c r="E91" i="18"/>
  <c r="D91" i="18"/>
  <c r="C91" i="18"/>
  <c r="Y90" i="18"/>
  <c r="S90" i="18" a="1"/>
  <c r="S90" i="18" s="1"/>
  <c r="T90" i="18" s="1"/>
  <c r="V90" i="18" s="1" a="1"/>
  <c r="V90" i="18" s="1"/>
  <c r="E90" i="18"/>
  <c r="D90" i="18"/>
  <c r="C90" i="18"/>
  <c r="Y89" i="18"/>
  <c r="S89" i="18" a="1"/>
  <c r="S89" i="18" s="1"/>
  <c r="T89" i="18" s="1"/>
  <c r="V89" i="18" s="1" a="1"/>
  <c r="V89" i="18" s="1"/>
  <c r="E89" i="18"/>
  <c r="D89" i="18"/>
  <c r="C89" i="18"/>
  <c r="Y88" i="18"/>
  <c r="S88" i="18" a="1"/>
  <c r="S88" i="18" s="1"/>
  <c r="T88" i="18" s="1"/>
  <c r="V88" i="18" s="1" a="1"/>
  <c r="V88" i="18" s="1"/>
  <c r="E88" i="18"/>
  <c r="D88" i="18"/>
  <c r="C88" i="18"/>
  <c r="Y87" i="18"/>
  <c r="S87" i="18" a="1"/>
  <c r="S87" i="18" s="1"/>
  <c r="T87" i="18" s="1"/>
  <c r="V87" i="18" s="1" a="1"/>
  <c r="V87" i="18" s="1"/>
  <c r="E87" i="18"/>
  <c r="D87" i="18"/>
  <c r="C87" i="18"/>
  <c r="Y86" i="18"/>
  <c r="S86" i="18" a="1"/>
  <c r="S86" i="18" s="1"/>
  <c r="T86" i="18" s="1"/>
  <c r="V86" i="18" s="1" a="1"/>
  <c r="V86" i="18" s="1"/>
  <c r="E86" i="18"/>
  <c r="D86" i="18"/>
  <c r="C86" i="18"/>
  <c r="Y85" i="18"/>
  <c r="S85" i="18" a="1"/>
  <c r="S85" i="18" s="1"/>
  <c r="T85" i="18" s="1"/>
  <c r="V85" i="18" s="1" a="1"/>
  <c r="V85" i="18" s="1"/>
  <c r="E85" i="18"/>
  <c r="D85" i="18"/>
  <c r="C85" i="18"/>
  <c r="Y84" i="18"/>
  <c r="S84" i="18" a="1"/>
  <c r="S84" i="18" s="1"/>
  <c r="T84" i="18" s="1"/>
  <c r="V84" i="18" s="1" a="1"/>
  <c r="V84" i="18" s="1"/>
  <c r="E84" i="18"/>
  <c r="D84" i="18"/>
  <c r="C84" i="18"/>
  <c r="Y83" i="18"/>
  <c r="S83" i="18" a="1"/>
  <c r="S83" i="18" s="1"/>
  <c r="T83" i="18" s="1"/>
  <c r="V83" i="18" s="1" a="1"/>
  <c r="V83" i="18" s="1"/>
  <c r="E83" i="18"/>
  <c r="D83" i="18"/>
  <c r="C83" i="18"/>
  <c r="Y82" i="18"/>
  <c r="S82" i="18" a="1"/>
  <c r="S82" i="18" s="1"/>
  <c r="T82" i="18" s="1"/>
  <c r="V82" i="18" s="1" a="1"/>
  <c r="V82" i="18" s="1"/>
  <c r="E82" i="18"/>
  <c r="D82" i="18"/>
  <c r="C82" i="18"/>
  <c r="Y81" i="18"/>
  <c r="S81" i="18" a="1"/>
  <c r="S81" i="18" s="1"/>
  <c r="T81" i="18" s="1"/>
  <c r="V81" i="18" s="1" a="1"/>
  <c r="V81" i="18" s="1"/>
  <c r="E81" i="18"/>
  <c r="D81" i="18"/>
  <c r="C81" i="18"/>
  <c r="Y80" i="18"/>
  <c r="S80" i="18" a="1"/>
  <c r="S80" i="18" s="1"/>
  <c r="T80" i="18" s="1"/>
  <c r="V80" i="18" s="1" a="1"/>
  <c r="V80" i="18" s="1"/>
  <c r="E80" i="18"/>
  <c r="D80" i="18"/>
  <c r="C80" i="18"/>
  <c r="Y79" i="18"/>
  <c r="S79" i="18" a="1"/>
  <c r="S79" i="18" s="1"/>
  <c r="T79" i="18" s="1"/>
  <c r="V79" i="18" s="1" a="1"/>
  <c r="V79" i="18" s="1"/>
  <c r="E79" i="18"/>
  <c r="D79" i="18"/>
  <c r="C79" i="18"/>
  <c r="Y78" i="18"/>
  <c r="S78" i="18" a="1"/>
  <c r="S78" i="18" s="1"/>
  <c r="T78" i="18" s="1"/>
  <c r="V78" i="18" s="1" a="1"/>
  <c r="V78" i="18" s="1"/>
  <c r="E78" i="18"/>
  <c r="D78" i="18"/>
  <c r="C78" i="18"/>
  <c r="Y77" i="18"/>
  <c r="S77" i="18" a="1"/>
  <c r="S77" i="18" s="1"/>
  <c r="T77" i="18" s="1"/>
  <c r="V77" i="18" s="1" a="1"/>
  <c r="V77" i="18" s="1"/>
  <c r="E77" i="18"/>
  <c r="D77" i="18"/>
  <c r="C77" i="18"/>
  <c r="Y76" i="18"/>
  <c r="S76" i="18" a="1"/>
  <c r="S76" i="18" s="1"/>
  <c r="T76" i="18" s="1"/>
  <c r="V76" i="18" s="1" a="1"/>
  <c r="V76" i="18" s="1"/>
  <c r="E76" i="18"/>
  <c r="D76" i="18"/>
  <c r="C76" i="18"/>
  <c r="Y75" i="18"/>
  <c r="S75" i="18" a="1"/>
  <c r="S75" i="18" s="1"/>
  <c r="T75" i="18" s="1"/>
  <c r="V75" i="18" s="1" a="1"/>
  <c r="V75" i="18" s="1"/>
  <c r="E75" i="18"/>
  <c r="D75" i="18"/>
  <c r="C75" i="18"/>
  <c r="Y74" i="18"/>
  <c r="S74" i="18" a="1"/>
  <c r="S74" i="18" s="1"/>
  <c r="T74" i="18" s="1"/>
  <c r="V74" i="18" s="1" a="1"/>
  <c r="V74" i="18" s="1"/>
  <c r="E74" i="18"/>
  <c r="D74" i="18"/>
  <c r="C74" i="18"/>
  <c r="Y73" i="18"/>
  <c r="S73" i="18" a="1"/>
  <c r="S73" i="18" s="1"/>
  <c r="T73" i="18" s="1"/>
  <c r="V73" i="18" s="1" a="1"/>
  <c r="V73" i="18" s="1"/>
  <c r="E73" i="18"/>
  <c r="D73" i="18"/>
  <c r="C73" i="18"/>
  <c r="Y72" i="18"/>
  <c r="S72" i="18" a="1"/>
  <c r="S72" i="18" s="1"/>
  <c r="T72" i="18" s="1"/>
  <c r="V72" i="18" s="1" a="1"/>
  <c r="V72" i="18" s="1"/>
  <c r="E72" i="18"/>
  <c r="D72" i="18"/>
  <c r="C72" i="18"/>
  <c r="Y71" i="18"/>
  <c r="S71" i="18" a="1"/>
  <c r="S71" i="18" s="1"/>
  <c r="T71" i="18" s="1"/>
  <c r="V71" i="18" s="1" a="1"/>
  <c r="V71" i="18" s="1"/>
  <c r="E71" i="18"/>
  <c r="D71" i="18"/>
  <c r="C71" i="18"/>
  <c r="Y70" i="18"/>
  <c r="S70" i="18" a="1"/>
  <c r="S70" i="18" s="1"/>
  <c r="T70" i="18" s="1"/>
  <c r="V70" i="18" s="1" a="1"/>
  <c r="V70" i="18" s="1"/>
  <c r="E70" i="18"/>
  <c r="D70" i="18"/>
  <c r="C70" i="18"/>
  <c r="Y69" i="18"/>
  <c r="S69" i="18" a="1"/>
  <c r="S69" i="18" s="1"/>
  <c r="T69" i="18" s="1"/>
  <c r="V69" i="18" s="1" a="1"/>
  <c r="V69" i="18" s="1"/>
  <c r="E69" i="18"/>
  <c r="D69" i="18"/>
  <c r="C69" i="18"/>
  <c r="Y68" i="18"/>
  <c r="S68" i="18" a="1"/>
  <c r="S68" i="18" s="1"/>
  <c r="T68" i="18" s="1"/>
  <c r="V68" i="18" s="1" a="1"/>
  <c r="V68" i="18" s="1"/>
  <c r="E68" i="18"/>
  <c r="D68" i="18"/>
  <c r="C68" i="18"/>
  <c r="Y67" i="18"/>
  <c r="S67" i="18" a="1"/>
  <c r="S67" i="18" s="1"/>
  <c r="T67" i="18" s="1"/>
  <c r="V67" i="18" s="1" a="1"/>
  <c r="V67" i="18" s="1"/>
  <c r="E67" i="18"/>
  <c r="D67" i="18"/>
  <c r="C67" i="18"/>
  <c r="Y66" i="18"/>
  <c r="S66" i="18" a="1"/>
  <c r="S66" i="18" s="1"/>
  <c r="T66" i="18" s="1"/>
  <c r="V66" i="18" s="1" a="1"/>
  <c r="V66" i="18" s="1"/>
  <c r="E66" i="18"/>
  <c r="D66" i="18"/>
  <c r="C66" i="18"/>
  <c r="Y65" i="18"/>
  <c r="S65" i="18" a="1"/>
  <c r="S65" i="18" s="1"/>
  <c r="T65" i="18" s="1"/>
  <c r="V65" i="18" s="1" a="1"/>
  <c r="V65" i="18" s="1"/>
  <c r="E65" i="18"/>
  <c r="D65" i="18"/>
  <c r="C65" i="18"/>
  <c r="Y64" i="18"/>
  <c r="S64" i="18" a="1"/>
  <c r="S64" i="18" s="1"/>
  <c r="T64" i="18" s="1"/>
  <c r="V64" i="18" s="1" a="1"/>
  <c r="V64" i="18" s="1"/>
  <c r="E64" i="18"/>
  <c r="D64" i="18"/>
  <c r="C64" i="18"/>
  <c r="Y63" i="18"/>
  <c r="S63" i="18" a="1"/>
  <c r="S63" i="18" s="1"/>
  <c r="T63" i="18" s="1"/>
  <c r="V63" i="18" s="1" a="1"/>
  <c r="V63" i="18" s="1"/>
  <c r="E63" i="18"/>
  <c r="D63" i="18"/>
  <c r="C63" i="18"/>
  <c r="Y62" i="18"/>
  <c r="S62" i="18" a="1"/>
  <c r="S62" i="18" s="1"/>
  <c r="T62" i="18" s="1"/>
  <c r="V62" i="18" s="1" a="1"/>
  <c r="V62" i="18" s="1"/>
  <c r="E62" i="18"/>
  <c r="D62" i="18"/>
  <c r="C62" i="18"/>
  <c r="Y61" i="18"/>
  <c r="S61" i="18" a="1"/>
  <c r="S61" i="18" s="1"/>
  <c r="T61" i="18" s="1"/>
  <c r="V61" i="18" s="1" a="1"/>
  <c r="V61" i="18" s="1"/>
  <c r="E61" i="18"/>
  <c r="D61" i="18"/>
  <c r="C61" i="18"/>
  <c r="Y60" i="18"/>
  <c r="S60" i="18" a="1"/>
  <c r="S60" i="18" s="1"/>
  <c r="T60" i="18" s="1"/>
  <c r="V60" i="18" s="1" a="1"/>
  <c r="V60" i="18" s="1"/>
  <c r="E60" i="18"/>
  <c r="D60" i="18"/>
  <c r="C60" i="18"/>
  <c r="Y59" i="18"/>
  <c r="S59" i="18" a="1"/>
  <c r="S59" i="18" s="1"/>
  <c r="T59" i="18" s="1"/>
  <c r="V59" i="18" s="1" a="1"/>
  <c r="V59" i="18" s="1"/>
  <c r="E59" i="18"/>
  <c r="D59" i="18"/>
  <c r="C59" i="18"/>
  <c r="Y58" i="18"/>
  <c r="S58" i="18" a="1"/>
  <c r="S58" i="18" s="1"/>
  <c r="T58" i="18" s="1"/>
  <c r="V58" i="18" s="1" a="1"/>
  <c r="V58" i="18" s="1"/>
  <c r="E58" i="18"/>
  <c r="D58" i="18"/>
  <c r="C58" i="18"/>
  <c r="Y57" i="18"/>
  <c r="S57" i="18" a="1"/>
  <c r="S57" i="18" s="1"/>
  <c r="T57" i="18" s="1"/>
  <c r="V57" i="18" s="1" a="1"/>
  <c r="V57" i="18" s="1"/>
  <c r="E57" i="18"/>
  <c r="D57" i="18"/>
  <c r="C57" i="18"/>
  <c r="Y56" i="18"/>
  <c r="S56" i="18" a="1"/>
  <c r="S56" i="18" s="1"/>
  <c r="T56" i="18" s="1"/>
  <c r="V56" i="18" s="1" a="1"/>
  <c r="V56" i="18" s="1"/>
  <c r="E56" i="18"/>
  <c r="D56" i="18"/>
  <c r="C56" i="18"/>
  <c r="Y55" i="18"/>
  <c r="S55" i="18" a="1"/>
  <c r="S55" i="18" s="1"/>
  <c r="T55" i="18" s="1"/>
  <c r="V55" i="18" s="1" a="1"/>
  <c r="V55" i="18" s="1"/>
  <c r="E55" i="18"/>
  <c r="D55" i="18"/>
  <c r="C55" i="18"/>
  <c r="Y54" i="18"/>
  <c r="S54" i="18" a="1"/>
  <c r="S54" i="18" s="1"/>
  <c r="T54" i="18" s="1"/>
  <c r="V54" i="18" s="1" a="1"/>
  <c r="V54" i="18" s="1"/>
  <c r="E54" i="18"/>
  <c r="D54" i="18"/>
  <c r="C54" i="18"/>
  <c r="Y53" i="18"/>
  <c r="S53" i="18" a="1"/>
  <c r="S53" i="18" s="1"/>
  <c r="T53" i="18" s="1"/>
  <c r="V53" i="18" s="1" a="1"/>
  <c r="V53" i="18" s="1"/>
  <c r="E53" i="18"/>
  <c r="D53" i="18"/>
  <c r="C53" i="18"/>
  <c r="Y52" i="18"/>
  <c r="S52" i="18" a="1"/>
  <c r="S52" i="18" s="1"/>
  <c r="T52" i="18" s="1"/>
  <c r="V52" i="18" s="1" a="1"/>
  <c r="V52" i="18" s="1"/>
  <c r="E52" i="18"/>
  <c r="D52" i="18"/>
  <c r="C52" i="18"/>
  <c r="Y51" i="18"/>
  <c r="S51" i="18" a="1"/>
  <c r="S51" i="18" s="1"/>
  <c r="T51" i="18" s="1"/>
  <c r="V51" i="18" s="1" a="1"/>
  <c r="V51" i="18" s="1"/>
  <c r="E51" i="18"/>
  <c r="D51" i="18"/>
  <c r="C51" i="18"/>
  <c r="Y50" i="18"/>
  <c r="S50" i="18" a="1"/>
  <c r="S50" i="18" s="1"/>
  <c r="T50" i="18" s="1"/>
  <c r="V50" i="18" s="1" a="1"/>
  <c r="V50" i="18" s="1"/>
  <c r="E50" i="18"/>
  <c r="D50" i="18"/>
  <c r="C50" i="18"/>
  <c r="Y49" i="18"/>
  <c r="S49" i="18" a="1"/>
  <c r="S49" i="18" s="1"/>
  <c r="T49" i="18" s="1"/>
  <c r="V49" i="18" s="1" a="1"/>
  <c r="V49" i="18" s="1"/>
  <c r="E49" i="18"/>
  <c r="D49" i="18"/>
  <c r="C49" i="18"/>
  <c r="Y48" i="18"/>
  <c r="S48" i="18" a="1"/>
  <c r="S48" i="18" s="1"/>
  <c r="T48" i="18" s="1"/>
  <c r="V48" i="18" s="1" a="1"/>
  <c r="V48" i="18" s="1"/>
  <c r="E48" i="18"/>
  <c r="D48" i="18"/>
  <c r="C48" i="18"/>
  <c r="Y47" i="18"/>
  <c r="S47" i="18" a="1"/>
  <c r="S47" i="18" s="1"/>
  <c r="T47" i="18" s="1"/>
  <c r="V47" i="18" s="1" a="1"/>
  <c r="V47" i="18" s="1"/>
  <c r="E47" i="18"/>
  <c r="D47" i="18"/>
  <c r="C47" i="18"/>
  <c r="Y46" i="18"/>
  <c r="S46" i="18" a="1"/>
  <c r="S46" i="18" s="1"/>
  <c r="T46" i="18" s="1"/>
  <c r="V46" i="18" s="1" a="1"/>
  <c r="V46" i="18" s="1"/>
  <c r="E46" i="18"/>
  <c r="D46" i="18"/>
  <c r="C46" i="18"/>
  <c r="Y45" i="18"/>
  <c r="S45" i="18" a="1"/>
  <c r="S45" i="18" s="1"/>
  <c r="T45" i="18" s="1"/>
  <c r="V45" i="18" s="1" a="1"/>
  <c r="V45" i="18" s="1"/>
  <c r="E45" i="18"/>
  <c r="D45" i="18"/>
  <c r="C45" i="18"/>
  <c r="Y44" i="18"/>
  <c r="S44" i="18" a="1"/>
  <c r="S44" i="18" s="1"/>
  <c r="T44" i="18" s="1"/>
  <c r="V44" i="18" s="1" a="1"/>
  <c r="V44" i="18" s="1"/>
  <c r="E44" i="18"/>
  <c r="D44" i="18"/>
  <c r="C44" i="18"/>
  <c r="Y43" i="18"/>
  <c r="S43" i="18" a="1"/>
  <c r="S43" i="18" s="1"/>
  <c r="T43" i="18" s="1"/>
  <c r="V43" i="18" s="1" a="1"/>
  <c r="V43" i="18" s="1"/>
  <c r="E43" i="18"/>
  <c r="D43" i="18"/>
  <c r="C43" i="18"/>
  <c r="Y42" i="18"/>
  <c r="S42" i="18" a="1"/>
  <c r="S42" i="18" s="1"/>
  <c r="T42" i="18" s="1"/>
  <c r="V42" i="18" s="1" a="1"/>
  <c r="V42" i="18" s="1"/>
  <c r="E42" i="18"/>
  <c r="D42" i="18"/>
  <c r="C42" i="18"/>
  <c r="Y41" i="18"/>
  <c r="S41" i="18" a="1"/>
  <c r="S41" i="18" s="1"/>
  <c r="T41" i="18" s="1"/>
  <c r="V41" i="18" s="1" a="1"/>
  <c r="V41" i="18" s="1"/>
  <c r="E41" i="18"/>
  <c r="D41" i="18"/>
  <c r="C41" i="18"/>
  <c r="Y40" i="18"/>
  <c r="S40" i="18" a="1"/>
  <c r="S40" i="18" s="1"/>
  <c r="T40" i="18" s="1"/>
  <c r="V40" i="18" s="1" a="1"/>
  <c r="V40" i="18" s="1"/>
  <c r="E40" i="18"/>
  <c r="D40" i="18"/>
  <c r="C40" i="18"/>
  <c r="Y39" i="18"/>
  <c r="S39" i="18" a="1"/>
  <c r="S39" i="18" s="1"/>
  <c r="T39" i="18" s="1"/>
  <c r="V39" i="18" s="1" a="1"/>
  <c r="V39" i="18" s="1"/>
  <c r="E39" i="18"/>
  <c r="D39" i="18"/>
  <c r="C39" i="18"/>
  <c r="Y38" i="18"/>
  <c r="S38" i="18" a="1"/>
  <c r="S38" i="18" s="1"/>
  <c r="T38" i="18" s="1"/>
  <c r="V38" i="18" s="1" a="1"/>
  <c r="V38" i="18" s="1"/>
  <c r="E38" i="18"/>
  <c r="D38" i="18"/>
  <c r="C38" i="18"/>
  <c r="Y37" i="18"/>
  <c r="S37" i="18" a="1"/>
  <c r="S37" i="18" s="1"/>
  <c r="T37" i="18" s="1"/>
  <c r="V37" i="18" s="1" a="1"/>
  <c r="V37" i="18" s="1"/>
  <c r="E37" i="18"/>
  <c r="D37" i="18"/>
  <c r="C37" i="18"/>
  <c r="Y36" i="18"/>
  <c r="S36" i="18" a="1"/>
  <c r="S36" i="18" s="1"/>
  <c r="T36" i="18" s="1"/>
  <c r="V36" i="18" s="1" a="1"/>
  <c r="V36" i="18" s="1"/>
  <c r="E36" i="18"/>
  <c r="D36" i="18"/>
  <c r="C36" i="18"/>
  <c r="Y35" i="18"/>
  <c r="S35" i="18" a="1"/>
  <c r="S35" i="18" s="1"/>
  <c r="T35" i="18" s="1"/>
  <c r="V35" i="18" s="1" a="1"/>
  <c r="V35" i="18" s="1"/>
  <c r="E35" i="18"/>
  <c r="D35" i="18"/>
  <c r="C35" i="18"/>
  <c r="Y34" i="18"/>
  <c r="S34" i="18" a="1"/>
  <c r="S34" i="18" s="1"/>
  <c r="T34" i="18" s="1"/>
  <c r="V34" i="18" s="1" a="1"/>
  <c r="V34" i="18" s="1"/>
  <c r="E34" i="18"/>
  <c r="D34" i="18"/>
  <c r="C34" i="18"/>
  <c r="Y33" i="18"/>
  <c r="S33" i="18" a="1"/>
  <c r="S33" i="18" s="1"/>
  <c r="T33" i="18" s="1"/>
  <c r="V33" i="18" s="1" a="1"/>
  <c r="V33" i="18" s="1"/>
  <c r="E33" i="18"/>
  <c r="D33" i="18"/>
  <c r="C33" i="18"/>
  <c r="Y32" i="18"/>
  <c r="S32" i="18" a="1"/>
  <c r="S32" i="18" s="1"/>
  <c r="T32" i="18" s="1"/>
  <c r="V32" i="18" s="1" a="1"/>
  <c r="V32" i="18" s="1"/>
  <c r="E32" i="18"/>
  <c r="D32" i="18"/>
  <c r="C32" i="18"/>
  <c r="Y31" i="18"/>
  <c r="S31" i="18" a="1"/>
  <c r="S31" i="18" s="1"/>
  <c r="T31" i="18" s="1"/>
  <c r="V31" i="18" s="1" a="1"/>
  <c r="V31" i="18" s="1"/>
  <c r="E31" i="18"/>
  <c r="D31" i="18"/>
  <c r="C31" i="18"/>
  <c r="Y30" i="18"/>
  <c r="S30" i="18" a="1"/>
  <c r="S30" i="18" s="1"/>
  <c r="T30" i="18" s="1"/>
  <c r="V30" i="18" s="1" a="1"/>
  <c r="V30" i="18" s="1"/>
  <c r="E30" i="18"/>
  <c r="D30" i="18"/>
  <c r="C30" i="18"/>
  <c r="Y29" i="18"/>
  <c r="S29" i="18" a="1"/>
  <c r="S29" i="18" s="1"/>
  <c r="T29" i="18" s="1"/>
  <c r="V29" i="18" s="1" a="1"/>
  <c r="V29" i="18" s="1"/>
  <c r="E29" i="18"/>
  <c r="D29" i="18"/>
  <c r="C29" i="18"/>
  <c r="Y28" i="18"/>
  <c r="S28" i="18" a="1"/>
  <c r="S28" i="18" s="1"/>
  <c r="T28" i="18" s="1"/>
  <c r="V28" i="18" s="1" a="1"/>
  <c r="V28" i="18" s="1"/>
  <c r="E28" i="18"/>
  <c r="D28" i="18"/>
  <c r="C28" i="18"/>
  <c r="Y27" i="18"/>
  <c r="S27" i="18" a="1"/>
  <c r="S27" i="18" s="1"/>
  <c r="T27" i="18" s="1"/>
  <c r="V27" i="18" s="1" a="1"/>
  <c r="V27" i="18" s="1"/>
  <c r="E27" i="18"/>
  <c r="D27" i="18"/>
  <c r="C27" i="18"/>
  <c r="Y26" i="18"/>
  <c r="S26" i="18" a="1"/>
  <c r="S26" i="18" s="1"/>
  <c r="T26" i="18" s="1"/>
  <c r="V26" i="18" s="1" a="1"/>
  <c r="V26" i="18" s="1"/>
  <c r="E26" i="18"/>
  <c r="D26" i="18"/>
  <c r="C26" i="18"/>
  <c r="Y25" i="18"/>
  <c r="S25" i="18" a="1"/>
  <c r="S25" i="18" s="1"/>
  <c r="T25" i="18" s="1"/>
  <c r="V25" i="18" s="1" a="1"/>
  <c r="V25" i="18" s="1"/>
  <c r="E25" i="18"/>
  <c r="D25" i="18"/>
  <c r="C25" i="18"/>
  <c r="Y24" i="18"/>
  <c r="S24" i="18" a="1"/>
  <c r="S24" i="18" s="1"/>
  <c r="T24" i="18" s="1"/>
  <c r="V24" i="18" s="1" a="1"/>
  <c r="V24" i="18" s="1"/>
  <c r="E24" i="18"/>
  <c r="D24" i="18"/>
  <c r="C24" i="18"/>
  <c r="Y23" i="18"/>
  <c r="S23" i="18" a="1"/>
  <c r="S23" i="18" s="1"/>
  <c r="T23" i="18" s="1"/>
  <c r="V23" i="18" s="1" a="1"/>
  <c r="V23" i="18" s="1"/>
  <c r="E23" i="18"/>
  <c r="D23" i="18"/>
  <c r="C23" i="18"/>
  <c r="Y22" i="18"/>
  <c r="S22" i="18" a="1"/>
  <c r="S22" i="18" s="1"/>
  <c r="T22" i="18" s="1"/>
  <c r="V22" i="18" s="1" a="1"/>
  <c r="V22" i="18" s="1"/>
  <c r="E22" i="18"/>
  <c r="D22" i="18"/>
  <c r="C22" i="18"/>
  <c r="Y21" i="18"/>
  <c r="S21" i="18" a="1"/>
  <c r="S21" i="18" s="1"/>
  <c r="T21" i="18" s="1"/>
  <c r="V21" i="18" s="1" a="1"/>
  <c r="V21" i="18" s="1"/>
  <c r="E21" i="18"/>
  <c r="D21" i="18"/>
  <c r="C21" i="18"/>
  <c r="Y20" i="18"/>
  <c r="S20" i="18" a="1"/>
  <c r="S20" i="18" s="1"/>
  <c r="T20" i="18" s="1"/>
  <c r="V20" i="18" s="1" a="1"/>
  <c r="V20" i="18" s="1"/>
  <c r="E20" i="18"/>
  <c r="D20" i="18"/>
  <c r="C20" i="18"/>
  <c r="Y19" i="18"/>
  <c r="S19" i="18" a="1"/>
  <c r="S19" i="18" s="1"/>
  <c r="T19" i="18" s="1"/>
  <c r="V19" i="18" s="1" a="1"/>
  <c r="V19" i="18" s="1"/>
  <c r="E19" i="18"/>
  <c r="D19" i="18"/>
  <c r="C19" i="18"/>
  <c r="Y18" i="18"/>
  <c r="S18" i="18" a="1"/>
  <c r="S18" i="18" s="1"/>
  <c r="T18" i="18" s="1"/>
  <c r="V18" i="18" s="1" a="1"/>
  <c r="V18" i="18" s="1"/>
  <c r="E18" i="18"/>
  <c r="D18" i="18"/>
  <c r="C18" i="18"/>
  <c r="Y17" i="18"/>
  <c r="S17" i="18" a="1"/>
  <c r="S17" i="18" s="1"/>
  <c r="T17" i="18" s="1"/>
  <c r="V17" i="18" s="1" a="1"/>
  <c r="V17" i="18" s="1"/>
  <c r="E17" i="18"/>
  <c r="D17" i="18"/>
  <c r="C17" i="18"/>
  <c r="Y16" i="18"/>
  <c r="S16" i="18" a="1"/>
  <c r="S16" i="18" s="1"/>
  <c r="T16" i="18" s="1"/>
  <c r="V16" i="18" s="1" a="1"/>
  <c r="V16" i="18" s="1"/>
  <c r="E16" i="18"/>
  <c r="D16" i="18"/>
  <c r="C16" i="18"/>
  <c r="Y15" i="18"/>
  <c r="S15" i="18" a="1"/>
  <c r="S15" i="18" s="1"/>
  <c r="T15" i="18" s="1"/>
  <c r="V15" i="18" s="1" a="1"/>
  <c r="V15" i="18" s="1"/>
  <c r="E15" i="18"/>
  <c r="D15" i="18"/>
  <c r="C15" i="18"/>
  <c r="Y14" i="18"/>
  <c r="S14" i="18" a="1"/>
  <c r="S14" i="18" s="1"/>
  <c r="T14" i="18" s="1"/>
  <c r="V14" i="18" s="1" a="1"/>
  <c r="V14" i="18" s="1"/>
  <c r="E14" i="18"/>
  <c r="D14" i="18"/>
  <c r="C14" i="18"/>
  <c r="Y13" i="18"/>
  <c r="S13" i="18" a="1"/>
  <c r="S13" i="18" s="1"/>
  <c r="T13" i="18" s="1"/>
  <c r="V13" i="18" s="1" a="1"/>
  <c r="V13" i="18" s="1"/>
  <c r="E13" i="18"/>
  <c r="D13" i="18"/>
  <c r="C13" i="18"/>
  <c r="Y12" i="18"/>
  <c r="S12" i="18" a="1"/>
  <c r="S12" i="18" s="1"/>
  <c r="T12" i="18" s="1"/>
  <c r="V12" i="18" s="1" a="1"/>
  <c r="V12" i="18" s="1"/>
  <c r="E12" i="18"/>
  <c r="D12" i="18"/>
  <c r="C12" i="18"/>
  <c r="Y11" i="18"/>
  <c r="S11" i="18" a="1"/>
  <c r="S11" i="18" s="1"/>
  <c r="T11" i="18" s="1"/>
  <c r="V11" i="18" s="1" a="1"/>
  <c r="V11" i="18" s="1"/>
  <c r="E11" i="18"/>
  <c r="D11" i="18"/>
  <c r="C11" i="18"/>
  <c r="Y10" i="18"/>
  <c r="S10" i="18" a="1"/>
  <c r="S10" i="18" s="1"/>
  <c r="T10" i="18" s="1"/>
  <c r="V10" i="18" s="1" a="1"/>
  <c r="V10" i="18" s="1"/>
  <c r="E10" i="18"/>
  <c r="D10" i="18"/>
  <c r="C10" i="18"/>
  <c r="Y9" i="18"/>
  <c r="S9" i="18" a="1"/>
  <c r="S9" i="18" s="1"/>
  <c r="T9" i="18" s="1"/>
  <c r="V9" i="18" s="1" a="1"/>
  <c r="V9" i="18" s="1"/>
  <c r="E9" i="18"/>
  <c r="D9" i="18"/>
  <c r="C9" i="18"/>
  <c r="Y8" i="18"/>
  <c r="S8" i="18" a="1"/>
  <c r="S8" i="18" s="1"/>
  <c r="T8" i="18" s="1"/>
  <c r="V8" i="18" s="1" a="1"/>
  <c r="V8" i="18" s="1"/>
  <c r="E8" i="18"/>
  <c r="D8" i="18"/>
  <c r="C8" i="18"/>
  <c r="Y7" i="18"/>
  <c r="S7" i="18" a="1"/>
  <c r="S7" i="18" s="1"/>
  <c r="T7" i="18" s="1"/>
  <c r="V7" i="18" s="1" a="1"/>
  <c r="V7" i="18" s="1"/>
  <c r="E7" i="18"/>
  <c r="D7" i="18"/>
  <c r="C7" i="18"/>
  <c r="Y6" i="18"/>
  <c r="S6" i="18" a="1"/>
  <c r="S6" i="18" s="1"/>
  <c r="T6" i="18" s="1"/>
  <c r="V6" i="18" s="1" a="1"/>
  <c r="V6" i="18" s="1"/>
  <c r="E6" i="18"/>
  <c r="D6" i="18"/>
  <c r="C6" i="18"/>
  <c r="Y5" i="18"/>
  <c r="S5" i="18" a="1"/>
  <c r="S5" i="18" s="1"/>
  <c r="T5" i="18" s="1"/>
  <c r="V5" i="18" s="1" a="1"/>
  <c r="V5" i="18" s="1"/>
  <c r="E5" i="18"/>
  <c r="D5" i="18"/>
  <c r="C5" i="18"/>
  <c r="Y4" i="18"/>
  <c r="S4" i="18" a="1"/>
  <c r="S4" i="18" s="1"/>
  <c r="T4" i="18" s="1"/>
  <c r="V4" i="18" s="1" a="1"/>
  <c r="V4" i="18" s="1"/>
  <c r="E4" i="18"/>
  <c r="D4" i="18"/>
  <c r="C4" i="18"/>
  <c r="Y3" i="18"/>
  <c r="S3" i="18" a="1"/>
  <c r="S3" i="18" s="1"/>
  <c r="T3" i="18" s="1"/>
  <c r="V3" i="18" s="1" a="1"/>
  <c r="V3" i="18" s="1"/>
  <c r="E3" i="18"/>
  <c r="D3" i="18"/>
  <c r="C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<sst xmlns="http://schemas.openxmlformats.org/spreadsheetml/2006/main" count="5109" uniqueCount="1406">
  <si>
    <t>_id</t>
  </si>
  <si>
    <t>contract</t>
  </si>
  <si>
    <t>name</t>
  </si>
  <si>
    <t>cc</t>
  </si>
  <si>
    <t>ID da obra</t>
  </si>
  <si>
    <t>Número do contrato</t>
  </si>
  <si>
    <t>Obra</t>
  </si>
  <si>
    <t>Unidade</t>
  </si>
  <si>
    <t>603399881829ff4bb2045ff6</t>
  </si>
  <si>
    <t>111111111111111</t>
  </si>
  <si>
    <t>Obra Teste</t>
  </si>
  <si>
    <t>OPPEM</t>
  </si>
  <si>
    <t>64a6a756a7439a0012e4d866</t>
  </si>
  <si>
    <t>123456789</t>
  </si>
  <si>
    <t>Projeto teste - Gerentes Timenow</t>
  </si>
  <si>
    <t>64c2ba5fcc514400137e977b</t>
  </si>
  <si>
    <t/>
  </si>
  <si>
    <t>Oppem - Timenow</t>
  </si>
  <si>
    <t>64c2eeeb3c993a0013fd0ebb</t>
  </si>
  <si>
    <t xml:space="preserve">Timenow - Nestlé Caçapava (SP) </t>
  </si>
  <si>
    <t>NESTLE CAÇAPAVA</t>
  </si>
  <si>
    <t>64c2ef443c993a0013fd0f44</t>
  </si>
  <si>
    <t>Timenow - Nestlé Caçapava CPW (SP)</t>
  </si>
  <si>
    <t>64c2efafdf6cf1001377230f</t>
  </si>
  <si>
    <t>Timenow - Nestlé Marília (SP)</t>
  </si>
  <si>
    <t>NESTLE MARÍLIA</t>
  </si>
  <si>
    <t>64c2efdccf33f9001303fd8e</t>
  </si>
  <si>
    <t>Timenow - Nestlé Vila Velha (ES)</t>
  </si>
  <si>
    <t>NESTLE VILA VELHA</t>
  </si>
  <si>
    <t>64c41c5127557dbf8cdd9d19</t>
  </si>
  <si>
    <t>Timenow - Nestlé São Bernardo - CD (SP)</t>
  </si>
  <si>
    <t>NESTLE SÃO BERNARDO</t>
  </si>
  <si>
    <t>64c90e48820bdd36662302f1</t>
  </si>
  <si>
    <t>DATA REPASSADA ERRADA (EXCLUIR)</t>
  </si>
  <si>
    <t>NESTLE</t>
  </si>
  <si>
    <t>64c90e9b835399384a066aac</t>
  </si>
  <si>
    <t>DATA REPASSADA ERRADA  (EXCLUIR)</t>
  </si>
  <si>
    <t>64c90edbec68e973da6e17a8</t>
  </si>
  <si>
    <t>64c90f059efe62304b748ee3</t>
  </si>
  <si>
    <t>64ca3a818353995f15066de1</t>
  </si>
  <si>
    <t>Timenow - Nestlé Araras (SP)</t>
  </si>
  <si>
    <t>NESTLE ARARAS</t>
  </si>
  <si>
    <t>64ca45fe820bdd2ad92308e6</t>
  </si>
  <si>
    <t>Timenow - Nestlé Feira de Santana (BA)</t>
  </si>
  <si>
    <t>NESTLE FEIRA DE SANTANA</t>
  </si>
  <si>
    <t>64ca4613d10f38c014b92c51</t>
  </si>
  <si>
    <t>Timenow - Nestlé Montes Claros (MG)</t>
  </si>
  <si>
    <t>NESTLE MONTES CLAROS</t>
  </si>
  <si>
    <t>64ca4664820bdd779723096f</t>
  </si>
  <si>
    <t>Timenow - Nestlé São José do Rio Pardo (SP) 2024</t>
  </si>
  <si>
    <t>NESTLE SÃO JOSÉ DO RIO PARDO</t>
  </si>
  <si>
    <t>64cac32f88b32b494a10b3e3</t>
  </si>
  <si>
    <t>Gerentes Timenow - Nestlé</t>
  </si>
  <si>
    <t>64cbdbe752b08ddc8211f0e9</t>
  </si>
  <si>
    <t>Subestações Timenow - Nestlé</t>
  </si>
  <si>
    <t>64f5bda1f6ab5e5da83efa84</t>
  </si>
  <si>
    <t>NESTLE 04</t>
  </si>
  <si>
    <t>NESTLE VARGEÃO</t>
  </si>
  <si>
    <t>64f9dd0b57a84043038e1dbd</t>
  </si>
  <si>
    <t>Timenow - Nestle Vila Velha - CD (ES)</t>
  </si>
  <si>
    <t>64f9dd6aea34fa3e7ee64143</t>
  </si>
  <si>
    <t>Timenow - Nestlé Cordeirópolis - CD (SP) 2024</t>
  </si>
  <si>
    <t>NESTLE CORDEIRÓPOLIS</t>
  </si>
  <si>
    <t>64fefb01b254f50ebc72ba3e</t>
  </si>
  <si>
    <t>XX</t>
  </si>
  <si>
    <t>Obra Treinamento</t>
  </si>
  <si>
    <t>6500507e59248d3886cdaed6</t>
  </si>
  <si>
    <t>Timenow - Nestlé Ribeirão Preto (SP)</t>
  </si>
  <si>
    <t>NESTLE RIBEIRÃO PRETO</t>
  </si>
  <si>
    <t>6500c0bd71c0b92144fc736b</t>
  </si>
  <si>
    <t>Timenow - Nestlé Araçatuba (SP)</t>
  </si>
  <si>
    <t>NESTLE ARAÇATUBA</t>
  </si>
  <si>
    <t>6500c0ec92c8fe98a7672e2b</t>
  </si>
  <si>
    <t>Timenow - Nestlé Goiânia (GO)</t>
  </si>
  <si>
    <t>NESTLE GOIÂNIA</t>
  </si>
  <si>
    <t>6500c11dbaaa4f66937cfb06</t>
  </si>
  <si>
    <t>Timenow - Nestlé Ibiá (MG)</t>
  </si>
  <si>
    <t>NESTLE IBIÁ</t>
  </si>
  <si>
    <t>6500c13e3cabcb5015bffeeb</t>
  </si>
  <si>
    <t>Timenow - Nestlé Ituiutaba (MG)</t>
  </si>
  <si>
    <t>NESTLE ITUIUTABA</t>
  </si>
  <si>
    <t>653fc31543b2dd2cb46ddb5c</t>
  </si>
  <si>
    <t>4571903366</t>
  </si>
  <si>
    <t>ELETROVOLT - Serviços elétricos/infra</t>
  </si>
  <si>
    <t>6548f49d4b4e0fce288ac3b1</t>
  </si>
  <si>
    <t>Timenow - Nestlé Feira de Santana - CD (BA)</t>
  </si>
  <si>
    <t>654e64c4542699b24b36c072</t>
  </si>
  <si>
    <t>4573665091</t>
  </si>
  <si>
    <t xml:space="preserve">ELETROVOLT - Serviços elétricos/Infra </t>
  </si>
  <si>
    <t>657994c0fb89aba832227dc9</t>
  </si>
  <si>
    <t>ENCERRAR OBRA</t>
  </si>
  <si>
    <t>6579e8608a216a6ca84fc12a</t>
  </si>
  <si>
    <t>Administrativo Timenow - Nestlé</t>
  </si>
  <si>
    <t>65a67d8fab84a15cc4f37052</t>
  </si>
  <si>
    <t>Timenow - Nestlé Feira de Santana (BA) 2024</t>
  </si>
  <si>
    <t>65a7eb4d80df435d8ca54b66</t>
  </si>
  <si>
    <t>4573326617</t>
  </si>
  <si>
    <t>ENDALL - Inspeção e controle de qualidade de soldas</t>
  </si>
  <si>
    <t>65a95cd45bd88e5e078f159c</t>
  </si>
  <si>
    <t>4573155803</t>
  </si>
  <si>
    <t>RGE - Serviço de instalação de filtros culinários para tanques Alsafes</t>
  </si>
  <si>
    <t>65a95e3c7feb5e5ee26441a7</t>
  </si>
  <si>
    <t>4572633821</t>
  </si>
  <si>
    <t>ATM - Montagem sistema solar TVP</t>
  </si>
  <si>
    <t>65a95ee29f639a1a6e3df091</t>
  </si>
  <si>
    <t>4573098587</t>
  </si>
  <si>
    <t>PAPILLON - Execução de jardins filtrantes para tratamento de efluentes</t>
  </si>
  <si>
    <t>65afc074c32157974f1f6816</t>
  </si>
  <si>
    <t>4615417564</t>
  </si>
  <si>
    <t>NESTLÉ 04 – Guarda Chuva</t>
  </si>
  <si>
    <t>65b948279bb9b8adfd4ef17a</t>
  </si>
  <si>
    <t>Timenow - Nestlé Montes Claros (MG) 2024</t>
  </si>
  <si>
    <t>65bbf19c67a78aebf71b79e9</t>
  </si>
  <si>
    <t>OBRA DEMONSTRAÇÃO</t>
  </si>
  <si>
    <t>65bcdcd23944c8494596273f</t>
  </si>
  <si>
    <t>Timenow - Nestlé Araras (SP) 2024</t>
  </si>
  <si>
    <t>65bd027f8a484b2b07c8603b</t>
  </si>
  <si>
    <t>Timenow - Nestle Vila Velha - CD (ES) 2024</t>
  </si>
  <si>
    <t>65bd02ba4e8c6cdeda0c5371</t>
  </si>
  <si>
    <t>Timenow - Nestlé São Bernardo - CD (SP) 2024</t>
  </si>
  <si>
    <t>65c0d62b53151f3eb722b1f7</t>
  </si>
  <si>
    <t>4573516221</t>
  </si>
  <si>
    <t>ENERGY SUBSTATION - Montes Claros</t>
  </si>
  <si>
    <t>65c0d6520160b72ff583b3cb</t>
  </si>
  <si>
    <t>4573599688, 4576222218</t>
  </si>
  <si>
    <t>ENERGY SUBSTATION - Ibia</t>
  </si>
  <si>
    <t>65c0eca179b7fb7877af929f</t>
  </si>
  <si>
    <t>4572959830</t>
  </si>
  <si>
    <t>M3G PROJETOS - Araçatuba</t>
  </si>
  <si>
    <t>65c0ece50160b7a07883b4b5</t>
  </si>
  <si>
    <t>4573819829</t>
  </si>
  <si>
    <t>M3G PROJETOS - Montes Claros</t>
  </si>
  <si>
    <t>65c2617e687c76741f90d61b</t>
  </si>
  <si>
    <t>Timenow - Nestlé Ribeirão Preto (SP) 2024</t>
  </si>
  <si>
    <t>65d351810acd77d2755c9c8f</t>
  </si>
  <si>
    <t>4574509688</t>
  </si>
  <si>
    <t>PLAEGE - Construção Civil do Projeto Roasters Replacement</t>
  </si>
  <si>
    <t>65d356fbbcee68b27d77f9d7</t>
  </si>
  <si>
    <t>4573972080</t>
  </si>
  <si>
    <t>M3G PROJETOS - Projeto Ampliação NDG</t>
  </si>
  <si>
    <t>65e5c211d86f349146951fe6</t>
  </si>
  <si>
    <t>Timenow - Nestlé Marília (SP) 2024</t>
  </si>
  <si>
    <t>65e6200ad86f341bfb952e19</t>
  </si>
  <si>
    <t>Timenow - Nestlé Vila Velha (ES) 2024</t>
  </si>
  <si>
    <t>65e626c15a497a48b25a1099</t>
  </si>
  <si>
    <t>Timenow - Nestlé Caçapava CPW (SP) 2024</t>
  </si>
  <si>
    <t>65e626edd86f340b3f952e95</t>
  </si>
  <si>
    <t>Timenow - Nestlé Caçapava (SP) 2024</t>
  </si>
  <si>
    <t>65ef618b855890a8e988dbf1</t>
  </si>
  <si>
    <t>4574487707</t>
  </si>
  <si>
    <t>THERMOFRIO - Climatização nova substação</t>
  </si>
  <si>
    <t>65f2ee7d586e70d375dc3df7</t>
  </si>
  <si>
    <t>Timenow - Nestlé NBS Latam RAO (SP)</t>
  </si>
  <si>
    <t>65f31312784db444ca5f8286</t>
  </si>
  <si>
    <t>TESTE</t>
  </si>
  <si>
    <t>65f352624c159c96bebf5c80</t>
  </si>
  <si>
    <t>4574521547</t>
  </si>
  <si>
    <t>MONTEIRO ENGENHARIA - Soeng Eletrica Sistema de exaustão WET</t>
  </si>
  <si>
    <t>65f97f3f8edcad0e9fd5df17</t>
  </si>
  <si>
    <t>4572705612</t>
  </si>
  <si>
    <t>ELETROVOLT - Projeto Infra Média Tensão</t>
  </si>
  <si>
    <t>65f98d2a843062499e7b7237</t>
  </si>
  <si>
    <t>OBRA DUPLICADA</t>
  </si>
  <si>
    <t>65f995a63090b6fa3ae30430</t>
  </si>
  <si>
    <t>4574140198</t>
  </si>
  <si>
    <t>ELETROVOLT - Projeto Phase Out_Chiller</t>
  </si>
  <si>
    <t>65fae63245aeaf7d3f5e4a05</t>
  </si>
  <si>
    <t>4575310899, 4575351100</t>
  </si>
  <si>
    <t>PLAEGE - Águas Coloridas</t>
  </si>
  <si>
    <t>65fc4184c982d041a99db66f</t>
  </si>
  <si>
    <t>4574324207</t>
  </si>
  <si>
    <t>LE ENGENHARIA - CAG-11 / Eletrocentro 3B</t>
  </si>
  <si>
    <t>660321902f6e255f31d0d86c</t>
  </si>
  <si>
    <t>4573307143</t>
  </si>
  <si>
    <t>ECOM - Impermeabilização, reforço e recuperação do 3º piso do prédio anexo da Chocolates Garoto de Vila Velha / ES</t>
  </si>
  <si>
    <t>66040eba2f6e253b87d0da13</t>
  </si>
  <si>
    <t>Timenow - Nestlé Ribeirão Preto 2 (SP) 2024</t>
  </si>
  <si>
    <t>660ae0a48cf6c9e2183a6c0b</t>
  </si>
  <si>
    <t>4573970276</t>
  </si>
  <si>
    <t>MASTER INOX - Serviços de escopo mecânico para instalações na AHU sala preparação de Lactose</t>
  </si>
  <si>
    <t>660c42565c07efe31f3f5c62</t>
  </si>
  <si>
    <t>4573223322</t>
  </si>
  <si>
    <t>MASTER INOX - Roof 02 - Solda nas Emendas das Terças Metálicas de Cobertura</t>
  </si>
  <si>
    <t>6619382a95b3f26a4343e8ed</t>
  </si>
  <si>
    <t>Timenow - Nestlé Araçatuba (SP) 2024</t>
  </si>
  <si>
    <t>661e88156cdce900d5c4df78</t>
  </si>
  <si>
    <t>RFQ-1210-2024-000.036</t>
  </si>
  <si>
    <t>EMOBRAS - Fabricação e instalação tubulação Dn4” Inox para poço artesiano n º 5</t>
  </si>
  <si>
    <t>662272de700fde02bb1ac7a0</t>
  </si>
  <si>
    <t>RFQ-1210-2024-000.043</t>
  </si>
  <si>
    <t>EMOBRAS - Atividades complementares para remover as interferências para montagem do novo prédio da Torrefação e Torradores Linha 2</t>
  </si>
  <si>
    <t>6627b7d1365f79647a36d0c7</t>
  </si>
  <si>
    <t>RFQ-1210-2024-000.056</t>
  </si>
  <si>
    <t>MF TECH - Instalação de medidor de condutividade de vapor condensado - extração/caldeira</t>
  </si>
  <si>
    <t>6627f43ca681a42ce177c46d</t>
  </si>
  <si>
    <t>4574931662</t>
  </si>
  <si>
    <t xml:space="preserve">PLAEGE - Obras Civis / Bases Silos do Café Verde / Torrefação I (Fase 3) e Torrefação II </t>
  </si>
  <si>
    <t>6628fcff17fa3a3ffaf72fc8</t>
  </si>
  <si>
    <t>4574783812</t>
  </si>
  <si>
    <t>RGE - Reforço Pipe Rack</t>
  </si>
  <si>
    <t>6629625a4d68212a6f18bac2</t>
  </si>
  <si>
    <t>4575093845</t>
  </si>
  <si>
    <t xml:space="preserve">INOVACAL - Fabricação e instalação de escadas plataformas </t>
  </si>
  <si>
    <t>662a60bcedf161f1202e1f01</t>
  </si>
  <si>
    <t>4569390591</t>
  </si>
  <si>
    <t>RGE - Lighthouse</t>
  </si>
  <si>
    <t>662ba396a6233fc4ea680e1b</t>
  </si>
  <si>
    <t>NESTLE 04 - ADICIONAIS</t>
  </si>
  <si>
    <t>662bad71d0fc56fac74e015a</t>
  </si>
  <si>
    <t>NESTLÉ 04 – Guarda Chuva - Adicionais</t>
  </si>
  <si>
    <t>662be16d26882435374e29bf</t>
  </si>
  <si>
    <t>Timenow - Nestlé Cordeirópolis - CD (SP) 2024 - Gerente</t>
  </si>
  <si>
    <t>662be5ca4b248c7ad3521939</t>
  </si>
  <si>
    <t>Timenow - Nestlé Vila Velha - CD (ES) 2024 - Gerente</t>
  </si>
  <si>
    <t>662be892efbfc8239fbf4055</t>
  </si>
  <si>
    <t>Timenow - Nestlé Feira de Santana - CD (BA) - Gerente</t>
  </si>
  <si>
    <t>66312750c9741236e20aa58c</t>
  </si>
  <si>
    <t>4573745014</t>
  </si>
  <si>
    <t>GTEL - Projeto Belly</t>
  </si>
  <si>
    <t>66312982f191ce0f8f0faaec</t>
  </si>
  <si>
    <t>4574786437</t>
  </si>
  <si>
    <t>PHD - Porta automática Retrabalho</t>
  </si>
  <si>
    <t>6634e95d88bf45098d417802</t>
  </si>
  <si>
    <t>4575115960</t>
  </si>
  <si>
    <t>MEGA - Reforma e ampliação Fluid Bed e Achoc</t>
  </si>
  <si>
    <t>663514e64b248c9cc1523ed2</t>
  </si>
  <si>
    <t>4574847355</t>
  </si>
  <si>
    <t>ECOCEL - Instalação Elétrica Transelevador 06</t>
  </si>
  <si>
    <t>6638dae06fd616a353be08e8</t>
  </si>
  <si>
    <t>4575308667</t>
  </si>
  <si>
    <t>DEBS PROCÓPIO - Adequação Civil - Subestação Principal</t>
  </si>
  <si>
    <t>663b86cb5b4a356b49f8327d</t>
  </si>
  <si>
    <t>4574383641</t>
  </si>
  <si>
    <t>LE ENGENHARIA - RFQ S1271</t>
  </si>
  <si>
    <t>663cbdd010ffe0a64b4bed36</t>
  </si>
  <si>
    <t>4573769471</t>
  </si>
  <si>
    <t>DINAMICA ESTRUTURAS - Mão de obra de montagem de estruturas</t>
  </si>
  <si>
    <t>663e175cc92b3e0a35c49c92</t>
  </si>
  <si>
    <t>4575084646</t>
  </si>
  <si>
    <t>INOVACAL - Fabricação e instalação de plataforma para as bombas do Flotador</t>
  </si>
  <si>
    <t>663e175d0324d6f4bcc2e013</t>
  </si>
  <si>
    <t>663e28e3c92b3e33a3c49d33</t>
  </si>
  <si>
    <t>RFQ-1210-2024-000.034 R1</t>
  </si>
  <si>
    <t>CONSIGMA - Obras Civis – Construção de Alambrado, Bases para Pipeway e Pista de Acesso ao Poço</t>
  </si>
  <si>
    <t>6644cb99e9d12e1d78c1e3b1</t>
  </si>
  <si>
    <t>Timenow - Nestlé Ribeirão Preto (SP) - Gerente</t>
  </si>
  <si>
    <t>664614999a07aa3ae0630435</t>
  </si>
  <si>
    <t>4573333731</t>
  </si>
  <si>
    <t>664795a7d9d5f50a1e3f2af2</t>
  </si>
  <si>
    <t>DEMONSTRAÇÃO MARIELEN</t>
  </si>
  <si>
    <t>66479de146239171ce252cb3</t>
  </si>
  <si>
    <t>4574673798</t>
  </si>
  <si>
    <t>JATO VALE - Abertura janela no piso para estudo de solo</t>
  </si>
  <si>
    <t>664cfc542bca466116c0f939</t>
  </si>
  <si>
    <t>4575445201</t>
  </si>
  <si>
    <t>ISA ENGENHARIA -  Adequações Elétricas Transelevador 5</t>
  </si>
  <si>
    <t>664f34882fea818baf00a7fe</t>
  </si>
  <si>
    <t>4575057689</t>
  </si>
  <si>
    <t>LANGELLA - Sondagem de solo e inspeção do telhado</t>
  </si>
  <si>
    <t>664f42aff48de30f092984bf</t>
  </si>
  <si>
    <t>4573889617</t>
  </si>
  <si>
    <t>FUTURA ELETRICIDADE - Adequações e modificações de elétrica e automação para o projeto Roasters replacement</t>
  </si>
  <si>
    <t>664f58404f228d019be88072</t>
  </si>
  <si>
    <t>PC 0815 2023 REV.04</t>
  </si>
  <si>
    <t>GERAL TEC - Instalação Eletrica Tvp Solar</t>
  </si>
  <si>
    <t>665088ce603c72f3db8709bd</t>
  </si>
  <si>
    <t>4574684197</t>
  </si>
  <si>
    <t>MONTEIRO ENGENHARIA - Instalação Elétrica Medidores Vazão</t>
  </si>
  <si>
    <t>6650a822246b7a014f0b80fd</t>
  </si>
  <si>
    <t>4575031214</t>
  </si>
  <si>
    <t>PLANSERVICE - CQP Controle de qualidade do projeto Secador 3G</t>
  </si>
  <si>
    <t>6650c2fc690a7f81ec805f71</t>
  </si>
  <si>
    <t>4575213749</t>
  </si>
  <si>
    <t>MF TECH - Melhorias Extração 2</t>
  </si>
  <si>
    <t>665472a15e7ad789b787c7a9</t>
  </si>
  <si>
    <t>4574884436</t>
  </si>
  <si>
    <t>MONTEIRO ENGENHARIA - RFQ - Remoção de Painel Leitos e Cabos no Armazém MP</t>
  </si>
  <si>
    <t>66547bbc690a7f63c380685f</t>
  </si>
  <si>
    <t>4574639019</t>
  </si>
  <si>
    <t>MONTEIRO ENGENHARIA - Elétrica medidor de gás linha geral</t>
  </si>
  <si>
    <t>665484375e7ad7147587c853</t>
  </si>
  <si>
    <t>4574721425</t>
  </si>
  <si>
    <t>MONTEIRO ENGENHARIA - SOENG - Instalação Elétrica de Fundo Vibratório para Silo de Matéria-prima 21 e 23</t>
  </si>
  <si>
    <t>66548ceaa756c7f1ca0d5c84</t>
  </si>
  <si>
    <t>4575319608</t>
  </si>
  <si>
    <t>GPL CONSULTORIA - Estudo NR-12 Obsoletismo Fabrima</t>
  </si>
  <si>
    <t>6657321dc8a5451a7858f290</t>
  </si>
  <si>
    <t>4575385744</t>
  </si>
  <si>
    <t>ECOM - Impermeabilização das lajes de Cereais</t>
  </si>
  <si>
    <t>6659ca2c2ba51a63c952276e</t>
  </si>
  <si>
    <t>4574980347</t>
  </si>
  <si>
    <t>MONTEIRO ENGENHARIA - RFQ_ACESSO SUBESTAÇÕES_220224</t>
  </si>
  <si>
    <t>665a1a16bdf6bd4d563d2497</t>
  </si>
  <si>
    <t>4575106078</t>
  </si>
  <si>
    <t>JA PINTURAS - Pintura do Egron Ituiutaba-Mg</t>
  </si>
  <si>
    <t>665a1b432ba51a20915229b5</t>
  </si>
  <si>
    <t>4575313717</t>
  </si>
  <si>
    <t>PHD - Ampliação da Sala Média Tensão SE NDG Dolce Gusto</t>
  </si>
  <si>
    <t>666061b7307e02863dc5efec</t>
  </si>
  <si>
    <t>RFQ-1210-2023-000.206</t>
  </si>
  <si>
    <t xml:space="preserve">CONSIGMA - Reforma e Ampliação do COI e Sala de Painéis </t>
  </si>
  <si>
    <t>6660bc286105a5cca5c45294</t>
  </si>
  <si>
    <t>4575420951</t>
  </si>
  <si>
    <t>FUTURA ELETRICIDADE - Montagem Eletrica Para Projeto DPA Lactalis</t>
  </si>
  <si>
    <t>6661afc826e50576c1f8dbcf</t>
  </si>
  <si>
    <t>4575312835</t>
  </si>
  <si>
    <t>LE ENGENHARIA - RFQ-S1434-R0</t>
  </si>
  <si>
    <t>666748476959e9563fce75e3</t>
  </si>
  <si>
    <t>4574959511</t>
  </si>
  <si>
    <t>JA PINTURAS - Adequação Civil da Sala de Envase (TBA)</t>
  </si>
  <si>
    <t>6668580d06e59e2c42f67095</t>
  </si>
  <si>
    <t>4575287038</t>
  </si>
  <si>
    <t>MF TECH -  Instalação de Água Gelada</t>
  </si>
  <si>
    <t>6668aaac0943727dc4e42b0d</t>
  </si>
  <si>
    <t>4575370083</t>
  </si>
  <si>
    <t>TESLA - Sistema de SPDA e Aterramento</t>
  </si>
  <si>
    <t>66698e7d750bfe1eea89a02b</t>
  </si>
  <si>
    <t>4573427570</t>
  </si>
  <si>
    <t>MASTER INOX - Roof Revamp 03 - Reforços Metálicos</t>
  </si>
  <si>
    <t>6669a640d0fb9303c1994092</t>
  </si>
  <si>
    <t>4575326591</t>
  </si>
  <si>
    <t>ELETROVOLT - Instalação Eletromecanica  - Eletrovolt</t>
  </si>
  <si>
    <t>6669ad902f7942ee4a19e9cc</t>
  </si>
  <si>
    <t>EXCLUIR OBRA</t>
  </si>
  <si>
    <t>6669b319fb5d348532b18c81</t>
  </si>
  <si>
    <t>4574999765</t>
  </si>
  <si>
    <t>FRW SOLUÇÕES - Telhado - Isolamento Termoacústico, Instalação de Telha Zipada</t>
  </si>
  <si>
    <t>6669e02d9d565c4fb4c7105f</t>
  </si>
  <si>
    <t>4572877286</t>
  </si>
  <si>
    <t>LEOGAP INDUSTRIA - Montagem Silos Café Verde</t>
  </si>
  <si>
    <t>6669eed051caff6756b78f05</t>
  </si>
  <si>
    <t>4574944612</t>
  </si>
  <si>
    <t>GERAL TEC - Instalação Elétrica / Instrumentação / Pneumática BBNP Jardins</t>
  </si>
  <si>
    <t>666c361fb37bd58e56dc2219</t>
  </si>
  <si>
    <t>Timenow - Nestlé Carazinho (RS) 2024</t>
  </si>
  <si>
    <t>NESTLE CARAZINHO</t>
  </si>
  <si>
    <t>666c5c83b37bd52e50dc2458</t>
  </si>
  <si>
    <t>4574999412</t>
  </si>
  <si>
    <t>COMTEC - Terminação de um Link Optico</t>
  </si>
  <si>
    <t>667067ef732747673b451deb</t>
  </si>
  <si>
    <t>4574424200</t>
  </si>
  <si>
    <t>MASTER INOX - Serviços mecânicos para adequação nova substação de Araçatuba</t>
  </si>
  <si>
    <t>667198d7b64433710c914e8c</t>
  </si>
  <si>
    <t>4575478421</t>
  </si>
  <si>
    <t>CABAN ENGENHARIA - Adequações Civis na Cabine de Entrada</t>
  </si>
  <si>
    <t>6671b108f67247cfd52ef1ef</t>
  </si>
  <si>
    <t>4575483628</t>
  </si>
  <si>
    <t>CABAN ENGENHARIA - Adequações Civis na Subestação do moça</t>
  </si>
  <si>
    <t>6671cdb276f9ef69768e141e</t>
  </si>
  <si>
    <t>4575207613</t>
  </si>
  <si>
    <t>LANGELLA - Projeto Roof RVAMP 2024 - RIO PARDO</t>
  </si>
  <si>
    <t>6672ceed99a29dd859121f26</t>
  </si>
  <si>
    <t>4575471467</t>
  </si>
  <si>
    <t xml:space="preserve">AJSR MONTAGEM - Fabricação e Montagem de Guarda Corpo e relocação de hidrante </t>
  </si>
  <si>
    <t>6672e504f672476b492efa92</t>
  </si>
  <si>
    <t>4574703615</t>
  </si>
  <si>
    <t>PROJETAR - RFQ-CDES-721-Serviço de Montagem de Andaime Avert Transelevador</t>
  </si>
  <si>
    <t>6672eff7b37bd5058edc38be</t>
  </si>
  <si>
    <t>4573704696</t>
  </si>
  <si>
    <t>GRUPO EP - ETE Agua colorida</t>
  </si>
  <si>
    <t>667305d7f06d052e68d923f3</t>
  </si>
  <si>
    <t>4575643371</t>
  </si>
  <si>
    <t>MONTEIRO ENGENHARIA - RFQ-2024-00027 - Instalacao Eletrica Cortina de Ar Nova Doca</t>
  </si>
  <si>
    <t>66730e6fb37bd55822dc3a2b</t>
  </si>
  <si>
    <t>4574659942</t>
  </si>
  <si>
    <t>MONTEIRO ENGENHARIA - SOENG - Instalações elétricas Infra-estrutura</t>
  </si>
  <si>
    <t>66731c28f67247533e2efd03</t>
  </si>
  <si>
    <t>4575581364</t>
  </si>
  <si>
    <t>CONNECT PROJETOS - Adequação Painéis Elétricos Fabrima</t>
  </si>
  <si>
    <t>667326cb27cee3aa026d993b</t>
  </si>
  <si>
    <t>4575117056</t>
  </si>
  <si>
    <t>INTEGRAR - Instalação SDAI sala painel torre de pesagem</t>
  </si>
  <si>
    <t>6673312876f9ef12de8e2083</t>
  </si>
  <si>
    <t>4575690097</t>
  </si>
  <si>
    <t xml:space="preserve">CONNECT PROJETOS - Adequação Painéis Elétricos Bosch </t>
  </si>
  <si>
    <t>6673345cb397486335e780e9</t>
  </si>
  <si>
    <t>4575633006</t>
  </si>
  <si>
    <t>CONNECT PROJETOS - Adequação dos Painéis Elétricos Linha 2 Cereais</t>
  </si>
  <si>
    <t>66742df878466c54a8aaa1e2</t>
  </si>
  <si>
    <t>4575491169</t>
  </si>
  <si>
    <t>CABAN ENGENHARIA - Novas sala de extração de leite e sala de descanso</t>
  </si>
  <si>
    <t>66743fb9a4d4a750d446b1e7</t>
  </si>
  <si>
    <t>4575611891</t>
  </si>
  <si>
    <t xml:space="preserve">DEBS PROCÓPIO - Projeto nova SE 138KV </t>
  </si>
  <si>
    <t>66746ac6dea4099d0a412560</t>
  </si>
  <si>
    <t>4575378601</t>
  </si>
  <si>
    <t>GRILLI - Instalaçao do sistema de detecçao e alarme de incendio no CDES</t>
  </si>
  <si>
    <t>6675b155dea40962cd41361f</t>
  </si>
  <si>
    <t>4575480591</t>
  </si>
  <si>
    <t>GERAL TEC - Adequação no Painel do Sistema TVP Solar</t>
  </si>
  <si>
    <t>667b002149c90d9546dde947</t>
  </si>
  <si>
    <t>4575439776</t>
  </si>
  <si>
    <t>CONSCAPE - Impermeabilização de telhas Utilidades</t>
  </si>
  <si>
    <t>667b188624dc0e5886efc19e</t>
  </si>
  <si>
    <t>4575521201</t>
  </si>
  <si>
    <t>FUTURA ELETRICIDADE - Desmontagem e Montagem Elétrica Projeto AHU Egron L2</t>
  </si>
  <si>
    <t>667b20a25e104c22b4c24f45</t>
  </si>
  <si>
    <t>4575608888</t>
  </si>
  <si>
    <t>LUCENA ARARAS MONTAGEM - Modificação Provisório na Tampa do Misturador de Caldos</t>
  </si>
  <si>
    <t>667c2fa4ca58d4081633e571</t>
  </si>
  <si>
    <t>4575438929</t>
  </si>
  <si>
    <t>PHD - Serviços elétricos para instalação de cortinas de ar</t>
  </si>
  <si>
    <t>667c45241310dd8cce7a41b7</t>
  </si>
  <si>
    <t>667c4a049ab9af9e36495d7b</t>
  </si>
  <si>
    <t>4575526312</t>
  </si>
  <si>
    <t>PHD - Serviços de Substituição do Piso da Sala do Retrabalho</t>
  </si>
  <si>
    <t>667c4de8e446b713fc8ec9e2</t>
  </si>
  <si>
    <t>4575388552</t>
  </si>
  <si>
    <t>PHD - Serviços para adequação sala de extração de leite materno</t>
  </si>
  <si>
    <t>667c59c4b5cd4de6d2ca23f5</t>
  </si>
  <si>
    <t>4575025466</t>
  </si>
  <si>
    <t>MF TECH - Instalação AHU</t>
  </si>
  <si>
    <t>667d92887660b55276d7c1f5</t>
  </si>
  <si>
    <t>4575662422</t>
  </si>
  <si>
    <t>SBUILD SOLUÇÕES - Desenvolvimento da logica de automação da rotuladora krones</t>
  </si>
  <si>
    <t>667d93ae77d0c3f7b7f29e29</t>
  </si>
  <si>
    <t>4575380770</t>
  </si>
  <si>
    <t>PHD - Instalação de uma porta em Inox no Retrabalho</t>
  </si>
  <si>
    <t>667da627d700399d483eec77</t>
  </si>
  <si>
    <t>4575749055</t>
  </si>
  <si>
    <t>MF TECH -  Montagem Fabrima</t>
  </si>
  <si>
    <t>667eb46c9ab9afa1c4496abf</t>
  </si>
  <si>
    <t>4575593560</t>
  </si>
  <si>
    <t>PHD - Investigação do piso</t>
  </si>
  <si>
    <t>667ee7cfdb920ee44cfd1916</t>
  </si>
  <si>
    <t>4575662158</t>
  </si>
  <si>
    <t>CONCREZAC - Lapidação de Piso de Concreto</t>
  </si>
  <si>
    <t>667f0730db920e2d50fd273a</t>
  </si>
  <si>
    <t>4575652726</t>
  </si>
  <si>
    <t>CABAN ENGENHARIA - Melhorias Entrada da fabrica</t>
  </si>
  <si>
    <t>667f12d67660b56683d7d68f</t>
  </si>
  <si>
    <t>4575720360</t>
  </si>
  <si>
    <t>CABAN ENGENHARIA - Melhorias de acesso Latoaria x Acondicionamento</t>
  </si>
  <si>
    <t>6682b99f2aa7564a3588df8d</t>
  </si>
  <si>
    <t>4575436386</t>
  </si>
  <si>
    <t>MF TECH -  Montagem Mecânica Nova Linha de Mucilon</t>
  </si>
  <si>
    <t>6683edbbf7e59918a8bbe172</t>
  </si>
  <si>
    <t>RFQ-1210-2024-000.082</t>
  </si>
  <si>
    <t>CONSIGMA - Construção da nova sala de assepsia/demolição da sala existente/construção de bases para robô e para painéis</t>
  </si>
  <si>
    <t>66853c170090445de5ba09ab</t>
  </si>
  <si>
    <t>4575746746</t>
  </si>
  <si>
    <t>MONTEIRO ENGENHARIA - RFQ-2024-00010 - Instalacao Eletrica de Bebedouros e televisores</t>
  </si>
  <si>
    <t>6686951423541b102998009d</t>
  </si>
  <si>
    <t>4575348761</t>
  </si>
  <si>
    <t>CONSCAPE - Reforma de banheiros Ituiutaba</t>
  </si>
  <si>
    <t>6686e4b7ae637a6b2b4b36d1</t>
  </si>
  <si>
    <t>4575748060</t>
  </si>
  <si>
    <t>DEBS PROCÓPIO - Reforma de Pistas - Pavimentos de Concreto</t>
  </si>
  <si>
    <t>668bd55333a3a3bde8c60e4e</t>
  </si>
  <si>
    <t>4575388482</t>
  </si>
  <si>
    <t>MODUS - Obsoletismo Fornos REQ 2024 P048</t>
  </si>
  <si>
    <t>668be74033a3a36965c61083</t>
  </si>
  <si>
    <t>4575422409</t>
  </si>
  <si>
    <t>ELETROVOLT - Adequações e montagens elétricas</t>
  </si>
  <si>
    <t>668bf181f1d2e9f5d306b7c4</t>
  </si>
  <si>
    <t>4575877500</t>
  </si>
  <si>
    <t xml:space="preserve">INOVACAL - Projeto Capex- Instalação de Linha de Água Abrandada </t>
  </si>
  <si>
    <t>668bfd03c6b3a6cc6ad86998</t>
  </si>
  <si>
    <t>Timenow - Nestlé Goiânia 2024 (GO)</t>
  </si>
  <si>
    <t>668c14d7c6b3a64edcd86a8f</t>
  </si>
  <si>
    <t>62899691</t>
  </si>
  <si>
    <t>ALL SERV - Implantação de camêras nas entradas da fabricação</t>
  </si>
  <si>
    <t>668c1e367c34c7cfcf2cecec</t>
  </si>
  <si>
    <t>62851231</t>
  </si>
  <si>
    <t>ALL SERV - Controle de acesso: Ferrum, Gualpac, Sig, Lactose p e Lactose I</t>
  </si>
  <si>
    <t>668c2c338449e3704c59fe3e</t>
  </si>
  <si>
    <t>4574903952</t>
  </si>
  <si>
    <t>TESLA - Revitalização Corredor Nescafé, Egron 2</t>
  </si>
  <si>
    <t>668e776bcb83143390d616a7</t>
  </si>
  <si>
    <t>4575831010</t>
  </si>
  <si>
    <t>ECOCEL - Serviço de Execução de Pontos Elétricos SDAI</t>
  </si>
  <si>
    <t>668fcb3f8449e3aa595a0e90</t>
  </si>
  <si>
    <t>4575749151</t>
  </si>
  <si>
    <t>LUCENA ARARAS MONTAGEM - Relocação e desmontagem de equipamentos de Ar Comprimido</t>
  </si>
  <si>
    <t>6691475ce025cc7fa26e6c18</t>
  </si>
  <si>
    <t>4572995155</t>
  </si>
  <si>
    <t>FUTURA ELETRICIDADE - Replacement Fluid Bed tower line 1</t>
  </si>
  <si>
    <t>66916e53d2fef9d6d543bc6c</t>
  </si>
  <si>
    <t>4574929812</t>
  </si>
  <si>
    <t>MONTEIRO ENGENHARIA - SOENG - melhoria waste caixas dentro e uma de fora (elétrica) (1)</t>
  </si>
  <si>
    <t>66917957b7e8febfa5da0290</t>
  </si>
  <si>
    <t>4575559805</t>
  </si>
  <si>
    <t>MONTEIRO ENGENHARIA - RFQ-2024-00004</t>
  </si>
  <si>
    <t>66955a898449e3606d5a1fb3</t>
  </si>
  <si>
    <t>4575814287</t>
  </si>
  <si>
    <t>MASTER INOX - Melhorias acesso Latoaria x Acondicionamento</t>
  </si>
  <si>
    <t>66957b7cf185df62a9d9b763</t>
  </si>
  <si>
    <t>4574873689</t>
  </si>
  <si>
    <t>MODUS - RFQ 2024 P010 / RFQ 2024 P 011</t>
  </si>
  <si>
    <t>6696b08f2550831e258967d2</t>
  </si>
  <si>
    <t>4575856396</t>
  </si>
  <si>
    <t>LUCENA ARARAS MONTAGEM - Obsolescense Metal Detectors</t>
  </si>
  <si>
    <t>6697dd7f90dfb0ad58fbc1ae</t>
  </si>
  <si>
    <t>4574439614</t>
  </si>
  <si>
    <t>MASTER INOX - Serviço de Instalações Mecânicas Projeto Fluid Bed</t>
  </si>
  <si>
    <t>669908552550831c1e8978cd</t>
  </si>
  <si>
    <t>4575542816</t>
  </si>
  <si>
    <t>669917c5f00eb86c6449fbf8</t>
  </si>
  <si>
    <t>4575422409 - RFQ-1210-2024-000.096</t>
  </si>
  <si>
    <t>669948bebec0d7231e3965bd</t>
  </si>
  <si>
    <t>4575799277</t>
  </si>
  <si>
    <t>MASTER INOX - Fabricacao e instalacao de Duto ar externo AHU lactose</t>
  </si>
  <si>
    <t>66995b0834693e292081f30e</t>
  </si>
  <si>
    <t>4573403053</t>
  </si>
  <si>
    <t>MASTER INOX - Remoção Revestimento dos galpões 09, 11 e 12</t>
  </si>
  <si>
    <t>6699676ff00eb819374a013e</t>
  </si>
  <si>
    <t>4575632590</t>
  </si>
  <si>
    <t>TECHPIPE - Elaboração de Projeto de Engenharia</t>
  </si>
  <si>
    <t>66a14e55e77450502a19a23a</t>
  </si>
  <si>
    <t>4575628056</t>
  </si>
  <si>
    <t>MIR SERVIÇOS - Especialidade mecânica, para a execução da desmontagem do equipamento existente, Transelevador 06</t>
  </si>
  <si>
    <t>66a38f64d1e1f25ac2b24f7d</t>
  </si>
  <si>
    <t>4575807534</t>
  </si>
  <si>
    <t xml:space="preserve">ELETROVOLT - Montagem Elétrica para Projeto Lighthouse </t>
  </si>
  <si>
    <t>66a38fabdee86a214d86ee87</t>
  </si>
  <si>
    <t xml:space="preserve">ELETROVOLT - Montagem Elétrica para Projeto Substituição do Painel na Latoaria </t>
  </si>
  <si>
    <t>66aa319c0a55bd5fb05dbde0</t>
  </si>
  <si>
    <t>4575778988</t>
  </si>
  <si>
    <t>MONTEIRO ENGENHARIA - RFQ - Saneamento de Infraeletrica para Demolição de Prédio</t>
  </si>
  <si>
    <t>66aa421ba0f2b731fc0d5eca</t>
  </si>
  <si>
    <t>4575899457</t>
  </si>
  <si>
    <t>MONTEIRO ENGENHARIA - RFQ 0013 - Instalações elétricas</t>
  </si>
  <si>
    <t>66abc03908374c631298b9d8</t>
  </si>
  <si>
    <t>4575774576</t>
  </si>
  <si>
    <t xml:space="preserve"> TSE - Montagem Elétrica Nova Linha de Mucilon</t>
  </si>
  <si>
    <t>66acdb585afea273d169cea1</t>
  </si>
  <si>
    <t>07196.04.23 - REV.00</t>
  </si>
  <si>
    <t>FLEX - Serviço de Caldeiraria e Montagem Mecânica</t>
  </si>
  <si>
    <t>66ad0599c63ca05e4dac3b2d</t>
  </si>
  <si>
    <t>4575096296</t>
  </si>
  <si>
    <t>MCPACK - Reimplementação do sistema de visão anteriormente instalado na linha 08 da Nestlé Marilia</t>
  </si>
  <si>
    <t>66b0b5ee5afea2a63e69d1e3</t>
  </si>
  <si>
    <t>4575973876</t>
  </si>
  <si>
    <t>PHD - Execução Civil de Novos Banheiros na CD ES - Fabrica II</t>
  </si>
  <si>
    <t>66b10a0167663078714bc2ac</t>
  </si>
  <si>
    <t>4575672507</t>
  </si>
  <si>
    <t>SM&amp;A - Engenharia de Proprietário e Fiscalização do Comissionamento das Novas Subestações</t>
  </si>
  <si>
    <t>66b11bb0fe0be453c53f2162</t>
  </si>
  <si>
    <t>66b11de69975866176a65da7</t>
  </si>
  <si>
    <t>4575771384</t>
  </si>
  <si>
    <t>LUCENA ARARAS MONTAGEM - Projeto para substituição dos torradores da Linha 2, incluindo novo prédio com estrutura metálica, dois novos torradores e periféricos</t>
  </si>
  <si>
    <t>66b3ae5fe6dbf96bb7cc2e8a</t>
  </si>
  <si>
    <t>4575952155</t>
  </si>
  <si>
    <t>TESLA - Instalação Detector de Metais</t>
  </si>
  <si>
    <t>66b643e1a1bc943a51dce260</t>
  </si>
  <si>
    <t>4576080645</t>
  </si>
  <si>
    <t>CONNECT PROJETOS - Elaboração do Projeto Detalhado</t>
  </si>
  <si>
    <t>66ba1bf1b3dafebc2a972a1c</t>
  </si>
  <si>
    <t>ARQUIVAR</t>
  </si>
  <si>
    <t>66ba1d3351834400f78138bf</t>
  </si>
  <si>
    <t>4576006698</t>
  </si>
  <si>
    <t>CONNECT PROJETOS - Improvement on St 00.048 - ZERO ACCESS</t>
  </si>
  <si>
    <t>66bf5a47321e0d695b2f474e</t>
  </si>
  <si>
    <t>4575838377</t>
  </si>
  <si>
    <t>INOVA TS - Revitalização de piso de concreto</t>
  </si>
  <si>
    <t>66bf800bacb17f6ae13ed747</t>
  </si>
  <si>
    <t>4575419887</t>
  </si>
  <si>
    <t>NOKTUA - Desenvolvimento Automação Prasmatic Linha 3</t>
  </si>
  <si>
    <t>66c5daa2be6993f6a7ec7b0e</t>
  </si>
  <si>
    <t>4576025535</t>
  </si>
  <si>
    <t>ELETROVOLT - Montagem elétrica novo Secadora 3G</t>
  </si>
  <si>
    <t>66c72daece74dc87ad984924</t>
  </si>
  <si>
    <t>4575608464</t>
  </si>
  <si>
    <t>LANGELLA - Projeto de correção das patologias críticas e altas</t>
  </si>
  <si>
    <t>66c75338904820c75f2a00d1</t>
  </si>
  <si>
    <t>4576167559</t>
  </si>
  <si>
    <t>GPL CONSULTORIA - Elaboração do Projeto NR12 Grupo 2</t>
  </si>
  <si>
    <t>66c7915f261ed7291ddb3865</t>
  </si>
  <si>
    <t>4575475955</t>
  </si>
  <si>
    <t>CABAN ENGENHARIA - Via de acesso de Pessoas e Veiculos</t>
  </si>
  <si>
    <t>66c79cf4de15dfd2283b2aa0</t>
  </si>
  <si>
    <t>4575950518</t>
  </si>
  <si>
    <t>RGE - Montagem Mecânica Novo Secador 3G</t>
  </si>
  <si>
    <t>66cc77f0a9855706e3a279e2</t>
  </si>
  <si>
    <t>4576102790</t>
  </si>
  <si>
    <t>CONSCAPE - Adequação alvenarias utilidades</t>
  </si>
  <si>
    <t>66cf147cf228af409bc2f762</t>
  </si>
  <si>
    <t>4575828106</t>
  </si>
  <si>
    <t>READE - Pintura Piso Acondicionamento 1 Cereais</t>
  </si>
  <si>
    <t>66d0884fc4bffe7ccbe88412</t>
  </si>
  <si>
    <t>4575649440</t>
  </si>
  <si>
    <t>PHD - Instalação de infraestrutura elétrica e cortinas de ar na entrada da doca de MP e deposito  de resíduos da fábrica NDG</t>
  </si>
  <si>
    <t>66d1c011660c535d54e52d62</t>
  </si>
  <si>
    <t>4575563717</t>
  </si>
  <si>
    <t>DOLPHIN - Montagem Elétrica para o Sistema de Microdosagem</t>
  </si>
  <si>
    <t>66d1d63e66f7ed25588063a7</t>
  </si>
  <si>
    <t>4575884702</t>
  </si>
  <si>
    <t>MONTEIRO ENGENHARIA - RFQ - Instalações elétrica RFQ 025</t>
  </si>
  <si>
    <t>66d6f98f3915c9502f54243b</t>
  </si>
  <si>
    <t>4576008159</t>
  </si>
  <si>
    <t>FRW SOLUÇÕES - Construção Civil para Projeto Runways</t>
  </si>
  <si>
    <t>66d7078b1682254672827236</t>
  </si>
  <si>
    <t>4575598507</t>
  </si>
  <si>
    <t>66db2b2c3317d7391d938def</t>
  </si>
  <si>
    <t>4576062642</t>
  </si>
  <si>
    <t>MONTEIRO ENGENHARIA - RFQ-2024-00011- Instalacao Eletrica Sala de Descanso</t>
  </si>
  <si>
    <t>66deca14125cc8e1dc5ba2ad</t>
  </si>
  <si>
    <t>23.108/23-Rev08d</t>
  </si>
  <si>
    <t>TERMOPROL - Instalação de maquinas refrigeradas</t>
  </si>
  <si>
    <t>66df0033d4e71b774908cb04</t>
  </si>
  <si>
    <t>4576233698</t>
  </si>
  <si>
    <t>INOVA TS -  Obra construção civil do novo Secador</t>
  </si>
  <si>
    <t>66df272cd06652538cf1efa1</t>
  </si>
  <si>
    <t>4576150583</t>
  </si>
  <si>
    <t>INOVA TS -  Instalação telhas Zipadas</t>
  </si>
  <si>
    <t>66df45384e86476a56e8fb58</t>
  </si>
  <si>
    <t>4576313280</t>
  </si>
  <si>
    <t>66e01d8826a4dd67122e3dcb</t>
  </si>
  <si>
    <t>4576315755</t>
  </si>
  <si>
    <t>PHD - Serviços de tratamento de patologias prediais no moça, riscos alto e crítico</t>
  </si>
  <si>
    <t>66e02241832e49235293dfe0</t>
  </si>
  <si>
    <t>Timenow - Nestlé Araras - CD (SP)</t>
  </si>
  <si>
    <t>66e0575a17c08111f6c8868e</t>
  </si>
  <si>
    <t>4576354796</t>
  </si>
  <si>
    <t>66e07d93e9c6e8220229f8cd</t>
  </si>
  <si>
    <t>4575671647</t>
  </si>
  <si>
    <t xml:space="preserve">REFFORME - Execução de Obras de Construção Civil </t>
  </si>
  <si>
    <t>66e1aed1aa81341d9bf5b8ad</t>
  </si>
  <si>
    <t>4576225324</t>
  </si>
  <si>
    <t>FRW SOLUÇÕES - Isolamento Termoacústico, Instalação de Telha Zipada</t>
  </si>
  <si>
    <t>66e1df22e1d20378718dc3d2</t>
  </si>
  <si>
    <t>FLEX</t>
  </si>
  <si>
    <t>66e1e8cbaac4e83776bb932c</t>
  </si>
  <si>
    <t>1111111</t>
  </si>
  <si>
    <t>teste 11</t>
  </si>
  <si>
    <t>66e2c3e0956f7441485f52b7</t>
  </si>
  <si>
    <t>4576070174</t>
  </si>
  <si>
    <t>MONTEIRO ENGENHARIA - Instalações elétricas RFQ 029</t>
  </si>
  <si>
    <t>66e2daf0ba985fe950e1ea86</t>
  </si>
  <si>
    <t>4575765141</t>
  </si>
  <si>
    <t>JA PINTURAS - Projeto Revamping na sewage</t>
  </si>
  <si>
    <t>66e2f3f3eb185d663135cd77</t>
  </si>
  <si>
    <t>4576284794</t>
  </si>
  <si>
    <t>DEBS PROCÓPIO - Projeto Ferri Pro</t>
  </si>
  <si>
    <t>66e4468ef1d021bd99716c1d</t>
  </si>
  <si>
    <t>AR-46-LM-EP-001</t>
  </si>
  <si>
    <t>CONSIGMA - Serviços de Construção Civil para Reforma e Adaptação para Projeto Sala de impressão 3D</t>
  </si>
  <si>
    <t>66e48c707655ef93c0df39db</t>
  </si>
  <si>
    <t>4575668440</t>
  </si>
  <si>
    <t>CABAN ENGENHARIA - Investigação do piso da sala elétrica</t>
  </si>
  <si>
    <t>66e83104e2c2f908d5820f9b</t>
  </si>
  <si>
    <t>4575831341</t>
  </si>
  <si>
    <t>ELETROVOLT - Instalação Eletromecânica</t>
  </si>
  <si>
    <t>66e8629d3cf64782604ede97</t>
  </si>
  <si>
    <t>4573982080</t>
  </si>
  <si>
    <t>FLEX - Montagem mecânica Phase out</t>
  </si>
  <si>
    <t>66e867b83cf64760b74edf11</t>
  </si>
  <si>
    <t>4575377018</t>
  </si>
  <si>
    <t>VISION GS - Reabilitação de Caixas</t>
  </si>
  <si>
    <t>66e987f0c8240f596da3f31c</t>
  </si>
  <si>
    <t>4576297173</t>
  </si>
  <si>
    <t>3 IRMÃOS - Isolamento térmico tubulação de Leite gelado</t>
  </si>
  <si>
    <t>66e9d90893cd2bff21e78662</t>
  </si>
  <si>
    <t>4575790402</t>
  </si>
  <si>
    <t>CONNECT PROJETOS - Obsolescence X-Ray Corazza 4</t>
  </si>
  <si>
    <t>66ead24fd84f93e6971f8436</t>
  </si>
  <si>
    <t>4575635182</t>
  </si>
  <si>
    <t>CONNECT PROJETOS - Obsolescence X-Ray Bosch Twin and Metal Detector GU2</t>
  </si>
  <si>
    <t>66eae7cbfbdfafb73674e0c4</t>
  </si>
  <si>
    <t>4575704919</t>
  </si>
  <si>
    <t>NOVATRANS - Locação de Equipamentos</t>
  </si>
  <si>
    <t>66ec2f7d24e9b738b0350a03</t>
  </si>
  <si>
    <t>4576160542</t>
  </si>
  <si>
    <t>ECOM - Aplicação de membrana líquida de poliuretano</t>
  </si>
  <si>
    <t>66ec3e4713fbf6db1050c2d2</t>
  </si>
  <si>
    <t>45721303265</t>
  </si>
  <si>
    <t>CONSIGMA - Execução de Aplicação de Isolamento Termo-acústico, Instalação de Telha Zipada em telhado existente e Instalação de Estrutura Metálica</t>
  </si>
  <si>
    <t>66ec4fe17a1cb5cc36b7a5bf</t>
  </si>
  <si>
    <t>4576115781</t>
  </si>
  <si>
    <t>66ec624e0b300ddf28d17ff1</t>
  </si>
  <si>
    <t>4576046318</t>
  </si>
  <si>
    <t>ERENGE - Construção de Silo Horizontal, fosso, moega de descarga e patio de manobras</t>
  </si>
  <si>
    <t>66ec714fcb978d59d0ab9662</t>
  </si>
  <si>
    <t>4575637553</t>
  </si>
  <si>
    <t>ENERGY SUBSTATION - Construção de Subestação 138 kv</t>
  </si>
  <si>
    <t>66ed6c8638248006acad328b</t>
  </si>
  <si>
    <t>4576283088</t>
  </si>
  <si>
    <t>GEOTÉRMICA - Projeto Isolamento no Sistema Sollar Thermal</t>
  </si>
  <si>
    <t>66f15dd6c09d7c75e450d713</t>
  </si>
  <si>
    <t>4576297400</t>
  </si>
  <si>
    <t xml:space="preserve">THERMOFRIO - Relocação de Ar Condicionados e Dutos </t>
  </si>
  <si>
    <t>66f16725bd95aa5325a1fc10</t>
  </si>
  <si>
    <t>4575769824</t>
  </si>
  <si>
    <t>MASTER INOX - Confecção de 03 bancadas inox para supervisorios sub 138k</t>
  </si>
  <si>
    <t>66f16b52a23412b19c049968</t>
  </si>
  <si>
    <t>4576324468</t>
  </si>
  <si>
    <t>GRILLI - Desmontagem e Montagem de Detector de Fumaça</t>
  </si>
  <si>
    <t>66f176c47c869551ca8341e4</t>
  </si>
  <si>
    <t>4576111821</t>
  </si>
  <si>
    <t>LE ENGENHARIA - Serviço de adequação civil corredor novos banheiros</t>
  </si>
  <si>
    <t>66f181faee60dc7490674ed0</t>
  </si>
  <si>
    <t>4576351477</t>
  </si>
  <si>
    <t>PHD - Locação de 01 Container para abrigrar materiais pelo periodo de 12 meses</t>
  </si>
  <si>
    <t>66f19832f51f260ff2990ff4</t>
  </si>
  <si>
    <t>4576456017</t>
  </si>
  <si>
    <t>PHD - Execução da Infra, sistema de iluminação e SPDA da Ampliação sala de média tensão NDG</t>
  </si>
  <si>
    <t>66f1afadca767e82c64db1dc</t>
  </si>
  <si>
    <t>4575357035</t>
  </si>
  <si>
    <t>VISION GS - Recuperação de Rede</t>
  </si>
  <si>
    <t>66f1b6e5ee60dcc4c9675d19</t>
  </si>
  <si>
    <t>4576127349</t>
  </si>
  <si>
    <t>DEBS PROCÓPIO - Projeto Increased Performance of coffee extration lines - Obras civis</t>
  </si>
  <si>
    <t>66f2bf9164b6bf5fa38427cb</t>
  </si>
  <si>
    <t>4576539046</t>
  </si>
  <si>
    <t>ECOM - Impermeabilização das lajes dos Rolos</t>
  </si>
  <si>
    <t>66f2c9e564b6bf77bd842849</t>
  </si>
  <si>
    <t>4575937383</t>
  </si>
  <si>
    <t>JA PINTURAS - Substituição do Piso Gail</t>
  </si>
  <si>
    <t>66f2ff3d0dc0259b21f08c0e</t>
  </si>
  <si>
    <t>4576485283</t>
  </si>
  <si>
    <t>RGE - Reforço Guarda-corpos e estruturas metálicas</t>
  </si>
  <si>
    <t>66f4062269132903f3ac4572</t>
  </si>
  <si>
    <t>4575654408</t>
  </si>
  <si>
    <t>66f4490107b7cd76c5f89082</t>
  </si>
  <si>
    <t>4575265670</t>
  </si>
  <si>
    <t>TSE - RFQ-2582 - Projeto Magma – Rev00</t>
  </si>
  <si>
    <t>66f468be0c546af861c9ee22</t>
  </si>
  <si>
    <t>4576068027</t>
  </si>
  <si>
    <t>PROJETAR - Pintura corredor Transelevador</t>
  </si>
  <si>
    <t>66f568c129eccd4f32cb5fbd</t>
  </si>
  <si>
    <t>4575698037</t>
  </si>
  <si>
    <t>JATO VALE - Execucão Obras de Construção Civil</t>
  </si>
  <si>
    <t>66f6a53244cd0c17c341b3f8</t>
  </si>
  <si>
    <t>4576107860</t>
  </si>
  <si>
    <t>LE ENGENHARIA - Prospecção de piso (05 pontos); Prospecção de lajes (24 pontos); Prospecção de vigas (75 pontos); Prospecção de pilares (58 pontos); Investigação de perfis metálicos (24 pontos)</t>
  </si>
  <si>
    <t>66f6f51c3650ed806c31a4ac</t>
  </si>
  <si>
    <t>4576462211</t>
  </si>
  <si>
    <t>MASTER INOX - Serviços de Rede água gelada Latoaria</t>
  </si>
  <si>
    <t>66fa9f7e0767962a0facc881</t>
  </si>
  <si>
    <t>4576320148</t>
  </si>
  <si>
    <t>PHD - Prospecções e Correções de Patologias Estruturais em Pisos, Vigas e Lajes</t>
  </si>
  <si>
    <t>66faa9051dd18b3603ad74c1</t>
  </si>
  <si>
    <t>4576411703</t>
  </si>
  <si>
    <t>CONSIGMA - Reforma do NQAC</t>
  </si>
  <si>
    <t>66fc014c4224ea7a1892622a</t>
  </si>
  <si>
    <t>4576313280 - RFQ 1210-2024-000.136</t>
  </si>
  <si>
    <t>ELETROVOLT - Projeto PTAR (Águas Coloridas) - Adequações e Montagem Elétrica</t>
  </si>
  <si>
    <t>66fc0be0eb7a294cffd099f8</t>
  </si>
  <si>
    <t>4576453558</t>
  </si>
  <si>
    <t>LUCENA ARARAS MONTAGEM - Substituição dos Detectores de Metais - Brambati, Nalbach e Egron</t>
  </si>
  <si>
    <t>66fc3c91fc7aea17f67cc56d</t>
  </si>
  <si>
    <t>171-2022 REV5</t>
  </si>
  <si>
    <t>LILLA - Montagem de torradores</t>
  </si>
  <si>
    <t>66fc450e6728411ef917ad64</t>
  </si>
  <si>
    <t>4576124424</t>
  </si>
  <si>
    <t>MF TECH - Instalação Reforço Tesoura</t>
  </si>
  <si>
    <t>66fc524597e3f8797159f00c</t>
  </si>
  <si>
    <t>4576109680</t>
  </si>
  <si>
    <t>PHD - Fornecimento e instalação de infraestrutura elétrica para instalação de 04 luminarias de emergencia</t>
  </si>
  <si>
    <t>66fd57b767284168fc17b3b0</t>
  </si>
  <si>
    <t>4575274940</t>
  </si>
  <si>
    <t>LUCENA ARARAS MONTAGEM - Montagem Mecânica para projeto Roof Revamp 3</t>
  </si>
  <si>
    <t>obra</t>
  </si>
  <si>
    <t>sequence</t>
  </si>
  <si>
    <t>createdAt</t>
  </si>
  <si>
    <t>dtcreated</t>
  </si>
  <si>
    <t>userApp.name</t>
  </si>
  <si>
    <t>singOnlyEmpreitr.signnome</t>
  </si>
  <si>
    <t>userSignEmpreitrDate</t>
  </si>
  <si>
    <t>status</t>
  </si>
  <si>
    <t>dateAprover</t>
  </si>
  <si>
    <t>singOnlyApprover.signnome</t>
  </si>
  <si>
    <t>revisionNumber</t>
  </si>
  <si>
    <t>ID do RDO</t>
  </si>
  <si>
    <t>Nome da obra</t>
  </si>
  <si>
    <t>RDO nº</t>
  </si>
  <si>
    <t>RDO do dia</t>
  </si>
  <si>
    <t>Criado no dia</t>
  </si>
  <si>
    <t>Criado na hora</t>
  </si>
  <si>
    <t>Empreiteiro criador do RDO</t>
  </si>
  <si>
    <t>Assinatura do empreiteiro</t>
  </si>
  <si>
    <t>Data de assinatura do empreiteiro</t>
  </si>
  <si>
    <t>Hora de assinatura do empreiteiro</t>
  </si>
  <si>
    <t>Status</t>
  </si>
  <si>
    <t>Status (aux)</t>
  </si>
  <si>
    <t>Data de aprovação</t>
  </si>
  <si>
    <t>Hora de aprovação</t>
  </si>
  <si>
    <t>Fiscal aprovador</t>
  </si>
  <si>
    <t>Tempo para avaliar o RDO (dias úteis)</t>
  </si>
  <si>
    <t>Atraso?</t>
  </si>
  <si>
    <t>Atraso? (aux)</t>
  </si>
  <si>
    <t>Tempo de atraso (dias úteis)</t>
  </si>
  <si>
    <t>Número da revisão</t>
  </si>
  <si>
    <t>Número da revisão (aux)</t>
  </si>
  <si>
    <t>Mais de três revisões (aux2)</t>
  </si>
  <si>
    <t>66ab5ffac63ca02a66ac3490</t>
  </si>
  <si>
    <t>31/07/2024</t>
  </si>
  <si>
    <t>Renato Bartsch</t>
  </si>
  <si>
    <t>Aprovado</t>
  </si>
  <si>
    <t>Laura Ramos</t>
  </si>
  <si>
    <t>66ab633a1ba66c1525f5a64a</t>
  </si>
  <si>
    <t>Carlos Eduardo</t>
  </si>
  <si>
    <t>Jose Goliva</t>
  </si>
  <si>
    <t>66ab74b01ba66c34a2f5a685</t>
  </si>
  <si>
    <t>Higor Leonardo</t>
  </si>
  <si>
    <t>Antonio Alexandre da Silva Filho</t>
  </si>
  <si>
    <t>66ab75641ba66ca60bf5a68e</t>
  </si>
  <si>
    <t>30/07/2024</t>
  </si>
  <si>
    <t>66ab780d70bbd41cacffe353</t>
  </si>
  <si>
    <t>Diego Schuartz</t>
  </si>
  <si>
    <t>Em análise</t>
  </si>
  <si>
    <t>66ab7c9fa434bd22bd7b79cc</t>
  </si>
  <si>
    <t>Guilherme Godoy</t>
  </si>
  <si>
    <t>Jesuel Guimarães</t>
  </si>
  <si>
    <t>66ab7d7270bbd47f62ffe3db</t>
  </si>
  <si>
    <t>Juliano Cressoni</t>
  </si>
  <si>
    <t>Edson Proencio</t>
  </si>
  <si>
    <t>66ab7e471ba66c82cef5a6d0</t>
  </si>
  <si>
    <t>Edvaldo Francisco Prado</t>
  </si>
  <si>
    <t>Tiago Silickas</t>
  </si>
  <si>
    <t>66ab7f771ba66c26d5f5a6e1</t>
  </si>
  <si>
    <t>Marcos Antonio Viana Beluti</t>
  </si>
  <si>
    <t>Geovane Moda</t>
  </si>
  <si>
    <t>66ab7fdcf7ffa3abfedbb1be</t>
  </si>
  <si>
    <t>66ab828a1ba66c1f1cf5a713</t>
  </si>
  <si>
    <t>66ab82f8a231fc3c71ed2b03</t>
  </si>
  <si>
    <t>66ab835da231fc7f88ed2b13</t>
  </si>
  <si>
    <t>01/08/2024</t>
  </si>
  <si>
    <t>66ab83f75afea26b9169c9db</t>
  </si>
  <si>
    <t>66ab978e5afea24ad469cac1</t>
  </si>
  <si>
    <t>66ab9eb6ce757549889ddb23</t>
  </si>
  <si>
    <t>Raquel Theresinha Saura</t>
  </si>
  <si>
    <t>Adriele Santos</t>
  </si>
  <si>
    <t>66abb13cce75756d739ddb71</t>
  </si>
  <si>
    <t>Leticia Ferreguetti</t>
  </si>
  <si>
    <t>Vitor Meireles</t>
  </si>
  <si>
    <t>66abb39908374c02ac98b99c</t>
  </si>
  <si>
    <t>66abb56d1ba66c570cf5a82e</t>
  </si>
  <si>
    <t>26/07/2024</t>
  </si>
  <si>
    <t>Deyson Pinheiro</t>
  </si>
  <si>
    <t>Jorge Alencar</t>
  </si>
  <si>
    <t>66abb750ce7575220d9ddb81</t>
  </si>
  <si>
    <t>Adriano Silveira Cavalcante</t>
  </si>
  <si>
    <t>Jemilly Lima</t>
  </si>
  <si>
    <t>66abb85208374c520798b9ab</t>
  </si>
  <si>
    <t>Anderson Santos Coutinho</t>
  </si>
  <si>
    <t>66abb9151ba66c2bcef5a845</t>
  </si>
  <si>
    <t>66abd66d5afea2260169cc8c</t>
  </si>
  <si>
    <t>29/07/2024</t>
  </si>
  <si>
    <t>Victor Moysés Nascimento</t>
  </si>
  <si>
    <t>Kamilla Boechat</t>
  </si>
  <si>
    <t>66abd6af1ba66ca1d8f5a945</t>
  </si>
  <si>
    <t>66abd6db5afea28b0269cc8e</t>
  </si>
  <si>
    <t>66abd6fea434bd6a127b7cf7</t>
  </si>
  <si>
    <t>66abe0e4c63ca062c2ac3908</t>
  </si>
  <si>
    <t>Tacisio Amaral</t>
  </si>
  <si>
    <t>Marco Freire</t>
  </si>
  <si>
    <t>66abe216f7ffa303b4dbb51a</t>
  </si>
  <si>
    <t>João Vicente</t>
  </si>
  <si>
    <t>66abe35f1ba66c9f49f5a9cd</t>
  </si>
  <si>
    <t>66abe6b653b54c8503c86657</t>
  </si>
  <si>
    <t>66abe8bba231fc2e27ed2e8a</t>
  </si>
  <si>
    <t>66abfa6ff7ffa35b7cdbb546</t>
  </si>
  <si>
    <t>Amanda Franco Pereira</t>
  </si>
  <si>
    <t>66ac05b0a434bd5d957b7d98</t>
  </si>
  <si>
    <t>Lucas Herrero</t>
  </si>
  <si>
    <t>66acb50d5afea28b3669cd41</t>
  </si>
  <si>
    <t>Luciano Freitas Morais</t>
  </si>
  <si>
    <t>Waender Barros</t>
  </si>
  <si>
    <t>66acb90bc63ca07f7cac394b</t>
  </si>
  <si>
    <t>66acb94fce7575314b9ddd22</t>
  </si>
  <si>
    <t>66acc41e9a895e0bd8fdec4f</t>
  </si>
  <si>
    <t>66acc4575afea25f9469cd67</t>
  </si>
  <si>
    <t>Joel Silvério Junior</t>
  </si>
  <si>
    <t>66acc4cb1ba66c3132f5aa5a</t>
  </si>
  <si>
    <t>Adriana Oliveira</t>
  </si>
  <si>
    <t>Ivan Carvalho</t>
  </si>
  <si>
    <t>66acc63bce7575b73e9ddd46</t>
  </si>
  <si>
    <t>66acc803c63ca0d1eaac398e</t>
  </si>
  <si>
    <t>66accad8a434bd30aa7b7de1</t>
  </si>
  <si>
    <t>66accb5453b54c4f8cc866d5</t>
  </si>
  <si>
    <t>Luigi Sato</t>
  </si>
  <si>
    <t>66acd90ef7ffa3627adbb63e</t>
  </si>
  <si>
    <t>Gustavo Rocha</t>
  </si>
  <si>
    <t>Paulo Ferreira</t>
  </si>
  <si>
    <t>66acda515afea2152f69ce68</t>
  </si>
  <si>
    <t>66acdb6953b54c3d79c86760</t>
  </si>
  <si>
    <t>66acdd39a231fc0f91ed2fee</t>
  </si>
  <si>
    <t>02/08/2024</t>
  </si>
  <si>
    <t>66acdd691ba66c4586f5ab4c</t>
  </si>
  <si>
    <t>66acdeaaa434bdf3877b7e70</t>
  </si>
  <si>
    <t>66ace2ac9a895e497afded24</t>
  </si>
  <si>
    <t>66acf95f1ba66cabddf5ac18</t>
  </si>
  <si>
    <t>66acf9efc63ca044b5ac3b28</t>
  </si>
  <si>
    <t>66ad086a1ba66c8440f5ac3a</t>
  </si>
  <si>
    <t>66ad0eb9c63ca04061ac3b99</t>
  </si>
  <si>
    <t>66ad125ca434bd030c7b7fd5</t>
  </si>
  <si>
    <t>Jean da Silva Pereira</t>
  </si>
  <si>
    <t>Douglas Silva</t>
  </si>
  <si>
    <t>66ad12909a895ea767fdee21</t>
  </si>
  <si>
    <t>66ad12f71ba66c8da9f5ac6b</t>
  </si>
  <si>
    <t>66ad13bb53b54ce244c8689c</t>
  </si>
  <si>
    <t>66ad13eba434bd07f37b7fe1</t>
  </si>
  <si>
    <t>66ad14369a895e8216fdee28</t>
  </si>
  <si>
    <t>22/07/2024</t>
  </si>
  <si>
    <t>66ad14911ba66c5298f5ac72</t>
  </si>
  <si>
    <t>23/07/2024</t>
  </si>
  <si>
    <t>66ad15571ba66ce747f5ac73</t>
  </si>
  <si>
    <t>24/07/2024</t>
  </si>
  <si>
    <t>66ad15fea434bd878b7b7fe4</t>
  </si>
  <si>
    <t>25/07/2024</t>
  </si>
  <si>
    <t>66ad19a69a895e6696fdee3e</t>
  </si>
  <si>
    <t>66ad1a41f7ffa3663adbb811</t>
  </si>
  <si>
    <t>66ad1efb53b54c8e6ac868c2</t>
  </si>
  <si>
    <t>66ad1f8af7ffa30fffdbb837</t>
  </si>
  <si>
    <t>66ad28569a895ea407fdee9a</t>
  </si>
  <si>
    <t>66ae0758a434bd7eda7b809e</t>
  </si>
  <si>
    <t>66ae3849fe0be46c2a3f1eb2</t>
  </si>
  <si>
    <t>66ae38caf7ffa307a6dbb89f</t>
  </si>
  <si>
    <t>03/08/2024</t>
  </si>
  <si>
    <t>66ae3a3953b54c38a3c8695f</t>
  </si>
  <si>
    <t>66ae66205afea2a48569d103</t>
  </si>
  <si>
    <t>66ae66d4c70331388ad9af22</t>
  </si>
  <si>
    <t>66ae67599975864d7da65a33</t>
  </si>
  <si>
    <t>27/07/2024</t>
  </si>
  <si>
    <t>66ae7c635afea201f169d114</t>
  </si>
  <si>
    <t>66b0a85d1ba66c7b06f5addc</t>
  </si>
  <si>
    <t>Bruno Ferreira</t>
  </si>
  <si>
    <t>66b0ab11a434bd116d7b81a0</t>
  </si>
  <si>
    <t>66b0ab555afea211a069d199</t>
  </si>
  <si>
    <t>66b0adf3a434bd242d7b81b1</t>
  </si>
  <si>
    <t>66b0b8c01ba66c08d1f5ae33</t>
  </si>
  <si>
    <t>66b0b93b6766304b8d4bc151</t>
  </si>
  <si>
    <t>66b0bca9f7ffa331dadbb99a</t>
  </si>
  <si>
    <t>Guilherme Borges</t>
  </si>
  <si>
    <t>66b0bd126766304a6f4bc163</t>
  </si>
  <si>
    <t>66b0bd5f1ba66cc3d7f5ae65</t>
  </si>
  <si>
    <t>66b0bddafe0be431543f1fac</t>
  </si>
  <si>
    <t>66b0be29c703318667d9b04d</t>
  </si>
  <si>
    <t>66b0be9c53b54c1db8c86a93</t>
  </si>
  <si>
    <t>66b0beb1a434bd2a0e7b8218</t>
  </si>
  <si>
    <t>66b0c180fe0be476053f1fdb</t>
  </si>
  <si>
    <t>66b0c73d997586e805a65ba7</t>
  </si>
  <si>
    <t>05/08/2024</t>
  </si>
  <si>
    <t>66b0ca549975864b45a65bbb</t>
  </si>
  <si>
    <t>66b0cbe1f7ffa33e8fdbba02</t>
  </si>
  <si>
    <t>66b0d0a11ba66c5b88f5aece</t>
  </si>
  <si>
    <t>66b0d0f6a434bdc6307b82a0</t>
  </si>
  <si>
    <t>66b0d1ab1ba66c71e6f5aed5</t>
  </si>
  <si>
    <t>04/08/2024</t>
  </si>
  <si>
    <t>66b0e62567663099eb4bc228</t>
  </si>
  <si>
    <t>11/07/2024</t>
  </si>
  <si>
    <t>Leonardo Pelegrino</t>
  </si>
  <si>
    <t>Luis Ramos</t>
  </si>
  <si>
    <t>66b0f330a434bdb29d7b82ec</t>
  </si>
  <si>
    <t>66b0f3c8f7ffa3e4b2dbba83</t>
  </si>
  <si>
    <t>66b0fba85afea21ddf69d2f8</t>
  </si>
  <si>
    <t>66b0fbe9f7ffa32a85dbbaa0</t>
  </si>
  <si>
    <t>66b0fc4cf7ffa3dd93dbbaa3</t>
  </si>
  <si>
    <t>66b0fcce5afea2768569d2fe</t>
  </si>
  <si>
    <t>66b0fe9df7ffa315dcdbbaaa</t>
  </si>
  <si>
    <t>66b115f8fe0be4d6ee3f210e</t>
  </si>
  <si>
    <t>66b11b0a9975869c61a65d84</t>
  </si>
  <si>
    <t>66b11c84fe0be458ae3f218d</t>
  </si>
  <si>
    <t>66b1215cc703318b66d9b30e</t>
  </si>
  <si>
    <t>66b122621ba66c5ebff5b180</t>
  </si>
  <si>
    <t>66b12ddb53b54c5a56c86d69</t>
  </si>
  <si>
    <t>66b138a7c703311e8dd9b3de</t>
  </si>
  <si>
    <t>66b168bad897d3f37a98ba13</t>
  </si>
  <si>
    <t>Gleison Cardoso Souza</t>
  </si>
  <si>
    <t>66b16b36af4e955cf6d85419</t>
  </si>
  <si>
    <t>66b1f944cdeeb2e7fe1398ec</t>
  </si>
  <si>
    <t>66b1f986cdeeb21f511398ed</t>
  </si>
  <si>
    <t>66b1fbc9c04df629acc40543</t>
  </si>
  <si>
    <t>66b20b2259d26657e316779f</t>
  </si>
  <si>
    <t>66b21799ffe9c934fdf33ee3</t>
  </si>
  <si>
    <t>66b217ea0a6b8c3b35e0f2f6</t>
  </si>
  <si>
    <t>06/08/2024</t>
  </si>
  <si>
    <t>66b21a19ffe9c90265f33f18</t>
  </si>
  <si>
    <t>66b21f19d897d30ea498bbf3</t>
  </si>
  <si>
    <t>Lays Rocha</t>
  </si>
  <si>
    <t>66b21f1effe9c9042cf33fce</t>
  </si>
  <si>
    <t>66b21f23955bf6caee4885d4</t>
  </si>
  <si>
    <t>66b21f29d897d3edd098bbf4</t>
  </si>
  <si>
    <t>66b21f2dffe9c93e17f33fcf</t>
  </si>
  <si>
    <t>66b21f31955bf62eeb4885d5</t>
  </si>
  <si>
    <t>66b2214eaf4e9521e8d855cf</t>
  </si>
  <si>
    <t>66b224a8d897d3894998bc36</t>
  </si>
  <si>
    <t>66b224bd59d266718016793e</t>
  </si>
  <si>
    <t>66b224ce59d2666a3416793f</t>
  </si>
  <si>
    <t>66b227b0ffe9c9e85cf34015</t>
  </si>
  <si>
    <t>66b227b5955bf609a648864d</t>
  </si>
  <si>
    <t>66b22845c04df6588fc40711</t>
  </si>
  <si>
    <t>66b22d77af4e950bafd85642</t>
  </si>
  <si>
    <t>66b2301a955bf6b746488681</t>
  </si>
  <si>
    <t>Em aberto</t>
  </si>
  <si>
    <t>66b23118af4e958061d85651</t>
  </si>
  <si>
    <t>Pedro Henrique Lopes da Silva</t>
  </si>
  <si>
    <t>66b2322a59d266b08a1679a5</t>
  </si>
  <si>
    <t>66b23234af4e95576cd85656</t>
  </si>
  <si>
    <t>66b2332bcdeeb26cf4139af6</t>
  </si>
  <si>
    <t>66b2346effe9c91928f3405c</t>
  </si>
  <si>
    <t>66b23551af4e9573add856df</t>
  </si>
  <si>
    <t>66b235970a6b8c653ae0f4dd</t>
  </si>
  <si>
    <t>66b23c678120ce0054fca89e</t>
  </si>
  <si>
    <t>66b25616810a0d750ba5978e</t>
  </si>
  <si>
    <t>66b25696a9432a0413fa87b0</t>
  </si>
  <si>
    <t>66b2576e1ab962d296aae3a8</t>
  </si>
  <si>
    <t>66b257d6e6dbf9703acc2aaf</t>
  </si>
  <si>
    <t>66b25943a1bc9479e8dccee5</t>
  </si>
  <si>
    <t>66b259758d14efa5013a5a35</t>
  </si>
  <si>
    <t>66b259f25183449eda811569</t>
  </si>
  <si>
    <t>66b25aa9a1bc944112dccee7</t>
  </si>
  <si>
    <t>66b25b82a9432a92b9fa87c6</t>
  </si>
  <si>
    <t>66b25c15810a0d256fa597a8</t>
  </si>
  <si>
    <t>66b25cc65183440074811579</t>
  </si>
  <si>
    <t>66b25cf95183447bc6811586</t>
  </si>
  <si>
    <t>66b25dc18d14ef3fb23a5a3e</t>
  </si>
  <si>
    <t>66b25ed0e6dbf90dcacc2aeb</t>
  </si>
  <si>
    <t>12/07/2024</t>
  </si>
  <si>
    <t>66b261dfe6dbf975e4cc2af4</t>
  </si>
  <si>
    <t>66b262388120ce1dcdfca9a5</t>
  </si>
  <si>
    <t>13/07/2024</t>
  </si>
  <si>
    <t>66b2625a810a0de9d0a597bc</t>
  </si>
  <si>
    <t>15/07/2024</t>
  </si>
  <si>
    <t>66b262f68120ce9e5afca9ab</t>
  </si>
  <si>
    <t>66b26379a1bc940277dccf27</t>
  </si>
  <si>
    <t>Paulo Eduardo Xavier da Silva</t>
  </si>
  <si>
    <t>66b267198d14ef75d33a5a8b</t>
  </si>
  <si>
    <t>66b26c56e6dbf97070cc2b62</t>
  </si>
  <si>
    <t>66b26de1a1bc9436e9dccfa5</t>
  </si>
  <si>
    <t>66b26f3d1ab962588faaf022</t>
  </si>
  <si>
    <t>16/07/2024</t>
  </si>
  <si>
    <t>66b274b1a9432a2ffbfa888f</t>
  </si>
  <si>
    <t>66b2764e8d14efd98d3a5b0d</t>
  </si>
  <si>
    <t>66b277fda1bc94283adccfeb</t>
  </si>
  <si>
    <t>17/07/2024</t>
  </si>
  <si>
    <t>66b279eea9432ada1dfa88b1</t>
  </si>
  <si>
    <t>66b27cc08120ce8a3efcaa93</t>
  </si>
  <si>
    <t>66b27d57518344393b811666</t>
  </si>
  <si>
    <t>66b27dd61ab962965baaf0a8</t>
  </si>
  <si>
    <t>66b27ded1ab962d4ccaaf0a9</t>
  </si>
  <si>
    <t>18/07/2024</t>
  </si>
  <si>
    <t>66b34c1d518344042f8116c6</t>
  </si>
  <si>
    <t>07/08/2024</t>
  </si>
  <si>
    <t>66b34ca4e6dbf9d003cc2c4d</t>
  </si>
  <si>
    <t>66b34ce3e6dbf977eccc2c4e</t>
  </si>
  <si>
    <t>19/07/2024</t>
  </si>
  <si>
    <t>66b34e64a4a92517d1b81564</t>
  </si>
  <si>
    <t>66b34f09a1bc940380dcd086</t>
  </si>
  <si>
    <t>66b3545d1ab9627646aaf10e</t>
  </si>
  <si>
    <t>20/07/2024</t>
  </si>
  <si>
    <t>66b35770518344d9f18116dc</t>
  </si>
  <si>
    <t>66b35884a9432a82cbfa8941</t>
  </si>
  <si>
    <t>66b3589e8d14ef9bee3a5bcb</t>
  </si>
  <si>
    <t>66b35b56a1bc941cffdcd0bb</t>
  </si>
  <si>
    <t>66b35b891ab9626ce4aaf120</t>
  </si>
  <si>
    <t>66b35cea810a0d3d35a5992f</t>
  </si>
  <si>
    <t>66b35ecea4a92502edb81586</t>
  </si>
  <si>
    <t>66b35efb8120ce2ec9fcab4b</t>
  </si>
  <si>
    <t>66b35fd48d14ef32b43a5bea</t>
  </si>
  <si>
    <t>66b36515810a0d5288a59947</t>
  </si>
  <si>
    <t>66b368a3a1bc94af7cdcd0eb</t>
  </si>
  <si>
    <t>Leonardo Silva</t>
  </si>
  <si>
    <t>66b368dfa1bc94df49dcd0ec</t>
  </si>
  <si>
    <t>66b36951e6dbf94a52cc2c8f</t>
  </si>
  <si>
    <t>66b369e98120ce31acfcab83</t>
  </si>
  <si>
    <t>66b36a1e810a0d7491a59954</t>
  </si>
  <si>
    <t>66b36a9d810a0da6dda59955</t>
  </si>
  <si>
    <t>66b36b521ab9620593aaf161</t>
  </si>
  <si>
    <t>66b36baa8d14ef973f3a5bfa</t>
  </si>
  <si>
    <t>66b36bdfa4a925c840b815a7</t>
  </si>
  <si>
    <t>66b37a00e6dbf978d8cc2ce5</t>
  </si>
  <si>
    <t>66b3a20a8120ce7dd2fcb963</t>
  </si>
  <si>
    <t>66b3ac888120cea1c3fcb97b</t>
  </si>
  <si>
    <t>66b3ae332e5b556609e6349e</t>
  </si>
  <si>
    <t>66b3b6b9a1bc94876cdcd391</t>
  </si>
  <si>
    <t>Flavia Cordeiro</t>
  </si>
  <si>
    <t>Marcelo Baretta</t>
  </si>
  <si>
    <t>66b3b7cda1bc94a52edcd399</t>
  </si>
  <si>
    <t>66b3bd3f2e5b55b4aae6350b</t>
  </si>
  <si>
    <t>66b3c0608120ce4737fcba04</t>
  </si>
  <si>
    <t>66b3cd9c5183446d00811a41</t>
  </si>
  <si>
    <t>66b3cf848120ce0175fcbb7f</t>
  </si>
  <si>
    <t>66b3d02be6dbf9b4e7cc2f61</t>
  </si>
  <si>
    <t>66b3d8ff810a0dc015a59c1c</t>
  </si>
  <si>
    <t>66b49d06e6dbf95b6dcc3032</t>
  </si>
  <si>
    <t>66b49eada9432a2301fa8cdf</t>
  </si>
  <si>
    <t>66b4a009a9432a181dfa8cea</t>
  </si>
  <si>
    <t>66b4a031810a0dc0c5a59c4e</t>
  </si>
  <si>
    <t>66b4a0daa4a9256278b81996</t>
  </si>
  <si>
    <t>66b4a1fea9432ae5ebfa8cf1</t>
  </si>
  <si>
    <t>66b4a27fa4a9254304b819a7</t>
  </si>
  <si>
    <t>66b4a9c5a9432add62fa8da1</t>
  </si>
  <si>
    <t>66b4ac24a1bc947827dcd53e</t>
  </si>
  <si>
    <t>66b4bae48120ce34f0fcbd2c</t>
  </si>
  <si>
    <t>66b4bc39a1bc9488bedcd637</t>
  </si>
  <si>
    <t>66b4be5e51834444fd811c21</t>
  </si>
  <si>
    <t>66b4c2562e5b557eb3e639fe</t>
  </si>
  <si>
    <t>66b4ca1aa9432ab284fa8f70</t>
  </si>
  <si>
    <t>66b4cc27ad6f8f38016ed0ee</t>
  </si>
  <si>
    <t>Edmilson Ferreira de Lucena</t>
  </si>
  <si>
    <t>66b4cd3a5183447ca2811cee</t>
  </si>
  <si>
    <t>66b4cdcaa1bc9455dadcd74e</t>
  </si>
  <si>
    <t>66b4ce9fad6f8f50816ed0fd</t>
  </si>
  <si>
    <t>66b4d89d3078d8f22ff37d1e</t>
  </si>
  <si>
    <t>66b4e765a4a92549eab81db1</t>
  </si>
  <si>
    <t>66b4f05d5183441383811f3d</t>
  </si>
  <si>
    <t>08/08/2024</t>
  </si>
  <si>
    <t>66b4f96a3078d8d7cef37dd3</t>
  </si>
  <si>
    <t>66b4fb1fc781ec619c39c787</t>
  </si>
  <si>
    <t>66b4fbaaad6f8f761a6ed376</t>
  </si>
  <si>
    <t>66b4fd363078d82becf37de4</t>
  </si>
  <si>
    <t>66b50248a1bc948301dcd9db</t>
  </si>
  <si>
    <t>66b505f33078d8cfd2f37e27</t>
  </si>
  <si>
    <t>66b506d03078d8013df37e32</t>
  </si>
  <si>
    <t>66b50721a4a92526d0b81f10</t>
  </si>
  <si>
    <t>66b508772e5b55bf71e63dcf</t>
  </si>
  <si>
    <t>66b509893078d8eaeaf37ee0</t>
  </si>
  <si>
    <t>66b50a9ec781ec2bff39c8c1</t>
  </si>
  <si>
    <t>66b50ad7ad6f8f2e766ed4aa</t>
  </si>
  <si>
    <t>66b50aeca1bc946c05dcdb94</t>
  </si>
  <si>
    <t>66b50bf5c781ec705939c8c3</t>
  </si>
  <si>
    <t>66b50ccda4a925e018b81fb0</t>
  </si>
  <si>
    <t>66b50dc9e6dbf95414cc3656</t>
  </si>
  <si>
    <t>66b5100d51834404fd8120c6</t>
  </si>
  <si>
    <t>66b5116a3078d85e58f37f3f</t>
  </si>
  <si>
    <t>66b512a02e5b55f788e63ec8</t>
  </si>
  <si>
    <t>66b512a4c781ec249e39c934</t>
  </si>
  <si>
    <t>66b51373e6dbf95336cc36ad</t>
  </si>
  <si>
    <t>66b513da2e5b55d7c1e63efb</t>
  </si>
  <si>
    <t>66b51a07c781ec160039c9c5</t>
  </si>
  <si>
    <t>66b51a31a1bc943c65dcdc59</t>
  </si>
  <si>
    <t>66b51b25810a0d388aa5a35c</t>
  </si>
  <si>
    <t>66b51c92810a0d839ba5a37a</t>
  </si>
  <si>
    <t>66b51ca83078d897baf37fab</t>
  </si>
  <si>
    <t>66b51d4ea1bc9416d6dcdc8f</t>
  </si>
  <si>
    <t>66b520bc810a0d4a1ea5a477</t>
  </si>
  <si>
    <t>66b523e53078d8247cf3824a</t>
  </si>
  <si>
    <t>Lucas Ribeiro</t>
  </si>
  <si>
    <t>Ricardo Carvalho</t>
  </si>
  <si>
    <t>66b524a7a4a925cd12b82150</t>
  </si>
  <si>
    <t>66b5250aa1bc941947dcdd60</t>
  </si>
  <si>
    <t>66b52541dd3ebb2c9695ce99</t>
  </si>
  <si>
    <t>66b5259251834447798122ad</t>
  </si>
  <si>
    <t>66b526bbdd3ebb22bf95ceab</t>
  </si>
  <si>
    <t>66b527413078d832fdf38298</t>
  </si>
  <si>
    <t>66b564a9e6dbf93867cc3953</t>
  </si>
  <si>
    <t>66b5edbda1bc94c55bdcdf03</t>
  </si>
  <si>
    <t>66b5f48eb20c5c40eba10855</t>
  </si>
  <si>
    <t>66b5f6b307927b0c228fa943</t>
  </si>
  <si>
    <t>66b5f97cb3dafef74f97238f</t>
  </si>
  <si>
    <t>66b60a4c5183446e8e812587</t>
  </si>
  <si>
    <t>66b60aa5b20c5cdfa6a10945</t>
  </si>
  <si>
    <t>09/08/2024</t>
  </si>
  <si>
    <t>66b61455a1bc9445ffdce143</t>
  </si>
  <si>
    <t>66b614a4b20c5c054aa109dc</t>
  </si>
  <si>
    <t>66b614aab3dafe09099724ef</t>
  </si>
  <si>
    <t>66b614b1e6dbf96baacc3f79</t>
  </si>
  <si>
    <t>66b6152207927b51e48faaed</t>
  </si>
  <si>
    <t>66b61593b20c5cd376a109e3</t>
  </si>
  <si>
    <t>66b616b3dd3ebbe5b395d370</t>
  </si>
  <si>
    <t>66b6176aa4a9250834b826b1</t>
  </si>
  <si>
    <t>66b6194db3dafe5b1497251d</t>
  </si>
  <si>
    <t>66b61caca4a9254648b826f6</t>
  </si>
  <si>
    <t>João Soares</t>
  </si>
  <si>
    <t>66b61eaedd3ebbc46395d3d7</t>
  </si>
  <si>
    <t>66b61f19e6dbf98d03cc3feb</t>
  </si>
  <si>
    <t>Aline Ramos</t>
  </si>
  <si>
    <t>66b61fb4e6dbf9de7fcc3ff0</t>
  </si>
  <si>
    <t>66b62af83078d88c65f38735</t>
  </si>
  <si>
    <t>66b6523ca4a925768eb827f0</t>
  </si>
  <si>
    <t>66b6527ea4a92575b4b827f1</t>
  </si>
  <si>
    <t>66b6579db3dafe4214972649</t>
  </si>
  <si>
    <t>Júlia Vieira</t>
  </si>
  <si>
    <t>Juracy Araujo</t>
  </si>
  <si>
    <t>66b65d3707927b252e8fac9a</t>
  </si>
  <si>
    <t>66b663e9e6dbf9d17bcc41a3</t>
  </si>
  <si>
    <t>66b664a4b20c5cef15a10c4e</t>
  </si>
  <si>
    <t>66b72c059704c96d880b4119</t>
  </si>
  <si>
    <t>Fabiana Cristina de Oliveira</t>
  </si>
  <si>
    <t>66b741e307927b5fe98fadd0</t>
  </si>
  <si>
    <t>66b748083078d859bcf38a1e</t>
  </si>
  <si>
    <t>66b751333078d89846f38a21</t>
  </si>
  <si>
    <t>66b8aa92b3dafed17f972784</t>
  </si>
  <si>
    <t>66b8ab68ace74bba0b122525</t>
  </si>
  <si>
    <t>66b8ac0f3078d8dbf7f38a3f</t>
  </si>
  <si>
    <t>10/08/2024</t>
  </si>
  <si>
    <t>66b90e193078d87c2ef38a97</t>
  </si>
  <si>
    <t>66b90f70ace74b07ec12256d</t>
  </si>
  <si>
    <t>66b91333f348a0dc58ebcb55</t>
  </si>
  <si>
    <t>66b9d97b07927b539e8fae4b</t>
  </si>
  <si>
    <t>10/07/2024</t>
  </si>
  <si>
    <t>66b9da8307927b421e8fae4c</t>
  </si>
  <si>
    <t>66b9db7d3078d850f6f38b20</t>
  </si>
  <si>
    <t>66b9e536b20c5c31bea10ebf</t>
  </si>
  <si>
    <t>66b9e796f348a0dd1cebcbf6</t>
  </si>
  <si>
    <t>66b9ec1a9704c9d96d0b4276</t>
  </si>
  <si>
    <t>12/08/2024</t>
  </si>
  <si>
    <t>66b9ec6cace74b5e5412260f</t>
  </si>
  <si>
    <t>66b9fa2dace74b02ab1226b2</t>
  </si>
  <si>
    <t>66b9fb339704c918fa0b433b</t>
  </si>
  <si>
    <t>66b9fd21f348a05634ebcd35</t>
  </si>
  <si>
    <t>66b9feef3078d8ba8ff38bce</t>
  </si>
  <si>
    <t>66ba00f8518344760e8137b2</t>
  </si>
  <si>
    <t>66ba027db20c5c9991a110f4</t>
  </si>
  <si>
    <t>66ba02fae6dbf9242ccc45a7</t>
  </si>
  <si>
    <t>66ba03a0b3dafe4a5797297f</t>
  </si>
  <si>
    <t>66ba03ece6dbf9404fcc45b1</t>
  </si>
  <si>
    <t>66ba0441b20c5c2b64a110fe</t>
  </si>
  <si>
    <t>66ba04c7b20c5ce62aa110ff</t>
  </si>
  <si>
    <t>66ba04f9ace74bf6ff1226dd</t>
  </si>
  <si>
    <t>66ba057cf348a0af70ebcd66</t>
  </si>
  <si>
    <t>66ba0a45b20c5c5a45a11117</t>
  </si>
  <si>
    <t>66ba0b8dace74b8d131226f9</t>
  </si>
  <si>
    <t>66ba0d66e6dbf99c3dcc45e6</t>
  </si>
  <si>
    <t>66ba0e08f348a0555debcd9b</t>
  </si>
  <si>
    <t>66ba0e2ce6dbf93432cc45f0</t>
  </si>
  <si>
    <t>66ba0ebbb20c5c18caa11128</t>
  </si>
  <si>
    <t>66ba0f9eb20c5c6402a11129</t>
  </si>
  <si>
    <t>66ba10299704c9fc0d0b43c4</t>
  </si>
  <si>
    <t>66ba10eab20c5c2abaa11135</t>
  </si>
  <si>
    <t>66ba1269e6dbf96243cc460e</t>
  </si>
  <si>
    <t>66ba134ee6dbf9171ecc4638</t>
  </si>
  <si>
    <t>66ba1448ace74b2e381232f8</t>
  </si>
  <si>
    <t>66ba15195183449623813854</t>
  </si>
  <si>
    <t>66ba1664e6dbf9df70cc4652</t>
  </si>
  <si>
    <t>66ba16c607927b2abb8fb144</t>
  </si>
  <si>
    <t>66ba174df348a0c206ebcdd5</t>
  </si>
  <si>
    <t>66ba175a3078d8c9a4f38c3e</t>
  </si>
  <si>
    <t>66ba1925b3dafe594f972a0f</t>
  </si>
  <si>
    <t>66ba19acace74bb05b123309</t>
  </si>
  <si>
    <t>66ba20319704c96bc80b4452</t>
  </si>
  <si>
    <t>66ba218751834415218138f9</t>
  </si>
  <si>
    <t>66ba26365183445fca813906</t>
  </si>
  <si>
    <t>66ba382f0276bc44837ae81a</t>
  </si>
  <si>
    <t>66ba3846e6dbf91310cc47b9</t>
  </si>
  <si>
    <t>66ba393fb3dafe6bc3972ae8</t>
  </si>
  <si>
    <t>66ba39ac3078d84aeff38d91</t>
  </si>
  <si>
    <t>66ba3a070276bc90f87ae83a</t>
  </si>
  <si>
    <t>66ba3d063078d86c80f38de5</t>
  </si>
  <si>
    <t>66ba3de9b3dafedc68972b7b</t>
  </si>
  <si>
    <t>66ba3f665183443535813a27</t>
  </si>
  <si>
    <t>66ba421ee6dbf98d30cc4864</t>
  </si>
  <si>
    <t>66ba4a2fb3dafe92bb972ba9</t>
  </si>
  <si>
    <t>66ba4a35ace74bdb8b1234a1</t>
  </si>
  <si>
    <t>66ba4a3a51834429dc813a45</t>
  </si>
  <si>
    <t>66ba4a3fb3dafe0a91972baa</t>
  </si>
  <si>
    <t>66ba4a44ace74bbea81234a2</t>
  </si>
  <si>
    <t>66ba4a485183441d9d813a46</t>
  </si>
  <si>
    <t>11/08/2024</t>
  </si>
  <si>
    <t>66ba4dfb9704c9ea340b45df</t>
  </si>
  <si>
    <t>66ba4ef59704c911020b4600</t>
  </si>
  <si>
    <t>66ba4fe13078d864fef38e40</t>
  </si>
  <si>
    <t>66ba53d9b3dafe7411972bec</t>
  </si>
  <si>
    <t>66ba56050276bc98077ae94c</t>
  </si>
  <si>
    <t>66ba56b7b20c5c5ea9a1136f</t>
  </si>
  <si>
    <t>66ba58afb20c5ca042a11431</t>
  </si>
  <si>
    <t>66ba5a14518344e486813ad9</t>
  </si>
  <si>
    <t>66ba5ad4b20c5cca0ca114b7</t>
  </si>
  <si>
    <t>66ba5b430276bc7a7f7ae9ad</t>
  </si>
  <si>
    <t>66ba611a0276bc1b1e7ae9e0</t>
  </si>
  <si>
    <t>66ba62e6e6dbf9b07acc494b</t>
  </si>
  <si>
    <t>66ba67efe6dbf992cacc4952</t>
  </si>
  <si>
    <t>66ba70d3518344616a813b3e</t>
  </si>
  <si>
    <t>66ba7133b3dafe490c972d93</t>
  </si>
  <si>
    <t>66bb3f8d5183446121813b8e</t>
  </si>
  <si>
    <t>66bb40a7b3dafe313e972dc5</t>
  </si>
  <si>
    <t>66bb4120b20c5c0d62a1154f</t>
  </si>
  <si>
    <t>66bb41700276bc40d57aea8f</t>
  </si>
  <si>
    <t>66bb41b2e6dbf92b58cc49a4</t>
  </si>
  <si>
    <t>66bb4210b3dafecff5972dc8</t>
  </si>
  <si>
    <t>66bb429be6dbf925d9cc49c4</t>
  </si>
  <si>
    <t>66bb4585f348a01564ebd1b6</t>
  </si>
  <si>
    <t>66bb481ab3dafe0191972ed7</t>
  </si>
  <si>
    <t>66bb4a8fe6dbf98433cc4a5b</t>
  </si>
  <si>
    <t>66bb4c1b3078d8df0ef3913e</t>
  </si>
  <si>
    <t>66bb4ca29704c944d40b48c7</t>
  </si>
  <si>
    <t>66bb4de29704c96ea40b48ca</t>
  </si>
  <si>
    <t>66bb5115b3dafe79ff972ef2</t>
  </si>
  <si>
    <t>66bb524f9704c932b50b48d7</t>
  </si>
  <si>
    <t>66bb544c3078d8f3a9f3918e</t>
  </si>
  <si>
    <t>66bb54933078d8882ff3918f</t>
  </si>
  <si>
    <t>66bb67f29704c9f79b0b49b5</t>
  </si>
  <si>
    <t>66bb6f753078d8183af3927a</t>
  </si>
  <si>
    <t>66bb7d33740ab93c3ecf494b</t>
  </si>
  <si>
    <t>66bb8b093078d85842f39343</t>
  </si>
  <si>
    <t>66bb8eb39704c9d1cf0b4acf</t>
  </si>
  <si>
    <t>66bb8f25518344b7af813e96</t>
  </si>
  <si>
    <t>66bb91b75183442a79813ec6</t>
  </si>
  <si>
    <t>66bb92d20276bc2fc37aee47</t>
  </si>
  <si>
    <t>66bb9596b3dafeb7289731d1</t>
  </si>
  <si>
    <t>66bb983ee6dbf92ccacc4d33</t>
  </si>
  <si>
    <t>13/08/2024</t>
  </si>
  <si>
    <t>66bb9a74b3dafe23899731f2</t>
  </si>
  <si>
    <t>66bb9d3a0276bc633d7aeffc</t>
  </si>
  <si>
    <t>Adenilson Bouth Laube</t>
  </si>
  <si>
    <t>66bba50ab20c5c101ba12340</t>
  </si>
  <si>
    <t>66bba87f0276bcf5507af0c9</t>
  </si>
  <si>
    <t>66bba99ab20c5c8975a123a8</t>
  </si>
  <si>
    <t>66bbab5fb20c5c3934a123ae</t>
  </si>
  <si>
    <t>Alexandre Barbosa</t>
  </si>
  <si>
    <t>66bbb00ae6dbf976cbcc5513</t>
  </si>
  <si>
    <t>66bbb0ab740ab9135acf4e76</t>
  </si>
  <si>
    <t>66bbb62c740ab9338dcf4e8b</t>
  </si>
  <si>
    <t>66bbb72ae6dbf9b7e6cc5532</t>
  </si>
  <si>
    <t>66bbb780b3dafe7a9d97339d</t>
  </si>
  <si>
    <t>66bbb81951834440f88141c9</t>
  </si>
  <si>
    <t>66bbb83c0276bc3af37af162</t>
  </si>
  <si>
    <t>66bbb8ac740ab91c8dcf4e96</t>
  </si>
  <si>
    <t>66bbb926b3dafe67c19733bc</t>
  </si>
  <si>
    <t>66bbc27881e1faeffc84fdfd</t>
  </si>
  <si>
    <t>66bc8a873078d8e0d9f39605</t>
  </si>
  <si>
    <t>66bc8c9ab3dafea46e97348c</t>
  </si>
  <si>
    <t>66bc8fa2e6dbf934b4cc5641</t>
  </si>
  <si>
    <t>66bc9458d4bc93fd56380d3f</t>
  </si>
  <si>
    <t>66bc95f49704c974f20b5060</t>
  </si>
  <si>
    <t>66bc9984b3dafe08189734f2</t>
  </si>
  <si>
    <t>66bca2e59704c956db0b5083</t>
  </si>
  <si>
    <t>66bca6c73078d84c34f39676</t>
  </si>
  <si>
    <t>66bca99b518344585f8142d2</t>
  </si>
  <si>
    <t>66bcaadfd4bc932778380d80</t>
  </si>
  <si>
    <t>14/08/2024</t>
  </si>
  <si>
    <t>66bcd3785183442fa28143e2</t>
  </si>
  <si>
    <t>66bcd3c79704c93f640b51b1</t>
  </si>
  <si>
    <t>66bcd4169704c9f2c90b51b2</t>
  </si>
  <si>
    <t>66bcd96b3078d8b04af39788</t>
  </si>
  <si>
    <t>66bcd981d4bc93c4c8380e5a</t>
  </si>
  <si>
    <t>66bcd99b518344e3fb8143ed</t>
  </si>
  <si>
    <t>66bcda8a9704c9a8760b51b7</t>
  </si>
  <si>
    <t>66bcdb7ee6dbf96fe6cc5803</t>
  </si>
  <si>
    <t>66bcdc1bb20c5c1959a127c6</t>
  </si>
  <si>
    <t>66bcdc6c51834432f9814409</t>
  </si>
  <si>
    <t>66bce7a63078d83f6ff39817</t>
  </si>
  <si>
    <t>66bcf4f2740ab96434cf5212</t>
  </si>
  <si>
    <t>66bcf643518344821c8144ba</t>
  </si>
  <si>
    <t>66bcf6edd4bc933ac3380f09</t>
  </si>
  <si>
    <t>66bcf8730276bcc4397af4ab</t>
  </si>
  <si>
    <t>66bcfad09704c9757f0b52df</t>
  </si>
  <si>
    <t>66bcfed19704c969640b5305</t>
  </si>
  <si>
    <t>66bd00ef9704c994fc0b5306</t>
  </si>
  <si>
    <t>66bd03693078d80475f398c0</t>
  </si>
  <si>
    <t>66bd0698b20c5c0855a12859</t>
  </si>
  <si>
    <t>66bd07e9d4bc930415380f7f</t>
  </si>
  <si>
    <t>66bd0924d4bc932b9e380f82</t>
  </si>
  <si>
    <t>66bd093db3dafe0314973796</t>
  </si>
  <si>
    <t>66bd09ece6dbf9ae4fcc595b</t>
  </si>
  <si>
    <t>66bd0aa5740ab9de3fcf527b</t>
  </si>
  <si>
    <t>66bd0b6b9704c9b44b0b5355</t>
  </si>
  <si>
    <t>66bd0ba79704c96c510b5359</t>
  </si>
  <si>
    <t>66bd0e3751834495298145ea</t>
  </si>
  <si>
    <t>66bd0e50d4bc93643c3810b7</t>
  </si>
  <si>
    <t>66bd1062b3dafec47397387a</t>
  </si>
  <si>
    <t>Rafael Novaes</t>
  </si>
  <si>
    <t>66bd10960276bcc1b17af5d6</t>
  </si>
  <si>
    <t>66bd11aee6dbf904aecc5a2e</t>
  </si>
  <si>
    <t>66bd167a740ab91ee3cf537d</t>
  </si>
  <si>
    <t>Felipe Rubens Deccini</t>
  </si>
  <si>
    <t>66bd1a045183444928814730</t>
  </si>
  <si>
    <t>66bd1e119704c97dc90b5578</t>
  </si>
  <si>
    <t>66bdda3cb20c5c6b71a12a53</t>
  </si>
  <si>
    <t>66bddb1eb20c5c012ea12a56</t>
  </si>
  <si>
    <t>15/08/2024</t>
  </si>
  <si>
    <t>66bddb50b3dafe152f973972</t>
  </si>
  <si>
    <t>66bddc71740ab9eb59cf53e7</t>
  </si>
  <si>
    <t>66bdde7ab3dafeef68973976</t>
  </si>
  <si>
    <t>66bde4383078d8793ff39b9f</t>
  </si>
  <si>
    <t>66bde7edd0ce5516642413d8</t>
  </si>
  <si>
    <t>66bde91ad0ce55ca772413e2</t>
  </si>
  <si>
    <t>66bdea4a91980eef0661e502</t>
  </si>
  <si>
    <t>66bdeb7004e732bd839b18c6</t>
  </si>
  <si>
    <t>66bdebe10d45d632033af4dc</t>
  </si>
  <si>
    <t>66bdec342720cd67fdbcaa8e</t>
  </si>
  <si>
    <t>66bded280d45d679273af51f</t>
  </si>
  <si>
    <t>66bdee2c0d45d6c8df3af530</t>
  </si>
  <si>
    <t>66bdefbf62acc50712d0105c</t>
  </si>
  <si>
    <t>66bdf1c3988bb4b66e6046f9</t>
  </si>
  <si>
    <t>66bdf79962acc5ce3cd01094</t>
  </si>
  <si>
    <t>66bdfada2720cd584bbcb739</t>
  </si>
  <si>
    <t>66be00a20d45d622883b01a5</t>
  </si>
  <si>
    <t>66be0230651aa52fd3a977bb</t>
  </si>
  <si>
    <t>66be0278988bb48ac96047a9</t>
  </si>
  <si>
    <t>66be02cad0ce55b248241509</t>
  </si>
  <si>
    <t>66be036404e732642c9b1a52</t>
  </si>
  <si>
    <t>66be0580fc783f98f18f1a62</t>
  </si>
  <si>
    <t>66be068a2653ac626c08459f</t>
  </si>
  <si>
    <t>66be075204e73256fa9b1b17</t>
  </si>
  <si>
    <t>20/05/2024</t>
  </si>
  <si>
    <t>66be077b0d45d6433a3b02ba</t>
  </si>
  <si>
    <t>21/05/2024</t>
  </si>
  <si>
    <t>66be079d988bb45c3c6048ac</t>
  </si>
  <si>
    <t>18/05/2024</t>
  </si>
  <si>
    <t>66be07af91980e231e61e718</t>
  </si>
  <si>
    <t>19/05/2024</t>
  </si>
  <si>
    <t>66be07b2988bb4481f6048ad</t>
  </si>
  <si>
    <t>66be07c8bfa31445032723e0</t>
  </si>
  <si>
    <t>22/05/2024</t>
  </si>
  <si>
    <t>66be07e62653ac34500845a0</t>
  </si>
  <si>
    <t>23/05/2024</t>
  </si>
  <si>
    <t>66be07fbd0ce550be92415ba</t>
  </si>
  <si>
    <t>24/05/2024</t>
  </si>
  <si>
    <t>Data</t>
  </si>
  <si>
    <t>Nome</t>
  </si>
  <si>
    <t>Ano</t>
  </si>
  <si>
    <t>Confraternização Universal</t>
  </si>
  <si>
    <t>Carnaval</t>
  </si>
  <si>
    <t>Paixão de Cristo</t>
  </si>
  <si>
    <t>Tiradentes</t>
  </si>
  <si>
    <t>Páscoa</t>
  </si>
  <si>
    <t>Dia do Trabalhador</t>
  </si>
  <si>
    <t>Corpo de Cristo</t>
  </si>
  <si>
    <t>Independência</t>
  </si>
  <si>
    <t>Nossa Senhora Aparecida</t>
  </si>
  <si>
    <t>Finados</t>
  </si>
  <si>
    <t>Proclamação da República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</si>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</sst>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;@"/>
    <numFmt numFmtId="165" formatCode="hh:mm:ss;@"/>
  </numFmts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</font>
    <font>
      <sz val="12"/>
      <color theme="1"/>
      <name val="Aptos Narrow"/>
      <family val="2"/>
    </font>
    <font>
      <b/>
      <sz val="12"/>
      <color rgb="FFFFC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99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A99D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0" tint="-0.14996795556505021"/>
        </patternFill>
      </fill>
    </dxf>
    <dxf>
      <font>
        <b val="0"/>
        <i val="0"/>
        <color rgb="FF00B050"/>
      </font>
      <fill>
        <patternFill>
          <bgColor theme="0" tint="-0.14996795556505021"/>
        </patternFill>
      </fill>
    </dxf>
    <dxf>
      <fill>
        <patternFill>
          <fgColor rgb="FF00A99D"/>
        </patternFill>
      </fill>
    </dxf>
  </dxfs>
  <tableStyles count="1" defaultTableStyle="TableStyleMedium2" defaultPivotStyle="PivotStyleLight16">
    <tableStyle name="Estilo de Tabela Dinâmica 1" table="0" count="1" xr9:uid="{940B3058-D681-42A9-8FCC-95DE02DEB83B}">
      <tableStyleElement type="headerRow" dxfId="2"/>
    </tableStyle>
  </tableStyles>
  <colors>
    <mruColors>
      <color rgb="FF00A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16F2-0C19-4A35-9923-961E96308E37}">
  <dimension ref="A1:D268"/>
  <sheetViews>
    <sheetView showGridLines="0" topLeftCell="A117" workbookViewId="0"/>
  </sheetViews>
  <sheetFormatPr defaultRowHeight="15.75" outlineLevelRow="1" x14ac:dyDescent="0.25"/>
  <cols>
    <col min="1" max="1" width="29" style="17" bestFit="1" customWidth="1"/>
    <col min="2" max="2" width="37.5703125" style="17" bestFit="1" customWidth="1"/>
    <col min="3" max="3" width="156.85546875" style="17" bestFit="1" customWidth="1"/>
    <col min="4" max="4" width="32.42578125" style="2" bestFit="1" customWidth="1"/>
  </cols>
  <sheetData>
    <row r="1" spans="1:4" ht="15.75" customHeight="1" outlineLevel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 t="s">
        <v>8</v>
      </c>
      <c r="B3" s="2" t="s">
        <v>9</v>
      </c>
      <c r="C3" s="17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17" t="s">
        <v>14</v>
      </c>
      <c r="D4" s="2" t="s">
        <v>11</v>
      </c>
    </row>
    <row r="5" spans="1:4" x14ac:dyDescent="0.25">
      <c r="A5" s="2" t="s">
        <v>15</v>
      </c>
      <c r="B5" s="2" t="s">
        <v>16</v>
      </c>
      <c r="C5" s="17" t="s">
        <v>17</v>
      </c>
      <c r="D5" s="2" t="s">
        <v>11</v>
      </c>
    </row>
    <row r="6" spans="1:4" x14ac:dyDescent="0.25">
      <c r="A6" s="2" t="s">
        <v>18</v>
      </c>
      <c r="B6" s="2" t="s">
        <v>16</v>
      </c>
      <c r="C6" s="17" t="s">
        <v>19</v>
      </c>
      <c r="D6" s="2" t="s">
        <v>20</v>
      </c>
    </row>
    <row r="7" spans="1:4" x14ac:dyDescent="0.25">
      <c r="A7" s="2" t="s">
        <v>21</v>
      </c>
      <c r="B7" s="2" t="s">
        <v>16</v>
      </c>
      <c r="C7" s="17" t="s">
        <v>22</v>
      </c>
      <c r="D7" s="2" t="s">
        <v>20</v>
      </c>
    </row>
    <row r="8" spans="1:4" x14ac:dyDescent="0.25">
      <c r="A8" s="2" t="s">
        <v>23</v>
      </c>
      <c r="B8" s="2" t="s">
        <v>16</v>
      </c>
      <c r="C8" s="17" t="s">
        <v>24</v>
      </c>
      <c r="D8" s="2" t="s">
        <v>25</v>
      </c>
    </row>
    <row r="9" spans="1:4" x14ac:dyDescent="0.25">
      <c r="A9" s="2" t="s">
        <v>26</v>
      </c>
      <c r="B9" s="2" t="s">
        <v>16</v>
      </c>
      <c r="C9" s="17" t="s">
        <v>27</v>
      </c>
      <c r="D9" s="2" t="s">
        <v>28</v>
      </c>
    </row>
    <row r="10" spans="1:4" x14ac:dyDescent="0.25">
      <c r="A10" s="2" t="s">
        <v>29</v>
      </c>
      <c r="B10" s="2" t="s">
        <v>16</v>
      </c>
      <c r="C10" s="17" t="s">
        <v>30</v>
      </c>
      <c r="D10" s="2" t="s">
        <v>31</v>
      </c>
    </row>
    <row r="11" spans="1:4" x14ac:dyDescent="0.25">
      <c r="A11" s="2" t="s">
        <v>32</v>
      </c>
      <c r="B11" s="2" t="s">
        <v>16</v>
      </c>
      <c r="C11" s="17" t="s">
        <v>33</v>
      </c>
      <c r="D11" s="2" t="s">
        <v>34</v>
      </c>
    </row>
    <row r="12" spans="1:4" x14ac:dyDescent="0.25">
      <c r="A12" s="2" t="s">
        <v>35</v>
      </c>
      <c r="B12" s="2" t="s">
        <v>16</v>
      </c>
      <c r="C12" s="17" t="s">
        <v>36</v>
      </c>
      <c r="D12" s="2" t="s">
        <v>34</v>
      </c>
    </row>
    <row r="13" spans="1:4" x14ac:dyDescent="0.25">
      <c r="A13" s="2" t="s">
        <v>37</v>
      </c>
      <c r="B13" s="2" t="s">
        <v>16</v>
      </c>
      <c r="C13" s="17" t="s">
        <v>36</v>
      </c>
      <c r="D13" s="2" t="s">
        <v>34</v>
      </c>
    </row>
    <row r="14" spans="1:4" x14ac:dyDescent="0.25">
      <c r="A14" s="2" t="s">
        <v>38</v>
      </c>
      <c r="B14" s="2" t="s">
        <v>16</v>
      </c>
      <c r="C14" s="17" t="s">
        <v>33</v>
      </c>
      <c r="D14" s="2" t="s">
        <v>34</v>
      </c>
    </row>
    <row r="15" spans="1:4" x14ac:dyDescent="0.25">
      <c r="A15" s="2" t="s">
        <v>39</v>
      </c>
      <c r="B15" s="2" t="s">
        <v>16</v>
      </c>
      <c r="C15" s="17" t="s">
        <v>40</v>
      </c>
      <c r="D15" s="2" t="s">
        <v>41</v>
      </c>
    </row>
    <row r="16" spans="1:4" x14ac:dyDescent="0.25">
      <c r="A16" s="2" t="s">
        <v>42</v>
      </c>
      <c r="B16" s="2" t="s">
        <v>16</v>
      </c>
      <c r="C16" s="17" t="s">
        <v>43</v>
      </c>
      <c r="D16" s="2" t="s">
        <v>44</v>
      </c>
    </row>
    <row r="17" spans="1:4" x14ac:dyDescent="0.25">
      <c r="A17" s="2" t="s">
        <v>45</v>
      </c>
      <c r="B17" s="2" t="s">
        <v>16</v>
      </c>
      <c r="C17" s="17" t="s">
        <v>46</v>
      </c>
      <c r="D17" s="2" t="s">
        <v>47</v>
      </c>
    </row>
    <row r="18" spans="1:4" x14ac:dyDescent="0.25">
      <c r="A18" s="2" t="s">
        <v>48</v>
      </c>
      <c r="B18" s="2" t="s">
        <v>16</v>
      </c>
      <c r="C18" s="17" t="s">
        <v>49</v>
      </c>
      <c r="D18" s="2" t="s">
        <v>50</v>
      </c>
    </row>
    <row r="19" spans="1:4" x14ac:dyDescent="0.25">
      <c r="A19" s="2" t="s">
        <v>51</v>
      </c>
      <c r="B19" s="2" t="s">
        <v>16</v>
      </c>
      <c r="C19" s="17" t="s">
        <v>52</v>
      </c>
      <c r="D19" s="2" t="s">
        <v>34</v>
      </c>
    </row>
    <row r="20" spans="1:4" x14ac:dyDescent="0.25">
      <c r="A20" s="2" t="s">
        <v>53</v>
      </c>
      <c r="B20" s="2" t="s">
        <v>16</v>
      </c>
      <c r="C20" s="17" t="s">
        <v>54</v>
      </c>
      <c r="D20" s="2" t="s">
        <v>34</v>
      </c>
    </row>
    <row r="21" spans="1:4" x14ac:dyDescent="0.25">
      <c r="A21" s="2" t="s">
        <v>55</v>
      </c>
      <c r="B21" s="2" t="s">
        <v>16</v>
      </c>
      <c r="C21" s="17" t="s">
        <v>56</v>
      </c>
      <c r="D21" s="2" t="s">
        <v>57</v>
      </c>
    </row>
    <row r="22" spans="1:4" x14ac:dyDescent="0.25">
      <c r="A22" s="2" t="s">
        <v>58</v>
      </c>
      <c r="B22" s="2" t="s">
        <v>16</v>
      </c>
      <c r="C22" s="17" t="s">
        <v>59</v>
      </c>
      <c r="D22" s="2" t="s">
        <v>28</v>
      </c>
    </row>
    <row r="23" spans="1:4" x14ac:dyDescent="0.25">
      <c r="A23" s="2" t="s">
        <v>60</v>
      </c>
      <c r="B23" s="2" t="s">
        <v>16</v>
      </c>
      <c r="C23" s="17" t="s">
        <v>61</v>
      </c>
      <c r="D23" s="2" t="s">
        <v>62</v>
      </c>
    </row>
    <row r="24" spans="1:4" x14ac:dyDescent="0.25">
      <c r="A24" s="2" t="s">
        <v>63</v>
      </c>
      <c r="B24" s="2" t="s">
        <v>64</v>
      </c>
      <c r="C24" s="17" t="s">
        <v>65</v>
      </c>
      <c r="D24" s="2" t="s">
        <v>11</v>
      </c>
    </row>
    <row r="25" spans="1:4" x14ac:dyDescent="0.25">
      <c r="A25" s="2" t="s">
        <v>66</v>
      </c>
      <c r="B25" s="2" t="s">
        <v>16</v>
      </c>
      <c r="C25" s="17" t="s">
        <v>67</v>
      </c>
      <c r="D25" s="2" t="s">
        <v>68</v>
      </c>
    </row>
    <row r="26" spans="1:4" x14ac:dyDescent="0.25">
      <c r="A26" s="2" t="s">
        <v>69</v>
      </c>
      <c r="B26" s="2" t="s">
        <v>16</v>
      </c>
      <c r="C26" s="17" t="s">
        <v>70</v>
      </c>
      <c r="D26" s="2" t="s">
        <v>71</v>
      </c>
    </row>
    <row r="27" spans="1:4" x14ac:dyDescent="0.25">
      <c r="A27" s="2" t="s">
        <v>72</v>
      </c>
      <c r="B27" s="2" t="s">
        <v>16</v>
      </c>
      <c r="C27" s="17" t="s">
        <v>73</v>
      </c>
      <c r="D27" s="2" t="s">
        <v>74</v>
      </c>
    </row>
    <row r="28" spans="1:4" x14ac:dyDescent="0.25">
      <c r="A28" s="2" t="s">
        <v>75</v>
      </c>
      <c r="B28" s="2" t="s">
        <v>16</v>
      </c>
      <c r="C28" s="17" t="s">
        <v>76</v>
      </c>
      <c r="D28" s="2" t="s">
        <v>77</v>
      </c>
    </row>
    <row r="29" spans="1:4" x14ac:dyDescent="0.25">
      <c r="A29" s="2" t="s">
        <v>78</v>
      </c>
      <c r="B29" s="2" t="s">
        <v>16</v>
      </c>
      <c r="C29" s="17" t="s">
        <v>79</v>
      </c>
      <c r="D29" s="2" t="s">
        <v>80</v>
      </c>
    </row>
    <row r="30" spans="1:4" x14ac:dyDescent="0.25">
      <c r="A30" s="2" t="s">
        <v>81</v>
      </c>
      <c r="B30" s="2" t="s">
        <v>82</v>
      </c>
      <c r="C30" s="17" t="s">
        <v>83</v>
      </c>
      <c r="D30" s="2" t="s">
        <v>47</v>
      </c>
    </row>
    <row r="31" spans="1:4" x14ac:dyDescent="0.25">
      <c r="A31" s="2" t="s">
        <v>84</v>
      </c>
      <c r="B31" s="2" t="s">
        <v>16</v>
      </c>
      <c r="C31" s="17" t="s">
        <v>85</v>
      </c>
      <c r="D31" s="2" t="s">
        <v>44</v>
      </c>
    </row>
    <row r="32" spans="1:4" x14ac:dyDescent="0.25">
      <c r="A32" s="17" t="s">
        <v>86</v>
      </c>
      <c r="B32" s="17" t="s">
        <v>87</v>
      </c>
      <c r="C32" s="17" t="s">
        <v>88</v>
      </c>
      <c r="D32" s="2" t="s">
        <v>71</v>
      </c>
    </row>
    <row r="33" spans="1:4" x14ac:dyDescent="0.25">
      <c r="A33" s="17" t="s">
        <v>89</v>
      </c>
      <c r="B33" s="17" t="s">
        <v>16</v>
      </c>
      <c r="C33" s="17" t="s">
        <v>90</v>
      </c>
      <c r="D33" s="2" t="s">
        <v>34</v>
      </c>
    </row>
    <row r="34" spans="1:4" x14ac:dyDescent="0.25">
      <c r="A34" s="17" t="s">
        <v>91</v>
      </c>
      <c r="B34" s="17" t="s">
        <v>16</v>
      </c>
      <c r="C34" s="17" t="s">
        <v>92</v>
      </c>
      <c r="D34" s="2" t="s">
        <v>34</v>
      </c>
    </row>
    <row r="35" spans="1:4" x14ac:dyDescent="0.25">
      <c r="A35" s="17" t="s">
        <v>93</v>
      </c>
      <c r="B35" s="17" t="s">
        <v>16</v>
      </c>
      <c r="C35" s="17" t="s">
        <v>94</v>
      </c>
      <c r="D35" s="2" t="s">
        <v>44</v>
      </c>
    </row>
    <row r="36" spans="1:4" x14ac:dyDescent="0.25">
      <c r="A36" s="17" t="s">
        <v>95</v>
      </c>
      <c r="B36" s="17" t="s">
        <v>96</v>
      </c>
      <c r="C36" s="17" t="s">
        <v>97</v>
      </c>
      <c r="D36" s="2" t="s">
        <v>71</v>
      </c>
    </row>
    <row r="37" spans="1:4" x14ac:dyDescent="0.25">
      <c r="A37" s="17" t="s">
        <v>98</v>
      </c>
      <c r="B37" s="17" t="s">
        <v>99</v>
      </c>
      <c r="C37" s="17" t="s">
        <v>100</v>
      </c>
      <c r="D37" s="2" t="s">
        <v>71</v>
      </c>
    </row>
    <row r="38" spans="1:4" x14ac:dyDescent="0.25">
      <c r="A38" s="17" t="s">
        <v>101</v>
      </c>
      <c r="B38" s="17" t="s">
        <v>102</v>
      </c>
      <c r="C38" s="17" t="s">
        <v>103</v>
      </c>
      <c r="D38" s="2" t="s">
        <v>44</v>
      </c>
    </row>
    <row r="39" spans="1:4" x14ac:dyDescent="0.25">
      <c r="A39" s="17" t="s">
        <v>104</v>
      </c>
      <c r="B39" s="17" t="s">
        <v>105</v>
      </c>
      <c r="C39" s="17" t="s">
        <v>106</v>
      </c>
      <c r="D39" s="2" t="s">
        <v>44</v>
      </c>
    </row>
    <row r="40" spans="1:4" x14ac:dyDescent="0.25">
      <c r="A40" s="17" t="s">
        <v>107</v>
      </c>
      <c r="B40" s="17" t="s">
        <v>108</v>
      </c>
      <c r="C40" s="17" t="s">
        <v>109</v>
      </c>
      <c r="D40" s="2" t="s">
        <v>57</v>
      </c>
    </row>
    <row r="41" spans="1:4" x14ac:dyDescent="0.25">
      <c r="A41" s="17" t="s">
        <v>110</v>
      </c>
      <c r="B41" s="17" t="s">
        <v>16</v>
      </c>
      <c r="C41" s="17" t="s">
        <v>111</v>
      </c>
      <c r="D41" s="2" t="s">
        <v>47</v>
      </c>
    </row>
    <row r="42" spans="1:4" x14ac:dyDescent="0.25">
      <c r="A42" s="17" t="s">
        <v>112</v>
      </c>
      <c r="B42" s="17" t="s">
        <v>16</v>
      </c>
      <c r="C42" s="17" t="s">
        <v>113</v>
      </c>
      <c r="D42" s="2" t="s">
        <v>11</v>
      </c>
    </row>
    <row r="43" spans="1:4" x14ac:dyDescent="0.25">
      <c r="A43" s="17" t="s">
        <v>114</v>
      </c>
      <c r="B43" s="17" t="s">
        <v>16</v>
      </c>
      <c r="C43" s="17" t="s">
        <v>115</v>
      </c>
      <c r="D43" s="2" t="s">
        <v>41</v>
      </c>
    </row>
    <row r="44" spans="1:4" x14ac:dyDescent="0.25">
      <c r="A44" s="17" t="s">
        <v>116</v>
      </c>
      <c r="B44" s="17" t="s">
        <v>16</v>
      </c>
      <c r="C44" s="17" t="s">
        <v>117</v>
      </c>
      <c r="D44" s="2" t="s">
        <v>28</v>
      </c>
    </row>
    <row r="45" spans="1:4" x14ac:dyDescent="0.25">
      <c r="A45" s="17" t="s">
        <v>118</v>
      </c>
      <c r="B45" s="17" t="s">
        <v>16</v>
      </c>
      <c r="C45" s="17" t="s">
        <v>119</v>
      </c>
      <c r="D45" s="2" t="s">
        <v>31</v>
      </c>
    </row>
    <row r="46" spans="1:4" x14ac:dyDescent="0.25">
      <c r="A46" s="17" t="s">
        <v>120</v>
      </c>
      <c r="B46" s="17" t="s">
        <v>121</v>
      </c>
      <c r="C46" s="17" t="s">
        <v>122</v>
      </c>
      <c r="D46" s="2" t="s">
        <v>47</v>
      </c>
    </row>
    <row r="47" spans="1:4" x14ac:dyDescent="0.25">
      <c r="A47" s="17" t="s">
        <v>123</v>
      </c>
      <c r="B47" s="17" t="s">
        <v>124</v>
      </c>
      <c r="C47" s="17" t="s">
        <v>125</v>
      </c>
      <c r="D47" s="2" t="s">
        <v>77</v>
      </c>
    </row>
    <row r="48" spans="1:4" x14ac:dyDescent="0.25">
      <c r="A48" s="17" t="s">
        <v>126</v>
      </c>
      <c r="B48" s="17" t="s">
        <v>127</v>
      </c>
      <c r="C48" s="17" t="s">
        <v>128</v>
      </c>
      <c r="D48" s="2" t="s">
        <v>71</v>
      </c>
    </row>
    <row r="49" spans="1:4" x14ac:dyDescent="0.25">
      <c r="A49" s="17" t="s">
        <v>129</v>
      </c>
      <c r="B49" s="17" t="s">
        <v>130</v>
      </c>
      <c r="C49" s="17" t="s">
        <v>131</v>
      </c>
      <c r="D49" s="2" t="s">
        <v>47</v>
      </c>
    </row>
    <row r="50" spans="1:4" x14ac:dyDescent="0.25">
      <c r="A50" s="17" t="s">
        <v>132</v>
      </c>
      <c r="B50" s="17" t="s">
        <v>16</v>
      </c>
      <c r="C50" s="17" t="s">
        <v>133</v>
      </c>
      <c r="D50" s="2" t="s">
        <v>68</v>
      </c>
    </row>
    <row r="51" spans="1:4" x14ac:dyDescent="0.25">
      <c r="A51" s="17" t="s">
        <v>134</v>
      </c>
      <c r="B51" s="17" t="s">
        <v>135</v>
      </c>
      <c r="C51" s="17" t="s">
        <v>136</v>
      </c>
      <c r="D51" s="2" t="s">
        <v>41</v>
      </c>
    </row>
    <row r="52" spans="1:4" x14ac:dyDescent="0.25">
      <c r="A52" s="17" t="s">
        <v>137</v>
      </c>
      <c r="B52" s="17" t="s">
        <v>138</v>
      </c>
      <c r="C52" s="17" t="s">
        <v>139</v>
      </c>
      <c r="D52" s="2" t="s">
        <v>47</v>
      </c>
    </row>
    <row r="53" spans="1:4" x14ac:dyDescent="0.25">
      <c r="A53" s="17" t="s">
        <v>140</v>
      </c>
      <c r="B53" s="17" t="s">
        <v>16</v>
      </c>
      <c r="C53" s="17" t="s">
        <v>141</v>
      </c>
      <c r="D53" s="2" t="s">
        <v>25</v>
      </c>
    </row>
    <row r="54" spans="1:4" x14ac:dyDescent="0.25">
      <c r="A54" s="17" t="s">
        <v>142</v>
      </c>
      <c r="B54" s="17" t="s">
        <v>16</v>
      </c>
      <c r="C54" s="17" t="s">
        <v>143</v>
      </c>
      <c r="D54" s="2" t="s">
        <v>28</v>
      </c>
    </row>
    <row r="55" spans="1:4" x14ac:dyDescent="0.25">
      <c r="A55" s="17" t="s">
        <v>144</v>
      </c>
      <c r="B55" s="17" t="s">
        <v>16</v>
      </c>
      <c r="C55" s="17" t="s">
        <v>145</v>
      </c>
      <c r="D55" s="2" t="s">
        <v>20</v>
      </c>
    </row>
    <row r="56" spans="1:4" x14ac:dyDescent="0.25">
      <c r="A56" s="17" t="s">
        <v>146</v>
      </c>
      <c r="B56" s="17" t="s">
        <v>16</v>
      </c>
      <c r="C56" s="17" t="s">
        <v>147</v>
      </c>
      <c r="D56" s="2" t="s">
        <v>20</v>
      </c>
    </row>
    <row r="57" spans="1:4" x14ac:dyDescent="0.25">
      <c r="A57" s="17" t="s">
        <v>148</v>
      </c>
      <c r="B57" s="17" t="s">
        <v>149</v>
      </c>
      <c r="C57" s="17" t="s">
        <v>150</v>
      </c>
      <c r="D57" s="2" t="s">
        <v>71</v>
      </c>
    </row>
    <row r="58" spans="1:4" x14ac:dyDescent="0.25">
      <c r="A58" s="17" t="s">
        <v>151</v>
      </c>
      <c r="B58" s="17" t="s">
        <v>16</v>
      </c>
      <c r="C58" s="17" t="s">
        <v>152</v>
      </c>
      <c r="D58" s="2" t="s">
        <v>68</v>
      </c>
    </row>
    <row r="59" spans="1:4" x14ac:dyDescent="0.25">
      <c r="A59" s="17" t="s">
        <v>153</v>
      </c>
      <c r="B59" s="17" t="s">
        <v>16</v>
      </c>
      <c r="C59" s="17" t="s">
        <v>154</v>
      </c>
      <c r="D59" s="2" t="s">
        <v>11</v>
      </c>
    </row>
    <row r="60" spans="1:4" x14ac:dyDescent="0.25">
      <c r="A60" s="17" t="s">
        <v>155</v>
      </c>
      <c r="B60" s="17" t="s">
        <v>156</v>
      </c>
      <c r="C60" s="17" t="s">
        <v>157</v>
      </c>
      <c r="D60" s="2" t="s">
        <v>68</v>
      </c>
    </row>
    <row r="61" spans="1:4" x14ac:dyDescent="0.25">
      <c r="A61" s="17" t="s">
        <v>158</v>
      </c>
      <c r="B61" s="17" t="s">
        <v>159</v>
      </c>
      <c r="C61" s="17" t="s">
        <v>160</v>
      </c>
      <c r="D61" s="2" t="s">
        <v>25</v>
      </c>
    </row>
    <row r="62" spans="1:4" x14ac:dyDescent="0.25">
      <c r="A62" s="17" t="s">
        <v>161</v>
      </c>
      <c r="B62" s="17" t="s">
        <v>16</v>
      </c>
      <c r="C62" s="17" t="s">
        <v>162</v>
      </c>
      <c r="D62" s="2" t="s">
        <v>34</v>
      </c>
    </row>
    <row r="63" spans="1:4" x14ac:dyDescent="0.25">
      <c r="A63" s="17" t="s">
        <v>163</v>
      </c>
      <c r="B63" s="17" t="s">
        <v>164</v>
      </c>
      <c r="C63" s="17" t="s">
        <v>165</v>
      </c>
      <c r="D63" s="2" t="s">
        <v>25</v>
      </c>
    </row>
    <row r="64" spans="1:4" x14ac:dyDescent="0.25">
      <c r="A64" s="17" t="s">
        <v>166</v>
      </c>
      <c r="B64" s="17" t="s">
        <v>167</v>
      </c>
      <c r="C64" s="17" t="s">
        <v>168</v>
      </c>
      <c r="D64" s="2" t="s">
        <v>41</v>
      </c>
    </row>
    <row r="65" spans="1:4" x14ac:dyDescent="0.25">
      <c r="A65" s="17" t="s">
        <v>169</v>
      </c>
      <c r="B65" s="17" t="s">
        <v>170</v>
      </c>
      <c r="C65" s="17" t="s">
        <v>171</v>
      </c>
      <c r="D65" s="2" t="s">
        <v>28</v>
      </c>
    </row>
    <row r="66" spans="1:4" x14ac:dyDescent="0.25">
      <c r="A66" s="17" t="s">
        <v>172</v>
      </c>
      <c r="B66" s="17" t="s">
        <v>173</v>
      </c>
      <c r="C66" s="17" t="s">
        <v>174</v>
      </c>
      <c r="D66" s="2" t="s">
        <v>28</v>
      </c>
    </row>
    <row r="67" spans="1:4" x14ac:dyDescent="0.25">
      <c r="A67" s="17" t="s">
        <v>175</v>
      </c>
      <c r="B67" s="17" t="s">
        <v>16</v>
      </c>
      <c r="C67" s="17" t="s">
        <v>176</v>
      </c>
      <c r="D67" s="2" t="s">
        <v>68</v>
      </c>
    </row>
    <row r="68" spans="1:4" x14ac:dyDescent="0.25">
      <c r="A68" s="17" t="s">
        <v>177</v>
      </c>
      <c r="B68" s="17" t="s">
        <v>178</v>
      </c>
      <c r="C68" s="17" t="s">
        <v>179</v>
      </c>
      <c r="D68" s="2" t="s">
        <v>47</v>
      </c>
    </row>
    <row r="69" spans="1:4" x14ac:dyDescent="0.25">
      <c r="A69" s="17" t="s">
        <v>180</v>
      </c>
      <c r="B69" s="17" t="s">
        <v>181</v>
      </c>
      <c r="C69" s="17" t="s">
        <v>182</v>
      </c>
      <c r="D69" s="2" t="s">
        <v>41</v>
      </c>
    </row>
    <row r="70" spans="1:4" x14ac:dyDescent="0.25">
      <c r="A70" s="17" t="s">
        <v>183</v>
      </c>
      <c r="B70" s="17" t="s">
        <v>16</v>
      </c>
      <c r="C70" s="17" t="s">
        <v>184</v>
      </c>
      <c r="D70" s="2" t="s">
        <v>71</v>
      </c>
    </row>
    <row r="71" spans="1:4" x14ac:dyDescent="0.25">
      <c r="A71" s="17" t="s">
        <v>185</v>
      </c>
      <c r="B71" s="17" t="s">
        <v>186</v>
      </c>
      <c r="C71" s="17" t="s">
        <v>187</v>
      </c>
      <c r="D71" s="2" t="s">
        <v>41</v>
      </c>
    </row>
    <row r="72" spans="1:4" x14ac:dyDescent="0.25">
      <c r="A72" s="17" t="s">
        <v>188</v>
      </c>
      <c r="B72" s="17" t="s">
        <v>189</v>
      </c>
      <c r="C72" s="17" t="s">
        <v>190</v>
      </c>
      <c r="D72" s="2" t="s">
        <v>41</v>
      </c>
    </row>
    <row r="73" spans="1:4" x14ac:dyDescent="0.25">
      <c r="A73" s="17" t="s">
        <v>191</v>
      </c>
      <c r="B73" s="17" t="s">
        <v>192</v>
      </c>
      <c r="C73" s="17" t="s">
        <v>193</v>
      </c>
      <c r="D73" s="2" t="s">
        <v>41</v>
      </c>
    </row>
    <row r="74" spans="1:4" x14ac:dyDescent="0.25">
      <c r="A74" s="17" t="s">
        <v>194</v>
      </c>
      <c r="B74" s="17" t="s">
        <v>195</v>
      </c>
      <c r="C74" s="17" t="s">
        <v>196</v>
      </c>
      <c r="D74" s="2" t="s">
        <v>41</v>
      </c>
    </row>
    <row r="75" spans="1:4" x14ac:dyDescent="0.25">
      <c r="A75" s="17" t="s">
        <v>197</v>
      </c>
      <c r="B75" s="17" t="s">
        <v>198</v>
      </c>
      <c r="C75" s="17" t="s">
        <v>199</v>
      </c>
      <c r="D75" s="2" t="s">
        <v>71</v>
      </c>
    </row>
    <row r="76" spans="1:4" x14ac:dyDescent="0.25">
      <c r="A76" s="17" t="s">
        <v>200</v>
      </c>
      <c r="B76" s="17" t="s">
        <v>201</v>
      </c>
      <c r="C76" s="17" t="s">
        <v>202</v>
      </c>
      <c r="D76" s="2" t="s">
        <v>44</v>
      </c>
    </row>
    <row r="77" spans="1:4" x14ac:dyDescent="0.25">
      <c r="A77" s="17" t="s">
        <v>203</v>
      </c>
      <c r="B77" s="17" t="s">
        <v>204</v>
      </c>
      <c r="C77" s="17" t="s">
        <v>205</v>
      </c>
      <c r="D77" s="2" t="s">
        <v>50</v>
      </c>
    </row>
    <row r="78" spans="1:4" x14ac:dyDescent="0.25">
      <c r="A78" s="17" t="s">
        <v>206</v>
      </c>
      <c r="B78" s="17" t="s">
        <v>16</v>
      </c>
      <c r="C78" s="17" t="s">
        <v>207</v>
      </c>
      <c r="D78" s="2" t="s">
        <v>57</v>
      </c>
    </row>
    <row r="79" spans="1:4" x14ac:dyDescent="0.25">
      <c r="A79" s="17" t="s">
        <v>208</v>
      </c>
      <c r="B79" s="17" t="s">
        <v>108</v>
      </c>
      <c r="C79" s="17" t="s">
        <v>209</v>
      </c>
      <c r="D79" s="2" t="s">
        <v>57</v>
      </c>
    </row>
    <row r="80" spans="1:4" x14ac:dyDescent="0.25">
      <c r="A80" s="17" t="s">
        <v>210</v>
      </c>
      <c r="B80" s="17" t="s">
        <v>16</v>
      </c>
      <c r="C80" s="17" t="s">
        <v>211</v>
      </c>
      <c r="D80" s="2" t="s">
        <v>62</v>
      </c>
    </row>
    <row r="81" spans="1:4" x14ac:dyDescent="0.25">
      <c r="A81" s="17" t="s">
        <v>212</v>
      </c>
      <c r="B81" s="17" t="s">
        <v>16</v>
      </c>
      <c r="C81" s="17" t="s">
        <v>213</v>
      </c>
      <c r="D81" s="2" t="s">
        <v>28</v>
      </c>
    </row>
    <row r="82" spans="1:4" x14ac:dyDescent="0.25">
      <c r="A82" s="17" t="s">
        <v>214</v>
      </c>
      <c r="B82" s="17" t="s">
        <v>16</v>
      </c>
      <c r="C82" s="17" t="s">
        <v>215</v>
      </c>
      <c r="D82" s="2" t="s">
        <v>44</v>
      </c>
    </row>
    <row r="83" spans="1:4" x14ac:dyDescent="0.25">
      <c r="A83" s="17" t="s">
        <v>216</v>
      </c>
      <c r="B83" s="17" t="s">
        <v>217</v>
      </c>
      <c r="C83" s="17" t="s">
        <v>218</v>
      </c>
      <c r="D83" s="2" t="s">
        <v>57</v>
      </c>
    </row>
    <row r="84" spans="1:4" x14ac:dyDescent="0.25">
      <c r="A84" s="17" t="s">
        <v>219</v>
      </c>
      <c r="B84" s="17" t="s">
        <v>220</v>
      </c>
      <c r="C84" s="17" t="s">
        <v>221</v>
      </c>
      <c r="D84" s="2" t="s">
        <v>47</v>
      </c>
    </row>
    <row r="85" spans="1:4" x14ac:dyDescent="0.25">
      <c r="A85" s="17" t="s">
        <v>222</v>
      </c>
      <c r="B85" s="17" t="s">
        <v>223</v>
      </c>
      <c r="C85" s="17" t="s">
        <v>224</v>
      </c>
      <c r="D85" s="2" t="s">
        <v>41</v>
      </c>
    </row>
    <row r="86" spans="1:4" x14ac:dyDescent="0.25">
      <c r="A86" s="17" t="s">
        <v>225</v>
      </c>
      <c r="B86" s="17" t="s">
        <v>226</v>
      </c>
      <c r="C86" s="17" t="s">
        <v>227</v>
      </c>
      <c r="D86" s="2" t="s">
        <v>28</v>
      </c>
    </row>
    <row r="87" spans="1:4" x14ac:dyDescent="0.25">
      <c r="A87" s="17" t="s">
        <v>228</v>
      </c>
      <c r="B87" s="17" t="s">
        <v>229</v>
      </c>
      <c r="C87" s="17" t="s">
        <v>230</v>
      </c>
      <c r="D87" s="2" t="s">
        <v>77</v>
      </c>
    </row>
    <row r="88" spans="1:4" x14ac:dyDescent="0.25">
      <c r="A88" s="17" t="s">
        <v>231</v>
      </c>
      <c r="B88" s="17" t="s">
        <v>232</v>
      </c>
      <c r="C88" s="17" t="s">
        <v>233</v>
      </c>
      <c r="D88" s="2" t="s">
        <v>28</v>
      </c>
    </row>
    <row r="89" spans="1:4" x14ac:dyDescent="0.25">
      <c r="A89" s="17" t="s">
        <v>234</v>
      </c>
      <c r="B89" s="17" t="s">
        <v>235</v>
      </c>
      <c r="C89" s="17" t="s">
        <v>236</v>
      </c>
      <c r="D89" s="2" t="s">
        <v>41</v>
      </c>
    </row>
    <row r="90" spans="1:4" x14ac:dyDescent="0.25">
      <c r="A90" s="17" t="s">
        <v>237</v>
      </c>
      <c r="B90" s="17" t="s">
        <v>238</v>
      </c>
      <c r="C90" s="17" t="s">
        <v>239</v>
      </c>
      <c r="D90" s="2" t="s">
        <v>44</v>
      </c>
    </row>
    <row r="91" spans="1:4" x14ac:dyDescent="0.25">
      <c r="A91" s="17" t="s">
        <v>240</v>
      </c>
      <c r="B91" s="17" t="s">
        <v>16</v>
      </c>
      <c r="C91" s="17" t="s">
        <v>162</v>
      </c>
      <c r="D91" s="2" t="s">
        <v>34</v>
      </c>
    </row>
    <row r="92" spans="1:4" x14ac:dyDescent="0.25">
      <c r="A92" s="17" t="s">
        <v>241</v>
      </c>
      <c r="B92" s="17" t="s">
        <v>242</v>
      </c>
      <c r="C92" s="17" t="s">
        <v>243</v>
      </c>
      <c r="D92" s="2" t="s">
        <v>41</v>
      </c>
    </row>
    <row r="93" spans="1:4" x14ac:dyDescent="0.25">
      <c r="A93" s="17" t="s">
        <v>244</v>
      </c>
      <c r="B93" s="17" t="s">
        <v>16</v>
      </c>
      <c r="C93" s="17" t="s">
        <v>245</v>
      </c>
      <c r="D93" s="2" t="s">
        <v>68</v>
      </c>
    </row>
    <row r="94" spans="1:4" x14ac:dyDescent="0.25">
      <c r="A94" s="17" t="s">
        <v>246</v>
      </c>
      <c r="B94" s="17" t="s">
        <v>247</v>
      </c>
      <c r="C94" s="17" t="s">
        <v>88</v>
      </c>
      <c r="D94" s="2" t="s">
        <v>50</v>
      </c>
    </row>
    <row r="95" spans="1:4" x14ac:dyDescent="0.25">
      <c r="A95" s="17" t="s">
        <v>248</v>
      </c>
      <c r="B95" s="17" t="s">
        <v>154</v>
      </c>
      <c r="C95" s="17" t="s">
        <v>249</v>
      </c>
      <c r="D95" s="2" t="s">
        <v>34</v>
      </c>
    </row>
    <row r="96" spans="1:4" x14ac:dyDescent="0.25">
      <c r="A96" s="17" t="s">
        <v>250</v>
      </c>
      <c r="B96" s="17" t="s">
        <v>251</v>
      </c>
      <c r="C96" s="17" t="s">
        <v>252</v>
      </c>
      <c r="D96" s="2" t="s">
        <v>50</v>
      </c>
    </row>
    <row r="97" spans="1:4" x14ac:dyDescent="0.25">
      <c r="A97" s="17" t="s">
        <v>253</v>
      </c>
      <c r="B97" s="17" t="s">
        <v>254</v>
      </c>
      <c r="C97" s="17" t="s">
        <v>255</v>
      </c>
      <c r="D97" s="2" t="s">
        <v>28</v>
      </c>
    </row>
    <row r="98" spans="1:4" x14ac:dyDescent="0.25">
      <c r="A98" s="17" t="s">
        <v>256</v>
      </c>
      <c r="B98" s="17" t="s">
        <v>257</v>
      </c>
      <c r="C98" s="17" t="s">
        <v>258</v>
      </c>
      <c r="D98" s="2" t="s">
        <v>50</v>
      </c>
    </row>
    <row r="99" spans="1:4" x14ac:dyDescent="0.25">
      <c r="A99" s="17" t="s">
        <v>259</v>
      </c>
      <c r="B99" s="17" t="s">
        <v>260</v>
      </c>
      <c r="C99" s="17" t="s">
        <v>261</v>
      </c>
      <c r="D99" s="2" t="s">
        <v>41</v>
      </c>
    </row>
    <row r="100" spans="1:4" x14ac:dyDescent="0.25">
      <c r="A100" s="17" t="s">
        <v>262</v>
      </c>
      <c r="B100" s="17" t="s">
        <v>263</v>
      </c>
      <c r="C100" s="17" t="s">
        <v>264</v>
      </c>
      <c r="D100" s="2" t="s">
        <v>44</v>
      </c>
    </row>
    <row r="101" spans="1:4" x14ac:dyDescent="0.25">
      <c r="A101" s="17" t="s">
        <v>265</v>
      </c>
      <c r="B101" s="17" t="s">
        <v>266</v>
      </c>
      <c r="C101" s="17" t="s">
        <v>267</v>
      </c>
      <c r="D101" s="2" t="s">
        <v>68</v>
      </c>
    </row>
    <row r="102" spans="1:4" x14ac:dyDescent="0.25">
      <c r="A102" s="17" t="s">
        <v>268</v>
      </c>
      <c r="B102" s="17" t="s">
        <v>269</v>
      </c>
      <c r="C102" s="17" t="s">
        <v>270</v>
      </c>
      <c r="D102" s="2" t="s">
        <v>50</v>
      </c>
    </row>
    <row r="103" spans="1:4" x14ac:dyDescent="0.25">
      <c r="A103" s="17" t="s">
        <v>271</v>
      </c>
      <c r="B103" s="17" t="s">
        <v>272</v>
      </c>
      <c r="C103" s="17" t="s">
        <v>273</v>
      </c>
      <c r="D103" s="2" t="s">
        <v>41</v>
      </c>
    </row>
    <row r="104" spans="1:4" x14ac:dyDescent="0.25">
      <c r="A104" s="17" t="s">
        <v>274</v>
      </c>
      <c r="B104" s="17" t="s">
        <v>275</v>
      </c>
      <c r="C104" s="17" t="s">
        <v>276</v>
      </c>
      <c r="D104" s="2" t="s">
        <v>68</v>
      </c>
    </row>
    <row r="105" spans="1:4" x14ac:dyDescent="0.25">
      <c r="A105" s="17" t="s">
        <v>277</v>
      </c>
      <c r="B105" s="17" t="s">
        <v>278</v>
      </c>
      <c r="C105" s="17" t="s">
        <v>279</v>
      </c>
      <c r="D105" s="2" t="s">
        <v>68</v>
      </c>
    </row>
    <row r="106" spans="1:4" x14ac:dyDescent="0.25">
      <c r="A106" s="17" t="s">
        <v>280</v>
      </c>
      <c r="B106" s="17" t="s">
        <v>281</v>
      </c>
      <c r="C106" s="17" t="s">
        <v>282</v>
      </c>
      <c r="D106" s="2" t="s">
        <v>68</v>
      </c>
    </row>
    <row r="107" spans="1:4" x14ac:dyDescent="0.25">
      <c r="A107" s="17" t="s">
        <v>283</v>
      </c>
      <c r="B107" s="17" t="s">
        <v>284</v>
      </c>
      <c r="C107" s="17" t="s">
        <v>285</v>
      </c>
      <c r="D107" s="2" t="s">
        <v>50</v>
      </c>
    </row>
    <row r="108" spans="1:4" x14ac:dyDescent="0.25">
      <c r="A108" s="17" t="s">
        <v>286</v>
      </c>
      <c r="B108" s="17" t="s">
        <v>287</v>
      </c>
      <c r="C108" s="17" t="s">
        <v>288</v>
      </c>
      <c r="D108" s="2" t="s">
        <v>50</v>
      </c>
    </row>
    <row r="109" spans="1:4" x14ac:dyDescent="0.25">
      <c r="A109" s="17" t="s">
        <v>289</v>
      </c>
      <c r="B109" s="17" t="s">
        <v>290</v>
      </c>
      <c r="C109" s="17" t="s">
        <v>291</v>
      </c>
      <c r="D109" s="2" t="s">
        <v>68</v>
      </c>
    </row>
    <row r="110" spans="1:4" x14ac:dyDescent="0.25">
      <c r="A110" s="17" t="s">
        <v>292</v>
      </c>
      <c r="B110" s="17" t="s">
        <v>293</v>
      </c>
      <c r="C110" s="17" t="s">
        <v>294</v>
      </c>
      <c r="D110" s="2" t="s">
        <v>80</v>
      </c>
    </row>
    <row r="111" spans="1:4" x14ac:dyDescent="0.25">
      <c r="A111" s="17" t="s">
        <v>295</v>
      </c>
      <c r="B111" s="17" t="s">
        <v>296</v>
      </c>
      <c r="C111" s="17" t="s">
        <v>297</v>
      </c>
      <c r="D111" s="2" t="s">
        <v>47</v>
      </c>
    </row>
    <row r="112" spans="1:4" x14ac:dyDescent="0.25">
      <c r="A112" s="17" t="s">
        <v>298</v>
      </c>
      <c r="B112" s="17" t="s">
        <v>299</v>
      </c>
      <c r="C112" s="17" t="s">
        <v>300</v>
      </c>
      <c r="D112" s="2" t="s">
        <v>41</v>
      </c>
    </row>
    <row r="113" spans="1:4" x14ac:dyDescent="0.25">
      <c r="A113" s="17" t="s">
        <v>301</v>
      </c>
      <c r="B113" s="17" t="s">
        <v>302</v>
      </c>
      <c r="C113" s="17" t="s">
        <v>303</v>
      </c>
      <c r="D113" s="2" t="s">
        <v>41</v>
      </c>
    </row>
    <row r="114" spans="1:4" x14ac:dyDescent="0.25">
      <c r="A114" s="17" t="s">
        <v>304</v>
      </c>
      <c r="B114" s="17" t="s">
        <v>305</v>
      </c>
      <c r="C114" s="17" t="s">
        <v>306</v>
      </c>
      <c r="D114" s="2" t="s">
        <v>28</v>
      </c>
    </row>
    <row r="115" spans="1:4" x14ac:dyDescent="0.25">
      <c r="A115" s="17" t="s">
        <v>307</v>
      </c>
      <c r="B115" s="17" t="s">
        <v>308</v>
      </c>
      <c r="C115" s="17" t="s">
        <v>309</v>
      </c>
      <c r="D115" s="2" t="s">
        <v>71</v>
      </c>
    </row>
    <row r="116" spans="1:4" x14ac:dyDescent="0.25">
      <c r="A116" s="17" t="s">
        <v>310</v>
      </c>
      <c r="B116" s="17" t="s">
        <v>311</v>
      </c>
      <c r="C116" s="17" t="s">
        <v>312</v>
      </c>
      <c r="D116" s="2" t="s">
        <v>71</v>
      </c>
    </row>
    <row r="117" spans="1:4" x14ac:dyDescent="0.25">
      <c r="A117" s="17" t="s">
        <v>313</v>
      </c>
      <c r="B117" s="17" t="s">
        <v>314</v>
      </c>
      <c r="C117" s="17" t="s">
        <v>315</v>
      </c>
      <c r="D117" s="2" t="s">
        <v>41</v>
      </c>
    </row>
    <row r="118" spans="1:4" x14ac:dyDescent="0.25">
      <c r="A118" s="17" t="s">
        <v>316</v>
      </c>
      <c r="B118" s="17" t="s">
        <v>317</v>
      </c>
      <c r="C118" s="17" t="s">
        <v>318</v>
      </c>
      <c r="D118" s="2" t="s">
        <v>41</v>
      </c>
    </row>
    <row r="119" spans="1:4" x14ac:dyDescent="0.25">
      <c r="A119" s="17" t="s">
        <v>319</v>
      </c>
      <c r="B119" s="17" t="s">
        <v>320</v>
      </c>
      <c r="C119" s="17" t="s">
        <v>321</v>
      </c>
      <c r="D119" s="2" t="s">
        <v>71</v>
      </c>
    </row>
    <row r="120" spans="1:4" x14ac:dyDescent="0.25">
      <c r="A120" s="17" t="s">
        <v>322</v>
      </c>
      <c r="B120" s="17" t="s">
        <v>323</v>
      </c>
      <c r="C120" s="17" t="s">
        <v>323</v>
      </c>
      <c r="D120" s="2" t="s">
        <v>34</v>
      </c>
    </row>
    <row r="121" spans="1:4" x14ac:dyDescent="0.25">
      <c r="A121" s="17" t="s">
        <v>324</v>
      </c>
      <c r="B121" s="17" t="s">
        <v>325</v>
      </c>
      <c r="C121" s="17" t="s">
        <v>326</v>
      </c>
      <c r="D121" s="2" t="s">
        <v>41</v>
      </c>
    </row>
    <row r="122" spans="1:4" x14ac:dyDescent="0.25">
      <c r="A122" s="17" t="s">
        <v>327</v>
      </c>
      <c r="B122" s="17" t="s">
        <v>328</v>
      </c>
      <c r="C122" s="17" t="s">
        <v>329</v>
      </c>
      <c r="D122" s="2" t="s">
        <v>41</v>
      </c>
    </row>
    <row r="123" spans="1:4" x14ac:dyDescent="0.25">
      <c r="A123" s="17" t="s">
        <v>330</v>
      </c>
      <c r="B123" s="17" t="s">
        <v>331</v>
      </c>
      <c r="C123" s="17" t="s">
        <v>332</v>
      </c>
      <c r="D123" s="2" t="s">
        <v>44</v>
      </c>
    </row>
    <row r="124" spans="1:4" x14ac:dyDescent="0.25">
      <c r="A124" s="17" t="s">
        <v>333</v>
      </c>
      <c r="B124" s="17" t="s">
        <v>16</v>
      </c>
      <c r="C124" s="17" t="s">
        <v>334</v>
      </c>
      <c r="D124" s="2" t="s">
        <v>335</v>
      </c>
    </row>
    <row r="125" spans="1:4" x14ac:dyDescent="0.25">
      <c r="A125" s="17" t="s">
        <v>336</v>
      </c>
      <c r="B125" s="17" t="s">
        <v>337</v>
      </c>
      <c r="C125" s="17" t="s">
        <v>338</v>
      </c>
      <c r="D125" s="2" t="s">
        <v>71</v>
      </c>
    </row>
    <row r="126" spans="1:4" x14ac:dyDescent="0.25">
      <c r="A126" s="17" t="s">
        <v>339</v>
      </c>
      <c r="B126" s="17" t="s">
        <v>340</v>
      </c>
      <c r="C126" s="17" t="s">
        <v>341</v>
      </c>
      <c r="D126" s="2" t="s">
        <v>71</v>
      </c>
    </row>
    <row r="127" spans="1:4" x14ac:dyDescent="0.25">
      <c r="A127" s="17" t="s">
        <v>342</v>
      </c>
      <c r="B127" s="17" t="s">
        <v>343</v>
      </c>
      <c r="C127" s="17" t="s">
        <v>344</v>
      </c>
      <c r="D127" s="2" t="s">
        <v>47</v>
      </c>
    </row>
    <row r="128" spans="1:4" x14ac:dyDescent="0.25">
      <c r="A128" s="17" t="s">
        <v>345</v>
      </c>
      <c r="B128" s="17" t="s">
        <v>346</v>
      </c>
      <c r="C128" s="17" t="s">
        <v>347</v>
      </c>
      <c r="D128" s="2" t="s">
        <v>47</v>
      </c>
    </row>
    <row r="129" spans="1:4" x14ac:dyDescent="0.25">
      <c r="A129" s="17" t="s">
        <v>348</v>
      </c>
      <c r="B129" s="17" t="s">
        <v>349</v>
      </c>
      <c r="C129" s="17" t="s">
        <v>350</v>
      </c>
      <c r="D129" s="2" t="s">
        <v>50</v>
      </c>
    </row>
    <row r="130" spans="1:4" x14ac:dyDescent="0.25">
      <c r="A130" s="17" t="s">
        <v>351</v>
      </c>
      <c r="B130" s="17" t="s">
        <v>352</v>
      </c>
      <c r="C130" s="17" t="s">
        <v>353</v>
      </c>
      <c r="D130" s="2" t="s">
        <v>68</v>
      </c>
    </row>
    <row r="131" spans="1:4" x14ac:dyDescent="0.25">
      <c r="A131" s="17" t="s">
        <v>354</v>
      </c>
      <c r="B131" s="17" t="s">
        <v>355</v>
      </c>
      <c r="C131" s="17" t="s">
        <v>356</v>
      </c>
      <c r="D131" s="2" t="s">
        <v>28</v>
      </c>
    </row>
    <row r="132" spans="1:4" x14ac:dyDescent="0.25">
      <c r="A132" s="17" t="s">
        <v>357</v>
      </c>
      <c r="B132" s="17" t="s">
        <v>358</v>
      </c>
      <c r="C132" s="17" t="s">
        <v>359</v>
      </c>
      <c r="D132" s="2" t="s">
        <v>41</v>
      </c>
    </row>
    <row r="133" spans="1:4" x14ac:dyDescent="0.25">
      <c r="A133" s="17" t="s">
        <v>360</v>
      </c>
      <c r="B133" s="17" t="s">
        <v>361</v>
      </c>
      <c r="C133" s="17" t="s">
        <v>362</v>
      </c>
      <c r="D133" s="2" t="s">
        <v>68</v>
      </c>
    </row>
    <row r="134" spans="1:4" x14ac:dyDescent="0.25">
      <c r="A134" s="17" t="s">
        <v>363</v>
      </c>
      <c r="B134" s="17" t="s">
        <v>364</v>
      </c>
      <c r="C134" s="17" t="s">
        <v>365</v>
      </c>
      <c r="D134" s="2" t="s">
        <v>68</v>
      </c>
    </row>
    <row r="135" spans="1:4" x14ac:dyDescent="0.25">
      <c r="A135" s="17" t="s">
        <v>366</v>
      </c>
      <c r="B135" s="17" t="s">
        <v>367</v>
      </c>
      <c r="C135" s="17" t="s">
        <v>368</v>
      </c>
      <c r="D135" s="2" t="s">
        <v>50</v>
      </c>
    </row>
    <row r="136" spans="1:4" x14ac:dyDescent="0.25">
      <c r="A136" s="17" t="s">
        <v>369</v>
      </c>
      <c r="B136" s="17" t="s">
        <v>370</v>
      </c>
      <c r="C136" s="17" t="s">
        <v>371</v>
      </c>
      <c r="D136" s="2" t="s">
        <v>50</v>
      </c>
    </row>
    <row r="137" spans="1:4" x14ac:dyDescent="0.25">
      <c r="A137" s="17" t="s">
        <v>372</v>
      </c>
      <c r="B137" s="17" t="s">
        <v>373</v>
      </c>
      <c r="C137" s="17" t="s">
        <v>374</v>
      </c>
      <c r="D137" s="2" t="s">
        <v>50</v>
      </c>
    </row>
    <row r="138" spans="1:4" x14ac:dyDescent="0.25">
      <c r="A138" s="17" t="s">
        <v>375</v>
      </c>
      <c r="B138" s="17" t="s">
        <v>376</v>
      </c>
      <c r="C138" s="17" t="s">
        <v>377</v>
      </c>
      <c r="D138" s="2" t="s">
        <v>50</v>
      </c>
    </row>
    <row r="139" spans="1:4" x14ac:dyDescent="0.25">
      <c r="A139" s="17" t="s">
        <v>378</v>
      </c>
      <c r="B139" s="17" t="s">
        <v>379</v>
      </c>
      <c r="C139" s="17" t="s">
        <v>380</v>
      </c>
      <c r="D139" s="2" t="s">
        <v>47</v>
      </c>
    </row>
    <row r="140" spans="1:4" x14ac:dyDescent="0.25">
      <c r="A140" s="17" t="s">
        <v>381</v>
      </c>
      <c r="B140" s="17" t="s">
        <v>382</v>
      </c>
      <c r="C140" s="17" t="s">
        <v>383</v>
      </c>
      <c r="D140" s="2" t="s">
        <v>77</v>
      </c>
    </row>
    <row r="141" spans="1:4" x14ac:dyDescent="0.25">
      <c r="A141" s="17" t="s">
        <v>384</v>
      </c>
      <c r="B141" s="17" t="s">
        <v>385</v>
      </c>
      <c r="C141" s="17" t="s">
        <v>386</v>
      </c>
      <c r="D141" s="2" t="s">
        <v>28</v>
      </c>
    </row>
    <row r="142" spans="1:4" x14ac:dyDescent="0.25">
      <c r="A142" s="17" t="s">
        <v>387</v>
      </c>
      <c r="B142" s="17" t="s">
        <v>388</v>
      </c>
      <c r="C142" s="17" t="s">
        <v>389</v>
      </c>
      <c r="D142" s="2" t="s">
        <v>44</v>
      </c>
    </row>
    <row r="143" spans="1:4" x14ac:dyDescent="0.25">
      <c r="A143" s="17" t="s">
        <v>390</v>
      </c>
      <c r="B143" s="17" t="s">
        <v>391</v>
      </c>
      <c r="C143" s="17" t="s">
        <v>392</v>
      </c>
      <c r="D143" s="2" t="s">
        <v>71</v>
      </c>
    </row>
    <row r="144" spans="1:4" x14ac:dyDescent="0.25">
      <c r="A144" s="17" t="s">
        <v>393</v>
      </c>
      <c r="B144" s="17" t="s">
        <v>394</v>
      </c>
      <c r="C144" s="17" t="s">
        <v>395</v>
      </c>
      <c r="D144" s="2" t="s">
        <v>41</v>
      </c>
    </row>
    <row r="145" spans="1:4" x14ac:dyDescent="0.25">
      <c r="A145" s="17" t="s">
        <v>396</v>
      </c>
      <c r="B145" s="17" t="s">
        <v>397</v>
      </c>
      <c r="C145" s="17" t="s">
        <v>398</v>
      </c>
      <c r="D145" s="2" t="s">
        <v>50</v>
      </c>
    </row>
    <row r="146" spans="1:4" x14ac:dyDescent="0.25">
      <c r="A146" s="17" t="s">
        <v>399</v>
      </c>
      <c r="B146" s="17" t="s">
        <v>400</v>
      </c>
      <c r="C146" s="17" t="s">
        <v>401</v>
      </c>
      <c r="D146" s="2" t="s">
        <v>47</v>
      </c>
    </row>
    <row r="147" spans="1:4" x14ac:dyDescent="0.25">
      <c r="A147" s="17" t="s">
        <v>402</v>
      </c>
      <c r="B147" s="17" t="s">
        <v>323</v>
      </c>
      <c r="C147" s="17" t="s">
        <v>323</v>
      </c>
      <c r="D147" s="2" t="s">
        <v>34</v>
      </c>
    </row>
    <row r="148" spans="1:4" x14ac:dyDescent="0.25">
      <c r="A148" s="17" t="s">
        <v>403</v>
      </c>
      <c r="B148" s="17" t="s">
        <v>404</v>
      </c>
      <c r="C148" s="17" t="s">
        <v>405</v>
      </c>
      <c r="D148" s="2" t="s">
        <v>47</v>
      </c>
    </row>
    <row r="149" spans="1:4" x14ac:dyDescent="0.25">
      <c r="A149" s="17" t="s">
        <v>406</v>
      </c>
      <c r="B149" s="17" t="s">
        <v>407</v>
      </c>
      <c r="C149" s="17" t="s">
        <v>408</v>
      </c>
      <c r="D149" s="2" t="s">
        <v>47</v>
      </c>
    </row>
    <row r="150" spans="1:4" x14ac:dyDescent="0.25">
      <c r="A150" s="17" t="s">
        <v>409</v>
      </c>
      <c r="B150" s="17" t="s">
        <v>410</v>
      </c>
      <c r="C150" s="17" t="s">
        <v>411</v>
      </c>
      <c r="D150" s="2" t="s">
        <v>41</v>
      </c>
    </row>
    <row r="151" spans="1:4" x14ac:dyDescent="0.25">
      <c r="A151" s="17" t="s">
        <v>412</v>
      </c>
      <c r="B151" s="17" t="s">
        <v>413</v>
      </c>
      <c r="C151" s="17" t="s">
        <v>414</v>
      </c>
      <c r="D151" s="2" t="s">
        <v>50</v>
      </c>
    </row>
    <row r="152" spans="1:4" x14ac:dyDescent="0.25">
      <c r="A152" s="17" t="s">
        <v>415</v>
      </c>
      <c r="B152" s="17" t="s">
        <v>416</v>
      </c>
      <c r="C152" s="17" t="s">
        <v>417</v>
      </c>
      <c r="D152" s="2" t="s">
        <v>47</v>
      </c>
    </row>
    <row r="153" spans="1:4" x14ac:dyDescent="0.25">
      <c r="A153" s="17" t="s">
        <v>418</v>
      </c>
      <c r="B153" s="17" t="s">
        <v>419</v>
      </c>
      <c r="C153" s="17" t="s">
        <v>420</v>
      </c>
      <c r="D153" s="2" t="s">
        <v>41</v>
      </c>
    </row>
    <row r="154" spans="1:4" x14ac:dyDescent="0.25">
      <c r="A154" s="17" t="s">
        <v>421</v>
      </c>
      <c r="B154" s="17" t="s">
        <v>422</v>
      </c>
      <c r="C154" s="17" t="s">
        <v>423</v>
      </c>
      <c r="D154" s="2" t="s">
        <v>80</v>
      </c>
    </row>
    <row r="155" spans="1:4" x14ac:dyDescent="0.25">
      <c r="A155" s="17" t="s">
        <v>424</v>
      </c>
      <c r="B155" s="17" t="s">
        <v>425</v>
      </c>
      <c r="C155" s="17" t="s">
        <v>426</v>
      </c>
      <c r="D155" s="2" t="s">
        <v>31</v>
      </c>
    </row>
    <row r="156" spans="1:4" x14ac:dyDescent="0.25">
      <c r="A156" s="17" t="s">
        <v>427</v>
      </c>
      <c r="B156" s="17" t="s">
        <v>428</v>
      </c>
      <c r="C156" s="17" t="s">
        <v>429</v>
      </c>
      <c r="D156" s="2" t="s">
        <v>47</v>
      </c>
    </row>
    <row r="157" spans="1:4" x14ac:dyDescent="0.25">
      <c r="A157" s="17" t="s">
        <v>430</v>
      </c>
      <c r="B157" s="17" t="s">
        <v>431</v>
      </c>
      <c r="C157" s="17" t="s">
        <v>432</v>
      </c>
      <c r="D157" s="2" t="s">
        <v>47</v>
      </c>
    </row>
    <row r="158" spans="1:4" x14ac:dyDescent="0.25">
      <c r="A158" s="17" t="s">
        <v>433</v>
      </c>
      <c r="B158" s="17" t="s">
        <v>434</v>
      </c>
      <c r="C158" s="17" t="s">
        <v>435</v>
      </c>
      <c r="D158" s="2" t="s">
        <v>50</v>
      </c>
    </row>
    <row r="159" spans="1:4" x14ac:dyDescent="0.25">
      <c r="A159" s="17" t="s">
        <v>436</v>
      </c>
      <c r="B159" s="17" t="s">
        <v>437</v>
      </c>
      <c r="C159" s="17" t="s">
        <v>438</v>
      </c>
      <c r="D159" s="2" t="s">
        <v>41</v>
      </c>
    </row>
    <row r="160" spans="1:4" x14ac:dyDescent="0.25">
      <c r="A160" s="17" t="s">
        <v>439</v>
      </c>
      <c r="B160" s="17" t="s">
        <v>440</v>
      </c>
      <c r="C160" s="17" t="s">
        <v>441</v>
      </c>
      <c r="D160" s="2" t="s">
        <v>68</v>
      </c>
    </row>
    <row r="161" spans="1:4" x14ac:dyDescent="0.25">
      <c r="A161" s="17" t="s">
        <v>442</v>
      </c>
      <c r="B161" s="17" t="s">
        <v>443</v>
      </c>
      <c r="C161" s="17" t="s">
        <v>444</v>
      </c>
      <c r="D161" s="2" t="s">
        <v>80</v>
      </c>
    </row>
    <row r="162" spans="1:4" x14ac:dyDescent="0.25">
      <c r="A162" s="17" t="s">
        <v>445</v>
      </c>
      <c r="B162" s="17" t="s">
        <v>446</v>
      </c>
      <c r="C162" s="17" t="s">
        <v>447</v>
      </c>
      <c r="D162" s="2" t="s">
        <v>80</v>
      </c>
    </row>
    <row r="163" spans="1:4" x14ac:dyDescent="0.25">
      <c r="A163" s="17" t="s">
        <v>448</v>
      </c>
      <c r="B163" s="17" t="s">
        <v>449</v>
      </c>
      <c r="C163" s="17" t="s">
        <v>450</v>
      </c>
      <c r="D163" s="2" t="s">
        <v>25</v>
      </c>
    </row>
    <row r="164" spans="1:4" x14ac:dyDescent="0.25">
      <c r="A164" s="17" t="s">
        <v>451</v>
      </c>
      <c r="B164" s="17" t="s">
        <v>452</v>
      </c>
      <c r="C164" s="17" t="s">
        <v>453</v>
      </c>
      <c r="D164" s="2" t="s">
        <v>41</v>
      </c>
    </row>
    <row r="165" spans="1:4" x14ac:dyDescent="0.25">
      <c r="A165" s="17" t="s">
        <v>454</v>
      </c>
      <c r="B165" s="17" t="s">
        <v>455</v>
      </c>
      <c r="C165" s="17" t="s">
        <v>456</v>
      </c>
      <c r="D165" s="2" t="s">
        <v>44</v>
      </c>
    </row>
    <row r="166" spans="1:4" x14ac:dyDescent="0.25">
      <c r="A166" s="17" t="s">
        <v>457</v>
      </c>
      <c r="B166" s="17" t="s">
        <v>16</v>
      </c>
      <c r="C166" s="17" t="s">
        <v>458</v>
      </c>
      <c r="D166" s="2" t="s">
        <v>74</v>
      </c>
    </row>
    <row r="167" spans="1:4" x14ac:dyDescent="0.25">
      <c r="A167" s="17" t="s">
        <v>459</v>
      </c>
      <c r="B167" s="17" t="s">
        <v>460</v>
      </c>
      <c r="C167" s="17" t="s">
        <v>461</v>
      </c>
      <c r="D167" s="2" t="s">
        <v>47</v>
      </c>
    </row>
    <row r="168" spans="1:4" x14ac:dyDescent="0.25">
      <c r="A168" s="17" t="s">
        <v>462</v>
      </c>
      <c r="B168" s="17" t="s">
        <v>463</v>
      </c>
      <c r="C168" s="17" t="s">
        <v>464</v>
      </c>
      <c r="D168" s="2" t="s">
        <v>47</v>
      </c>
    </row>
    <row r="169" spans="1:4" x14ac:dyDescent="0.25">
      <c r="A169" s="17" t="s">
        <v>465</v>
      </c>
      <c r="B169" s="17" t="s">
        <v>466</v>
      </c>
      <c r="C169" s="17" t="s">
        <v>467</v>
      </c>
      <c r="D169" s="2" t="s">
        <v>41</v>
      </c>
    </row>
    <row r="170" spans="1:4" x14ac:dyDescent="0.25">
      <c r="A170" s="17" t="s">
        <v>468</v>
      </c>
      <c r="B170" s="17" t="s">
        <v>469</v>
      </c>
      <c r="C170" s="17" t="s">
        <v>470</v>
      </c>
      <c r="D170" s="2" t="s">
        <v>28</v>
      </c>
    </row>
    <row r="171" spans="1:4" x14ac:dyDescent="0.25">
      <c r="A171" s="17" t="s">
        <v>471</v>
      </c>
      <c r="B171" s="17" t="s">
        <v>472</v>
      </c>
      <c r="C171" s="17" t="s">
        <v>473</v>
      </c>
      <c r="D171" s="2" t="s">
        <v>41</v>
      </c>
    </row>
    <row r="172" spans="1:4" x14ac:dyDescent="0.25">
      <c r="A172" s="17" t="s">
        <v>474</v>
      </c>
      <c r="B172" s="17" t="s">
        <v>475</v>
      </c>
      <c r="C172" s="17" t="s">
        <v>476</v>
      </c>
      <c r="D172" s="2" t="s">
        <v>41</v>
      </c>
    </row>
    <row r="173" spans="1:4" x14ac:dyDescent="0.25">
      <c r="A173" s="17" t="s">
        <v>477</v>
      </c>
      <c r="B173" s="17" t="s">
        <v>478</v>
      </c>
      <c r="C173" s="17" t="s">
        <v>479</v>
      </c>
      <c r="D173" s="2" t="s">
        <v>68</v>
      </c>
    </row>
    <row r="174" spans="1:4" x14ac:dyDescent="0.25">
      <c r="A174" s="17" t="s">
        <v>480</v>
      </c>
      <c r="B174" s="17" t="s">
        <v>481</v>
      </c>
      <c r="C174" s="17" t="s">
        <v>482</v>
      </c>
      <c r="D174" s="2" t="s">
        <v>68</v>
      </c>
    </row>
    <row r="175" spans="1:4" x14ac:dyDescent="0.25">
      <c r="A175" s="17" t="s">
        <v>483</v>
      </c>
      <c r="B175" s="17" t="s">
        <v>484</v>
      </c>
      <c r="C175" s="17" t="s">
        <v>485</v>
      </c>
      <c r="D175" s="2" t="s">
        <v>47</v>
      </c>
    </row>
    <row r="176" spans="1:4" x14ac:dyDescent="0.25">
      <c r="A176" s="17" t="s">
        <v>486</v>
      </c>
      <c r="B176" s="17" t="s">
        <v>487</v>
      </c>
      <c r="C176" s="17" t="s">
        <v>488</v>
      </c>
      <c r="D176" s="2" t="s">
        <v>25</v>
      </c>
    </row>
    <row r="177" spans="1:4" x14ac:dyDescent="0.25">
      <c r="A177" s="17" t="s">
        <v>489</v>
      </c>
      <c r="B177" s="17" t="s">
        <v>490</v>
      </c>
      <c r="C177" s="17" t="s">
        <v>491</v>
      </c>
      <c r="D177" s="2" t="s">
        <v>41</v>
      </c>
    </row>
    <row r="178" spans="1:4" x14ac:dyDescent="0.25">
      <c r="A178" s="17" t="s">
        <v>492</v>
      </c>
      <c r="B178" s="17" t="s">
        <v>493</v>
      </c>
      <c r="C178" s="17" t="s">
        <v>494</v>
      </c>
      <c r="D178" s="2" t="s">
        <v>41</v>
      </c>
    </row>
    <row r="179" spans="1:4" x14ac:dyDescent="0.25">
      <c r="A179" s="17" t="s">
        <v>495</v>
      </c>
      <c r="B179" s="17" t="s">
        <v>496</v>
      </c>
      <c r="C179" s="17" t="s">
        <v>88</v>
      </c>
      <c r="D179" s="2" t="s">
        <v>77</v>
      </c>
    </row>
    <row r="180" spans="1:4" x14ac:dyDescent="0.25">
      <c r="A180" s="17" t="s">
        <v>497</v>
      </c>
      <c r="B180" s="17" t="s">
        <v>498</v>
      </c>
      <c r="C180" s="17" t="s">
        <v>453</v>
      </c>
      <c r="D180" s="2" t="s">
        <v>41</v>
      </c>
    </row>
    <row r="181" spans="1:4" x14ac:dyDescent="0.25">
      <c r="A181" s="17" t="s">
        <v>499</v>
      </c>
      <c r="B181" s="17" t="s">
        <v>500</v>
      </c>
      <c r="C181" s="17" t="s">
        <v>501</v>
      </c>
      <c r="D181" s="2" t="s">
        <v>47</v>
      </c>
    </row>
    <row r="182" spans="1:4" x14ac:dyDescent="0.25">
      <c r="A182" s="17" t="s">
        <v>502</v>
      </c>
      <c r="B182" s="17" t="s">
        <v>503</v>
      </c>
      <c r="C182" s="17" t="s">
        <v>504</v>
      </c>
      <c r="D182" s="2" t="s">
        <v>41</v>
      </c>
    </row>
    <row r="183" spans="1:4" x14ac:dyDescent="0.25">
      <c r="A183" s="17" t="s">
        <v>505</v>
      </c>
      <c r="B183" s="17" t="s">
        <v>506</v>
      </c>
      <c r="C183" s="17" t="s">
        <v>507</v>
      </c>
      <c r="D183" s="2" t="s">
        <v>41</v>
      </c>
    </row>
    <row r="184" spans="1:4" x14ac:dyDescent="0.25">
      <c r="A184" s="17" t="s">
        <v>508</v>
      </c>
      <c r="B184" s="17" t="s">
        <v>509</v>
      </c>
      <c r="C184" s="17" t="s">
        <v>510</v>
      </c>
      <c r="D184" s="2" t="s">
        <v>28</v>
      </c>
    </row>
    <row r="185" spans="1:4" x14ac:dyDescent="0.25">
      <c r="A185" s="17" t="s">
        <v>511</v>
      </c>
      <c r="B185" s="17" t="s">
        <v>512</v>
      </c>
      <c r="C185" s="17" t="s">
        <v>513</v>
      </c>
      <c r="D185" s="2" t="s">
        <v>50</v>
      </c>
    </row>
    <row r="186" spans="1:4" x14ac:dyDescent="0.25">
      <c r="A186" s="17" t="s">
        <v>514</v>
      </c>
      <c r="B186" s="17" t="s">
        <v>512</v>
      </c>
      <c r="C186" s="17" t="s">
        <v>515</v>
      </c>
      <c r="D186" s="2" t="s">
        <v>50</v>
      </c>
    </row>
    <row r="187" spans="1:4" x14ac:dyDescent="0.25">
      <c r="A187" s="17" t="s">
        <v>516</v>
      </c>
      <c r="B187" s="17" t="s">
        <v>517</v>
      </c>
      <c r="C187" s="17" t="s">
        <v>518</v>
      </c>
      <c r="D187" s="2" t="s">
        <v>68</v>
      </c>
    </row>
    <row r="188" spans="1:4" x14ac:dyDescent="0.25">
      <c r="A188" s="17" t="s">
        <v>519</v>
      </c>
      <c r="B188" s="17" t="s">
        <v>520</v>
      </c>
      <c r="C188" s="17" t="s">
        <v>521</v>
      </c>
      <c r="D188" s="2" t="s">
        <v>68</v>
      </c>
    </row>
    <row r="189" spans="1:4" x14ac:dyDescent="0.25">
      <c r="A189" s="17" t="s">
        <v>522</v>
      </c>
      <c r="B189" s="17" t="s">
        <v>523</v>
      </c>
      <c r="C189" s="17" t="s">
        <v>524</v>
      </c>
      <c r="D189" s="2" t="s">
        <v>50</v>
      </c>
    </row>
    <row r="190" spans="1:4" x14ac:dyDescent="0.25">
      <c r="A190" s="17" t="s">
        <v>525</v>
      </c>
      <c r="B190" s="17" t="s">
        <v>526</v>
      </c>
      <c r="C190" s="17" t="s">
        <v>527</v>
      </c>
      <c r="D190" s="2" t="s">
        <v>25</v>
      </c>
    </row>
    <row r="191" spans="1:4" x14ac:dyDescent="0.25">
      <c r="A191" s="17" t="s">
        <v>528</v>
      </c>
      <c r="B191" s="17" t="s">
        <v>529</v>
      </c>
      <c r="C191" s="17" t="s">
        <v>530</v>
      </c>
      <c r="D191" s="2" t="s">
        <v>25</v>
      </c>
    </row>
    <row r="192" spans="1:4" x14ac:dyDescent="0.25">
      <c r="A192" s="17" t="s">
        <v>531</v>
      </c>
      <c r="B192" s="17" t="s">
        <v>532</v>
      </c>
      <c r="C192" s="17" t="s">
        <v>533</v>
      </c>
      <c r="D192" s="2" t="s">
        <v>28</v>
      </c>
    </row>
    <row r="193" spans="1:4" x14ac:dyDescent="0.25">
      <c r="A193" s="17" t="s">
        <v>534</v>
      </c>
      <c r="B193" s="17" t="s">
        <v>535</v>
      </c>
      <c r="C193" s="17" t="s">
        <v>536</v>
      </c>
      <c r="D193" s="2" t="s">
        <v>77</v>
      </c>
    </row>
    <row r="194" spans="1:4" x14ac:dyDescent="0.25">
      <c r="A194" s="17" t="s">
        <v>537</v>
      </c>
      <c r="B194" s="17" t="s">
        <v>323</v>
      </c>
      <c r="C194" s="17" t="s">
        <v>323</v>
      </c>
      <c r="D194" s="2" t="s">
        <v>41</v>
      </c>
    </row>
    <row r="195" spans="1:4" x14ac:dyDescent="0.25">
      <c r="A195" s="17" t="s">
        <v>538</v>
      </c>
      <c r="B195" s="17" t="s">
        <v>539</v>
      </c>
      <c r="C195" s="17" t="s">
        <v>540</v>
      </c>
      <c r="D195" s="2" t="s">
        <v>41</v>
      </c>
    </row>
    <row r="196" spans="1:4" x14ac:dyDescent="0.25">
      <c r="A196" s="17" t="s">
        <v>541</v>
      </c>
      <c r="B196" s="17" t="s">
        <v>542</v>
      </c>
      <c r="C196" s="17" t="s">
        <v>543</v>
      </c>
      <c r="D196" s="2" t="s">
        <v>41</v>
      </c>
    </row>
    <row r="197" spans="1:4" x14ac:dyDescent="0.25">
      <c r="A197" s="17" t="s">
        <v>544</v>
      </c>
      <c r="B197" s="17" t="s">
        <v>545</v>
      </c>
      <c r="C197" s="17" t="s">
        <v>546</v>
      </c>
      <c r="D197" s="2" t="s">
        <v>50</v>
      </c>
    </row>
    <row r="198" spans="1:4" x14ac:dyDescent="0.25">
      <c r="A198" s="17" t="s">
        <v>547</v>
      </c>
      <c r="B198" s="17" t="s">
        <v>548</v>
      </c>
      <c r="C198" s="17" t="s">
        <v>323</v>
      </c>
      <c r="D198" s="2" t="s">
        <v>50</v>
      </c>
    </row>
    <row r="199" spans="1:4" x14ac:dyDescent="0.25">
      <c r="A199" s="17" t="s">
        <v>549</v>
      </c>
      <c r="B199" s="17" t="s">
        <v>550</v>
      </c>
      <c r="C199" s="17" t="s">
        <v>551</v>
      </c>
      <c r="D199" s="2" t="s">
        <v>50</v>
      </c>
    </row>
    <row r="200" spans="1:4" x14ac:dyDescent="0.25">
      <c r="A200" s="17" t="s">
        <v>552</v>
      </c>
      <c r="B200" s="17" t="s">
        <v>553</v>
      </c>
      <c r="C200" s="17" t="s">
        <v>554</v>
      </c>
      <c r="D200" s="2" t="s">
        <v>41</v>
      </c>
    </row>
    <row r="201" spans="1:4" x14ac:dyDescent="0.25">
      <c r="A201" s="17" t="s">
        <v>555</v>
      </c>
      <c r="B201" s="17" t="s">
        <v>556</v>
      </c>
      <c r="C201" s="17" t="s">
        <v>557</v>
      </c>
      <c r="D201" s="2" t="s">
        <v>50</v>
      </c>
    </row>
    <row r="202" spans="1:4" x14ac:dyDescent="0.25">
      <c r="A202" s="17" t="s">
        <v>558</v>
      </c>
      <c r="B202" s="17" t="s">
        <v>559</v>
      </c>
      <c r="C202" s="17" t="s">
        <v>560</v>
      </c>
      <c r="D202" s="2" t="s">
        <v>50</v>
      </c>
    </row>
    <row r="203" spans="1:4" x14ac:dyDescent="0.25">
      <c r="A203" s="17" t="s">
        <v>561</v>
      </c>
      <c r="B203" s="17" t="s">
        <v>562</v>
      </c>
      <c r="C203" s="17" t="s">
        <v>563</v>
      </c>
      <c r="D203" s="2" t="s">
        <v>50</v>
      </c>
    </row>
    <row r="204" spans="1:4" x14ac:dyDescent="0.25">
      <c r="A204" s="17" t="s">
        <v>564</v>
      </c>
      <c r="B204" s="17" t="s">
        <v>565</v>
      </c>
      <c r="C204" s="17" t="s">
        <v>566</v>
      </c>
      <c r="D204" s="2" t="s">
        <v>50</v>
      </c>
    </row>
    <row r="205" spans="1:4" x14ac:dyDescent="0.25">
      <c r="A205" s="17" t="s">
        <v>567</v>
      </c>
      <c r="B205" s="17" t="s">
        <v>568</v>
      </c>
      <c r="C205" s="17" t="s">
        <v>569</v>
      </c>
      <c r="D205" s="2" t="s">
        <v>47</v>
      </c>
    </row>
    <row r="206" spans="1:4" x14ac:dyDescent="0.25">
      <c r="A206" s="17" t="s">
        <v>570</v>
      </c>
      <c r="B206" s="17" t="s">
        <v>571</v>
      </c>
      <c r="C206" s="17" t="s">
        <v>572</v>
      </c>
      <c r="D206" s="2" t="s">
        <v>50</v>
      </c>
    </row>
    <row r="207" spans="1:4" x14ac:dyDescent="0.25">
      <c r="A207" s="17" t="s">
        <v>573</v>
      </c>
      <c r="B207" s="17" t="s">
        <v>574</v>
      </c>
      <c r="C207" s="17" t="s">
        <v>575</v>
      </c>
      <c r="D207" s="2" t="s">
        <v>71</v>
      </c>
    </row>
    <row r="208" spans="1:4" x14ac:dyDescent="0.25">
      <c r="A208" s="17" t="s">
        <v>576</v>
      </c>
      <c r="B208" s="17" t="s">
        <v>577</v>
      </c>
      <c r="C208" s="17" t="s">
        <v>578</v>
      </c>
      <c r="D208" s="2" t="s">
        <v>50</v>
      </c>
    </row>
    <row r="209" spans="1:4" x14ac:dyDescent="0.25">
      <c r="A209" s="17" t="s">
        <v>579</v>
      </c>
      <c r="B209" s="17" t="s">
        <v>580</v>
      </c>
      <c r="C209" s="17" t="s">
        <v>581</v>
      </c>
      <c r="D209" s="2" t="s">
        <v>47</v>
      </c>
    </row>
    <row r="210" spans="1:4" x14ac:dyDescent="0.25">
      <c r="A210" s="17" t="s">
        <v>582</v>
      </c>
      <c r="B210" s="17" t="s">
        <v>583</v>
      </c>
      <c r="C210" s="17" t="s">
        <v>584</v>
      </c>
      <c r="D210" s="2" t="s">
        <v>68</v>
      </c>
    </row>
    <row r="211" spans="1:4" x14ac:dyDescent="0.25">
      <c r="A211" s="17" t="s">
        <v>585</v>
      </c>
      <c r="B211" s="17" t="s">
        <v>586</v>
      </c>
      <c r="C211" s="17" t="s">
        <v>587</v>
      </c>
      <c r="D211" s="2" t="s">
        <v>68</v>
      </c>
    </row>
    <row r="212" spans="1:4" x14ac:dyDescent="0.25">
      <c r="A212" s="17" t="s">
        <v>588</v>
      </c>
      <c r="B212" s="17" t="s">
        <v>589</v>
      </c>
      <c r="C212" s="17" t="s">
        <v>590</v>
      </c>
      <c r="D212" s="2" t="s">
        <v>41</v>
      </c>
    </row>
    <row r="213" spans="1:4" x14ac:dyDescent="0.25">
      <c r="A213" s="17" t="s">
        <v>591</v>
      </c>
      <c r="B213" s="17" t="s">
        <v>592</v>
      </c>
      <c r="C213" s="17" t="s">
        <v>453</v>
      </c>
      <c r="D213" s="2" t="s">
        <v>41</v>
      </c>
    </row>
    <row r="214" spans="1:4" x14ac:dyDescent="0.25">
      <c r="A214" s="17" t="s">
        <v>593</v>
      </c>
      <c r="B214" s="17" t="s">
        <v>594</v>
      </c>
      <c r="C214" s="17" t="s">
        <v>595</v>
      </c>
      <c r="D214" s="2" t="s">
        <v>68</v>
      </c>
    </row>
    <row r="215" spans="1:4" x14ac:dyDescent="0.25">
      <c r="A215" s="17" t="s">
        <v>596</v>
      </c>
      <c r="B215" s="17" t="s">
        <v>597</v>
      </c>
      <c r="C215" s="17" t="s">
        <v>598</v>
      </c>
      <c r="D215" s="2" t="s">
        <v>57</v>
      </c>
    </row>
    <row r="216" spans="1:4" x14ac:dyDescent="0.25">
      <c r="A216" s="17" t="s">
        <v>599</v>
      </c>
      <c r="B216" s="17" t="s">
        <v>600</v>
      </c>
      <c r="C216" s="17" t="s">
        <v>601</v>
      </c>
      <c r="D216" s="2" t="s">
        <v>50</v>
      </c>
    </row>
    <row r="217" spans="1:4" x14ac:dyDescent="0.25">
      <c r="A217" s="17" t="s">
        <v>602</v>
      </c>
      <c r="B217" s="17" t="s">
        <v>603</v>
      </c>
      <c r="C217" s="17" t="s">
        <v>604</v>
      </c>
      <c r="D217" s="2" t="s">
        <v>50</v>
      </c>
    </row>
    <row r="218" spans="1:4" x14ac:dyDescent="0.25">
      <c r="A218" s="17" t="s">
        <v>605</v>
      </c>
      <c r="B218" s="17" t="s">
        <v>606</v>
      </c>
      <c r="C218" s="17" t="s">
        <v>453</v>
      </c>
      <c r="D218" s="2" t="s">
        <v>41</v>
      </c>
    </row>
    <row r="219" spans="1:4" x14ac:dyDescent="0.25">
      <c r="A219" s="17" t="s">
        <v>607</v>
      </c>
      <c r="B219" s="17" t="s">
        <v>608</v>
      </c>
      <c r="C219" s="17" t="s">
        <v>609</v>
      </c>
      <c r="D219" s="2" t="s">
        <v>47</v>
      </c>
    </row>
    <row r="220" spans="1:4" x14ac:dyDescent="0.25">
      <c r="A220" s="17" t="s">
        <v>610</v>
      </c>
      <c r="B220" s="17" t="s">
        <v>16</v>
      </c>
      <c r="C220" s="17" t="s">
        <v>611</v>
      </c>
      <c r="D220" s="2" t="s">
        <v>41</v>
      </c>
    </row>
    <row r="221" spans="1:4" x14ac:dyDescent="0.25">
      <c r="A221" s="17" t="s">
        <v>612</v>
      </c>
      <c r="B221" s="17" t="s">
        <v>613</v>
      </c>
      <c r="C221" s="17" t="s">
        <v>453</v>
      </c>
      <c r="D221" s="2" t="s">
        <v>41</v>
      </c>
    </row>
    <row r="222" spans="1:4" x14ac:dyDescent="0.25">
      <c r="A222" s="17" t="s">
        <v>614</v>
      </c>
      <c r="B222" s="17" t="s">
        <v>615</v>
      </c>
      <c r="C222" s="17" t="s">
        <v>616</v>
      </c>
      <c r="D222" s="2" t="s">
        <v>47</v>
      </c>
    </row>
    <row r="223" spans="1:4" x14ac:dyDescent="0.25">
      <c r="A223" s="17" t="s">
        <v>617</v>
      </c>
      <c r="B223" s="17" t="s">
        <v>618</v>
      </c>
      <c r="C223" s="17" t="s">
        <v>619</v>
      </c>
      <c r="D223" s="2" t="s">
        <v>41</v>
      </c>
    </row>
    <row r="224" spans="1:4" x14ac:dyDescent="0.25">
      <c r="A224" s="17" t="s">
        <v>620</v>
      </c>
      <c r="B224" s="17" t="s">
        <v>16</v>
      </c>
      <c r="C224" s="17" t="s">
        <v>621</v>
      </c>
      <c r="D224" s="2" t="s">
        <v>25</v>
      </c>
    </row>
    <row r="225" spans="1:4" x14ac:dyDescent="0.25">
      <c r="A225" s="17" t="s">
        <v>622</v>
      </c>
      <c r="B225" s="17" t="s">
        <v>623</v>
      </c>
      <c r="C225" s="17" t="s">
        <v>624</v>
      </c>
      <c r="D225" s="2" t="s">
        <v>16</v>
      </c>
    </row>
    <row r="226" spans="1:4" x14ac:dyDescent="0.25">
      <c r="A226" s="17" t="s">
        <v>625</v>
      </c>
      <c r="B226" s="17" t="s">
        <v>626</v>
      </c>
      <c r="C226" s="17" t="s">
        <v>627</v>
      </c>
      <c r="D226" s="2" t="s">
        <v>68</v>
      </c>
    </row>
    <row r="227" spans="1:4" x14ac:dyDescent="0.25">
      <c r="A227" s="17" t="s">
        <v>628</v>
      </c>
      <c r="B227" s="17" t="s">
        <v>629</v>
      </c>
      <c r="C227" s="17" t="s">
        <v>630</v>
      </c>
      <c r="D227" s="2" t="s">
        <v>77</v>
      </c>
    </row>
    <row r="228" spans="1:4" x14ac:dyDescent="0.25">
      <c r="A228" s="17" t="s">
        <v>631</v>
      </c>
      <c r="B228" s="17" t="s">
        <v>632</v>
      </c>
      <c r="C228" s="17" t="s">
        <v>633</v>
      </c>
      <c r="D228" s="2" t="s">
        <v>77</v>
      </c>
    </row>
    <row r="229" spans="1:4" x14ac:dyDescent="0.25">
      <c r="A229" s="17" t="s">
        <v>634</v>
      </c>
      <c r="B229" s="17" t="s">
        <v>635</v>
      </c>
      <c r="C229" s="17" t="s">
        <v>636</v>
      </c>
      <c r="D229" s="2" t="s">
        <v>41</v>
      </c>
    </row>
    <row r="230" spans="1:4" x14ac:dyDescent="0.25">
      <c r="A230" s="17" t="s">
        <v>637</v>
      </c>
      <c r="B230" s="17" t="s">
        <v>638</v>
      </c>
      <c r="C230" s="17" t="s">
        <v>639</v>
      </c>
      <c r="D230" s="2" t="s">
        <v>47</v>
      </c>
    </row>
    <row r="231" spans="1:4" x14ac:dyDescent="0.25">
      <c r="A231" s="17" t="s">
        <v>640</v>
      </c>
      <c r="B231" s="17" t="s">
        <v>641</v>
      </c>
      <c r="C231" s="17" t="s">
        <v>642</v>
      </c>
      <c r="D231" s="2" t="s">
        <v>47</v>
      </c>
    </row>
    <row r="232" spans="1:4" x14ac:dyDescent="0.25">
      <c r="A232" s="17" t="s">
        <v>643</v>
      </c>
      <c r="B232" s="17" t="s">
        <v>644</v>
      </c>
      <c r="C232" s="17" t="s">
        <v>645</v>
      </c>
      <c r="D232" s="2" t="s">
        <v>25</v>
      </c>
    </row>
    <row r="233" spans="1:4" x14ac:dyDescent="0.25">
      <c r="A233" s="17" t="s">
        <v>646</v>
      </c>
      <c r="B233" s="17" t="s">
        <v>647</v>
      </c>
      <c r="C233" s="17" t="s">
        <v>648</v>
      </c>
      <c r="D233" s="2" t="s">
        <v>77</v>
      </c>
    </row>
    <row r="234" spans="1:4" x14ac:dyDescent="0.25">
      <c r="A234" s="17" t="s">
        <v>649</v>
      </c>
      <c r="B234" s="17" t="s">
        <v>650</v>
      </c>
      <c r="C234" s="17" t="s">
        <v>651</v>
      </c>
      <c r="D234" s="2" t="s">
        <v>77</v>
      </c>
    </row>
    <row r="235" spans="1:4" x14ac:dyDescent="0.25">
      <c r="A235" s="17" t="s">
        <v>652</v>
      </c>
      <c r="B235" s="17" t="s">
        <v>653</v>
      </c>
      <c r="C235" s="17" t="s">
        <v>654</v>
      </c>
      <c r="D235" s="2" t="s">
        <v>50</v>
      </c>
    </row>
    <row r="236" spans="1:4" x14ac:dyDescent="0.25">
      <c r="A236" s="17" t="s">
        <v>655</v>
      </c>
      <c r="B236" s="17" t="s">
        <v>656</v>
      </c>
      <c r="C236" s="17" t="s">
        <v>657</v>
      </c>
      <c r="D236" s="2" t="s">
        <v>50</v>
      </c>
    </row>
    <row r="237" spans="1:4" x14ac:dyDescent="0.25">
      <c r="A237" s="17" t="s">
        <v>658</v>
      </c>
      <c r="B237" s="17" t="s">
        <v>659</v>
      </c>
      <c r="C237" s="17" t="s">
        <v>660</v>
      </c>
      <c r="D237" s="2" t="s">
        <v>20</v>
      </c>
    </row>
    <row r="238" spans="1:4" x14ac:dyDescent="0.25">
      <c r="A238" s="17" t="s">
        <v>661</v>
      </c>
      <c r="B238" s="17" t="s">
        <v>662</v>
      </c>
      <c r="C238" s="17" t="s">
        <v>663</v>
      </c>
      <c r="D238" s="2" t="s">
        <v>77</v>
      </c>
    </row>
    <row r="239" spans="1:4" x14ac:dyDescent="0.25">
      <c r="A239" s="17" t="s">
        <v>664</v>
      </c>
      <c r="B239" s="17" t="s">
        <v>665</v>
      </c>
      <c r="C239" s="17" t="s">
        <v>666</v>
      </c>
      <c r="D239" s="2" t="s">
        <v>41</v>
      </c>
    </row>
    <row r="240" spans="1:4" x14ac:dyDescent="0.25">
      <c r="A240" s="17" t="s">
        <v>667</v>
      </c>
      <c r="B240" s="17" t="s">
        <v>668</v>
      </c>
      <c r="C240" s="17" t="s">
        <v>426</v>
      </c>
      <c r="D240" s="2" t="s">
        <v>31</v>
      </c>
    </row>
    <row r="241" spans="1:4" x14ac:dyDescent="0.25">
      <c r="A241" s="17" t="s">
        <v>669</v>
      </c>
      <c r="B241" s="17" t="s">
        <v>670</v>
      </c>
      <c r="C241" s="17" t="s">
        <v>671</v>
      </c>
      <c r="D241" s="2" t="s">
        <v>80</v>
      </c>
    </row>
    <row r="242" spans="1:4" x14ac:dyDescent="0.25">
      <c r="A242" s="17" t="s">
        <v>672</v>
      </c>
      <c r="B242" s="17" t="s">
        <v>673</v>
      </c>
      <c r="C242" s="17" t="s">
        <v>674</v>
      </c>
      <c r="D242" s="2" t="s">
        <v>71</v>
      </c>
    </row>
    <row r="243" spans="1:4" x14ac:dyDescent="0.25">
      <c r="A243" s="17" t="s">
        <v>675</v>
      </c>
      <c r="B243" s="17" t="s">
        <v>676</v>
      </c>
      <c r="C243" s="17" t="s">
        <v>677</v>
      </c>
      <c r="D243" s="2" t="s">
        <v>44</v>
      </c>
    </row>
    <row r="244" spans="1:4" x14ac:dyDescent="0.25">
      <c r="A244" s="17" t="s">
        <v>678</v>
      </c>
      <c r="B244" s="17" t="s">
        <v>679</v>
      </c>
      <c r="C244" s="17" t="s">
        <v>680</v>
      </c>
      <c r="D244" s="2" t="s">
        <v>68</v>
      </c>
    </row>
    <row r="245" spans="1:4" x14ac:dyDescent="0.25">
      <c r="A245" s="17" t="s">
        <v>681</v>
      </c>
      <c r="B245" s="17" t="s">
        <v>682</v>
      </c>
      <c r="C245" s="17" t="s">
        <v>683</v>
      </c>
      <c r="D245" s="2" t="s">
        <v>47</v>
      </c>
    </row>
    <row r="246" spans="1:4" x14ac:dyDescent="0.25">
      <c r="A246" s="17" t="s">
        <v>684</v>
      </c>
      <c r="B246" s="17" t="s">
        <v>685</v>
      </c>
      <c r="C246" s="17" t="s">
        <v>686</v>
      </c>
      <c r="D246" s="2" t="s">
        <v>68</v>
      </c>
    </row>
    <row r="247" spans="1:4" x14ac:dyDescent="0.25">
      <c r="A247" s="17" t="s">
        <v>687</v>
      </c>
      <c r="B247" s="17" t="s">
        <v>688</v>
      </c>
      <c r="C247" s="17" t="s">
        <v>689</v>
      </c>
      <c r="D247" s="2" t="s">
        <v>28</v>
      </c>
    </row>
    <row r="248" spans="1:4" x14ac:dyDescent="0.25">
      <c r="A248" s="17" t="s">
        <v>690</v>
      </c>
      <c r="B248" s="17" t="s">
        <v>691</v>
      </c>
      <c r="C248" s="17" t="s">
        <v>692</v>
      </c>
      <c r="D248" s="2" t="s">
        <v>47</v>
      </c>
    </row>
    <row r="249" spans="1:4" x14ac:dyDescent="0.25">
      <c r="A249" s="17" t="s">
        <v>693</v>
      </c>
      <c r="B249" s="17" t="s">
        <v>694</v>
      </c>
      <c r="C249" s="17" t="s">
        <v>695</v>
      </c>
      <c r="D249" s="2" t="s">
        <v>47</v>
      </c>
    </row>
    <row r="250" spans="1:4" x14ac:dyDescent="0.25">
      <c r="A250" s="17" t="s">
        <v>696</v>
      </c>
      <c r="B250" s="17" t="s">
        <v>697</v>
      </c>
      <c r="C250" s="17" t="s">
        <v>698</v>
      </c>
      <c r="D250" s="2" t="s">
        <v>77</v>
      </c>
    </row>
    <row r="251" spans="1:4" x14ac:dyDescent="0.25">
      <c r="A251" s="17" t="s">
        <v>699</v>
      </c>
      <c r="B251" s="17" t="s">
        <v>700</v>
      </c>
      <c r="C251" s="17" t="s">
        <v>701</v>
      </c>
      <c r="D251" s="2" t="s">
        <v>41</v>
      </c>
    </row>
    <row r="252" spans="1:4" x14ac:dyDescent="0.25">
      <c r="A252" s="17" t="s">
        <v>702</v>
      </c>
      <c r="B252" s="17" t="s">
        <v>703</v>
      </c>
      <c r="C252" s="17" t="s">
        <v>704</v>
      </c>
      <c r="D252" s="2" t="s">
        <v>50</v>
      </c>
    </row>
    <row r="253" spans="1:4" x14ac:dyDescent="0.25">
      <c r="A253" s="17" t="s">
        <v>705</v>
      </c>
      <c r="B253" s="17" t="s">
        <v>706</v>
      </c>
      <c r="C253" s="17" t="s">
        <v>707</v>
      </c>
      <c r="D253" s="2" t="s">
        <v>80</v>
      </c>
    </row>
    <row r="254" spans="1:4" x14ac:dyDescent="0.25">
      <c r="A254" s="17" t="s">
        <v>708</v>
      </c>
      <c r="B254" s="17" t="s">
        <v>709</v>
      </c>
      <c r="C254" s="17" t="s">
        <v>710</v>
      </c>
      <c r="D254" s="2" t="s">
        <v>50</v>
      </c>
    </row>
    <row r="255" spans="1:4" x14ac:dyDescent="0.25">
      <c r="A255" s="17" t="s">
        <v>711</v>
      </c>
      <c r="B255" s="17" t="s">
        <v>712</v>
      </c>
      <c r="C255" s="17" t="s">
        <v>536</v>
      </c>
      <c r="D255" s="2" t="s">
        <v>47</v>
      </c>
    </row>
    <row r="256" spans="1:4" x14ac:dyDescent="0.25">
      <c r="A256" s="17" t="s">
        <v>713</v>
      </c>
      <c r="B256" s="17" t="s">
        <v>714</v>
      </c>
      <c r="C256" s="17" t="s">
        <v>715</v>
      </c>
      <c r="D256" s="2" t="s">
        <v>20</v>
      </c>
    </row>
    <row r="257" spans="1:4" x14ac:dyDescent="0.25">
      <c r="A257" s="17" t="s">
        <v>716</v>
      </c>
      <c r="B257" s="17" t="s">
        <v>717</v>
      </c>
      <c r="C257" s="17" t="s">
        <v>718</v>
      </c>
      <c r="D257" s="2" t="s">
        <v>28</v>
      </c>
    </row>
    <row r="258" spans="1:4" x14ac:dyDescent="0.25">
      <c r="A258" s="17" t="s">
        <v>719</v>
      </c>
      <c r="B258" s="17" t="s">
        <v>720</v>
      </c>
      <c r="C258" s="17" t="s">
        <v>721</v>
      </c>
      <c r="D258" s="2" t="s">
        <v>50</v>
      </c>
    </row>
    <row r="259" spans="1:4" x14ac:dyDescent="0.25">
      <c r="A259" s="17" t="s">
        <v>722</v>
      </c>
      <c r="B259" s="17" t="s">
        <v>723</v>
      </c>
      <c r="C259" s="17" t="s">
        <v>724</v>
      </c>
      <c r="D259" s="2" t="s">
        <v>28</v>
      </c>
    </row>
    <row r="260" spans="1:4" x14ac:dyDescent="0.25">
      <c r="A260" s="17" t="s">
        <v>725</v>
      </c>
      <c r="B260" s="17" t="s">
        <v>726</v>
      </c>
      <c r="C260" s="17" t="s">
        <v>727</v>
      </c>
      <c r="D260" s="2" t="s">
        <v>47</v>
      </c>
    </row>
    <row r="261" spans="1:4" x14ac:dyDescent="0.25">
      <c r="A261" s="17" t="s">
        <v>728</v>
      </c>
      <c r="B261" s="17" t="s">
        <v>729</v>
      </c>
      <c r="C261" s="17" t="s">
        <v>730</v>
      </c>
      <c r="D261" s="2" t="s">
        <v>80</v>
      </c>
    </row>
    <row r="262" spans="1:4" x14ac:dyDescent="0.25">
      <c r="A262" s="17" t="s">
        <v>731</v>
      </c>
      <c r="B262" s="17" t="s">
        <v>732</v>
      </c>
      <c r="C262" s="17" t="s">
        <v>733</v>
      </c>
      <c r="D262" s="2" t="s">
        <v>41</v>
      </c>
    </row>
    <row r="263" spans="1:4" x14ac:dyDescent="0.25">
      <c r="A263" s="17" t="s">
        <v>734</v>
      </c>
      <c r="B263" s="17" t="s">
        <v>735</v>
      </c>
      <c r="C263" s="17" t="s">
        <v>736</v>
      </c>
      <c r="D263" s="2" t="s">
        <v>41</v>
      </c>
    </row>
    <row r="264" spans="1:4" x14ac:dyDescent="0.25">
      <c r="A264" s="17" t="s">
        <v>737</v>
      </c>
      <c r="B264" s="17" t="s">
        <v>738</v>
      </c>
      <c r="C264" s="17" t="s">
        <v>739</v>
      </c>
      <c r="D264" s="2" t="s">
        <v>41</v>
      </c>
    </row>
    <row r="265" spans="1:4" x14ac:dyDescent="0.25">
      <c r="A265" s="17" t="s">
        <v>740</v>
      </c>
      <c r="B265" s="17" t="s">
        <v>741</v>
      </c>
      <c r="C265" s="17" t="s">
        <v>742</v>
      </c>
      <c r="D265" s="2" t="s">
        <v>41</v>
      </c>
    </row>
    <row r="266" spans="1:4" x14ac:dyDescent="0.25">
      <c r="A266" s="17" t="s">
        <v>743</v>
      </c>
      <c r="B266" s="17" t="s">
        <v>744</v>
      </c>
      <c r="C266" s="17" t="s">
        <v>745</v>
      </c>
      <c r="D266" s="2" t="s">
        <v>41</v>
      </c>
    </row>
    <row r="267" spans="1:4" x14ac:dyDescent="0.25">
      <c r="A267" s="17" t="s">
        <v>746</v>
      </c>
      <c r="B267" s="17" t="s">
        <v>747</v>
      </c>
      <c r="C267" s="17" t="s">
        <v>748</v>
      </c>
      <c r="D267" s="2" t="s">
        <v>47</v>
      </c>
    </row>
    <row r="268" spans="1:4" x14ac:dyDescent="0.25">
      <c r="A268" s="17" t="s">
        <v>749</v>
      </c>
      <c r="B268" s="17" t="s">
        <v>750</v>
      </c>
      <c r="C268" s="17" t="s">
        <v>751</v>
      </c>
      <c r="D268" s="2" t="s">
        <v>41</v>
      </c>
    </row>
  </sheetData>
  <autoFilter ref="A2:D268" xr:uid="{E29F16F2-0C19-4A35-9923-961E96308E37}"/>
  <sortState xmlns:xlrd2="http://schemas.microsoft.com/office/spreadsheetml/2017/richdata2" ref="A3:C31">
    <sortCondition ref="C3:C3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9A67-48E4-4CB6-AD2F-816D0B40373F}">
  <dimension ref="A1:Z500"/>
  <sheetViews>
    <sheetView showGridLines="0" tabSelected="1" zoomScaleNormal="100" workbookViewId="0">
      <selection activeCell="A501" sqref="A501:XFD3024"/>
    </sheetView>
  </sheetViews>
  <sheetFormatPr defaultRowHeight="15.75" outlineLevelRow="1" outlineLevelCol="1" x14ac:dyDescent="0.25"/>
  <cols>
    <col min="1" max="2" width="29" style="6" bestFit="1" customWidth="1"/>
    <col min="3" max="3" width="29" style="8" customWidth="1"/>
    <col min="4" max="4" width="83.85546875" style="8" bestFit="1" customWidth="1"/>
    <col min="5" max="5" width="46.42578125" style="8" bestFit="1" customWidth="1"/>
    <col min="6" max="6" width="12.42578125" style="6" bestFit="1" customWidth="1"/>
    <col min="7" max="7" width="26.28515625" style="6" bestFit="1" customWidth="1"/>
    <col min="8" max="8" width="26.28515625" style="14" bestFit="1" customWidth="1"/>
    <col min="9" max="9" width="14.5703125" style="16" bestFit="1" customWidth="1"/>
    <col min="10" max="10" width="38.5703125" style="6" hidden="1" customWidth="1" outlineLevel="1"/>
    <col min="11" max="11" width="31.5703125" style="6" bestFit="1" customWidth="1" collapsed="1"/>
    <col min="12" max="13" width="33" style="6" bestFit="1" customWidth="1"/>
    <col min="14" max="14" width="11.85546875" style="6" bestFit="1" customWidth="1"/>
    <col min="15" max="15" width="16.7109375" style="8" hidden="1" customWidth="1" outlineLevel="1"/>
    <col min="16" max="16" width="23.140625" style="6" bestFit="1" customWidth="1" collapsed="1"/>
    <col min="17" max="17" width="18.5703125" style="6" bestFit="1" customWidth="1"/>
    <col min="18" max="18" width="38.5703125" style="6" bestFit="1" customWidth="1"/>
    <col min="19" max="19" width="36.42578125" style="8" bestFit="1" customWidth="1"/>
    <col min="20" max="20" width="8" style="8" bestFit="1" customWidth="1"/>
    <col min="21" max="21" width="17.85546875" style="8" hidden="1" customWidth="1" outlineLevel="1"/>
    <col min="22" max="22" width="27.5703125" style="8" bestFit="1" customWidth="1" collapsed="1"/>
    <col min="23" max="23" width="18.5703125" style="6" bestFit="1" customWidth="1"/>
    <col min="24" max="24" width="23.140625" style="8" hidden="1" customWidth="1" outlineLevel="1"/>
    <col min="25" max="25" width="31.7109375" style="8" hidden="1" customWidth="1" outlineLevel="1"/>
    <col min="26" max="26" width="9.140625" collapsed="1"/>
  </cols>
  <sheetData>
    <row r="1" spans="1:25" s="3" customFormat="1" outlineLevel="1" x14ac:dyDescent="0.25">
      <c r="A1" s="1" t="s">
        <v>0</v>
      </c>
      <c r="B1" s="1" t="s">
        <v>752</v>
      </c>
      <c r="C1" s="1"/>
      <c r="D1" s="1"/>
      <c r="E1" s="1"/>
      <c r="F1" s="1" t="s">
        <v>753</v>
      </c>
      <c r="G1" s="1" t="s">
        <v>754</v>
      </c>
      <c r="H1" s="13" t="s">
        <v>755</v>
      </c>
      <c r="I1" s="13" t="s">
        <v>755</v>
      </c>
      <c r="J1" s="18" t="s">
        <v>756</v>
      </c>
      <c r="K1" s="1" t="s">
        <v>757</v>
      </c>
      <c r="L1" s="1" t="s">
        <v>758</v>
      </c>
      <c r="M1" s="1" t="s">
        <v>758</v>
      </c>
      <c r="N1" s="1" t="s">
        <v>759</v>
      </c>
      <c r="O1" s="1"/>
      <c r="P1" s="1" t="s">
        <v>760</v>
      </c>
      <c r="Q1" s="1" t="s">
        <v>760</v>
      </c>
      <c r="R1" s="1" t="s">
        <v>761</v>
      </c>
      <c r="S1" s="1"/>
      <c r="T1" s="1"/>
      <c r="U1" s="1"/>
      <c r="V1" s="1"/>
      <c r="W1" s="1" t="s">
        <v>762</v>
      </c>
      <c r="X1" s="7"/>
      <c r="Y1" s="7"/>
    </row>
    <row r="2" spans="1:25" s="3" customFormat="1" ht="30" customHeight="1" x14ac:dyDescent="0.25">
      <c r="A2" s="1" t="s">
        <v>763</v>
      </c>
      <c r="B2" s="1" t="s">
        <v>4</v>
      </c>
      <c r="C2" s="1" t="s">
        <v>5</v>
      </c>
      <c r="D2" s="1" t="s">
        <v>764</v>
      </c>
      <c r="E2" s="1" t="s">
        <v>7</v>
      </c>
      <c r="F2" s="1" t="s">
        <v>765</v>
      </c>
      <c r="G2" s="1" t="s">
        <v>766</v>
      </c>
      <c r="H2" s="13" t="s">
        <v>767</v>
      </c>
      <c r="I2" s="15" t="s">
        <v>768</v>
      </c>
      <c r="J2" s="1" t="s">
        <v>769</v>
      </c>
      <c r="K2" s="1" t="s">
        <v>770</v>
      </c>
      <c r="L2" s="1" t="s">
        <v>771</v>
      </c>
      <c r="M2" s="1" t="s">
        <v>772</v>
      </c>
      <c r="N2" s="1" t="s">
        <v>773</v>
      </c>
      <c r="O2" s="1" t="s">
        <v>774</v>
      </c>
      <c r="P2" s="1" t="s">
        <v>775</v>
      </c>
      <c r="Q2" s="1" t="s">
        <v>776</v>
      </c>
      <c r="R2" s="1" t="s">
        <v>777</v>
      </c>
      <c r="S2" s="1" t="s">
        <v>778</v>
      </c>
      <c r="T2" s="1" t="s">
        <v>779</v>
      </c>
      <c r="U2" s="1" t="s">
        <v>780</v>
      </c>
      <c r="V2" s="1" t="s">
        <v>781</v>
      </c>
      <c r="W2" s="1" t="s">
        <v>782</v>
      </c>
      <c r="X2" s="1" t="s">
        <v>783</v>
      </c>
      <c r="Y2" s="1" t="s">
        <v>784</v>
      </c>
    </row>
    <row r="3" spans="1:25" x14ac:dyDescent="0.25">
      <c r="A3" s="6" t="s">
        <v>785</v>
      </c>
      <c r="B3" s="6" t="s">
        <v>216</v>
      </c>
      <c r="C3" s="8" t="str">
        <f>VLOOKUP(B3,'Lista de obras'!$A:$C,2,FALSE)</f>
        <v>4573745014</v>
      </c>
      <c r="D3" s="8" t="str">
        <f>VLOOKUP(B3,'Lista de obras'!$A:$C,3,FALSE)</f>
        <v>GTEL - Projeto Belly</v>
      </c>
      <c r="E3" s="8" t="str">
        <f>VLOOKUP(B3,'Lista de obras'!$A:$D,4,FALSE)</f>
        <v>NESTLE VARGEÃO</v>
      </c>
      <c r="F3" s="6">
        <v>268</v>
      </c>
      <c r="G3" s="4" t="s">
        <v>786</v>
      </c>
      <c r="H3" s="14">
        <v>45505</v>
      </c>
      <c r="I3" s="16">
        <v>0.42659722222222224</v>
      </c>
      <c r="K3" s="6" t="s">
        <v>787</v>
      </c>
      <c r="L3" s="4">
        <v>45505</v>
      </c>
      <c r="M3" s="5">
        <v>0.53744212962962967</v>
      </c>
      <c r="N3" s="6" t="s">
        <v>788</v>
      </c>
      <c r="O3" s="8">
        <v>1</v>
      </c>
      <c r="P3" s="4">
        <v>45520</v>
      </c>
      <c r="Q3" s="5">
        <v>0.76228009259259255</v>
      </c>
      <c r="R3" s="6" t="s">
        <v>789</v>
      </c>
      <c r="S3" s="9" cm="1">
        <f t="array" aca="1" ref="S3" ca="1">_xlfn.IFS(P3="",NETWORKDAYS(L3,TODAY(),Feriados!A2:A1067),P3&lt;&gt;"",(NETWORKDAYS(L3,P3,Feriados!A2:A1067)-1))</f>
        <v>11</v>
      </c>
      <c r="T3" s="9" t="str">
        <f ca="1">IF(S3="","Em análise pelo fiscal",IF(S3&gt;2,"Sim","Não"))</f>
        <v>Sim</v>
      </c>
      <c r="U3" s="8">
        <v>1</v>
      </c>
      <c r="V3" s="9" cm="1">
        <f t="array" aca="1" ref="V3" ca="1">_xlfn.IFS(T3="Não","",T3="Sim",S3-2)</f>
        <v>9</v>
      </c>
      <c r="W3" s="6">
        <v>0</v>
      </c>
      <c r="X3" s="8">
        <v>1</v>
      </c>
      <c r="Y3" s="8" t="str">
        <f>IF(W3&gt;3,"Sim","Não")</f>
        <v>Não</v>
      </c>
    </row>
    <row r="4" spans="1:25" x14ac:dyDescent="0.25">
      <c r="A4" s="6" t="s">
        <v>790</v>
      </c>
      <c r="B4" s="6" t="s">
        <v>295</v>
      </c>
      <c r="C4" s="8" t="str">
        <f>VLOOKUP(B4,'Lista de obras'!$A:$C,2,FALSE)</f>
        <v>4575313717</v>
      </c>
      <c r="D4" s="8" t="str">
        <f>VLOOKUP(B4,'Lista de obras'!$A:$C,3,FALSE)</f>
        <v>PHD - Ampliação da Sala Média Tensão SE NDG Dolce Gusto</v>
      </c>
      <c r="E4" s="8" t="str">
        <f>VLOOKUP(B4,'Lista de obras'!$A:$D,4,FALSE)</f>
        <v>NESTLE MONTES CLAROS</v>
      </c>
      <c r="F4" s="6">
        <v>83</v>
      </c>
      <c r="G4" s="4" t="s">
        <v>786</v>
      </c>
      <c r="H4" s="14">
        <v>45505</v>
      </c>
      <c r="I4" s="16">
        <v>0.43622685185185184</v>
      </c>
      <c r="K4" s="6" t="s">
        <v>791</v>
      </c>
      <c r="L4" s="4">
        <v>45505</v>
      </c>
      <c r="M4" s="5">
        <v>0.82984953703703701</v>
      </c>
      <c r="N4" s="6" t="s">
        <v>788</v>
      </c>
      <c r="O4" s="8">
        <v>1</v>
      </c>
      <c r="P4" s="4">
        <v>45509</v>
      </c>
      <c r="Q4" s="5">
        <v>0.48445601851851849</v>
      </c>
      <c r="R4" s="6" t="s">
        <v>792</v>
      </c>
      <c r="S4" s="9" cm="1">
        <f t="array" aca="1" ref="S4" ca="1">_xlfn.IFS(P4="",NETWORKDAYS(L4,TODAY(),Feriados!A3:A1068),P4&lt;&gt;"",(NETWORKDAYS(L4,P4,Feriados!A3:A1068)-1))</f>
        <v>2</v>
      </c>
      <c r="T4" s="9" t="str">
        <f t="shared" ref="T4:T67" ca="1" si="0">IF(S4="","Em análise pelo fiscal",IF(S4&gt;2,"Sim","Não"))</f>
        <v>Não</v>
      </c>
      <c r="U4" s="8">
        <v>1</v>
      </c>
      <c r="V4" s="9" t="str" cm="1">
        <f t="array" aca="1" ref="V4" ca="1">_xlfn.IFS(T4="Não","",T4="Sim",S4-2)</f>
        <v/>
      </c>
      <c r="W4" s="6">
        <v>0</v>
      </c>
      <c r="X4" s="8">
        <v>1</v>
      </c>
      <c r="Y4" s="8" t="str">
        <f t="shared" ref="Y4:Y67" si="1">IF(W4&gt;3,"Sim","Não")</f>
        <v>Não</v>
      </c>
    </row>
    <row r="5" spans="1:25" x14ac:dyDescent="0.25">
      <c r="A5" s="6" t="s">
        <v>793</v>
      </c>
      <c r="B5" s="6" t="s">
        <v>403</v>
      </c>
      <c r="C5" s="8" t="str">
        <f>VLOOKUP(B5,'Lista de obras'!$A:$C,2,FALSE)</f>
        <v>4575526312</v>
      </c>
      <c r="D5" s="8" t="str">
        <f>VLOOKUP(B5,'Lista de obras'!$A:$C,3,FALSE)</f>
        <v>PHD - Serviços de Substituição do Piso da Sala do Retrabalho</v>
      </c>
      <c r="E5" s="8" t="str">
        <f>VLOOKUP(B5,'Lista de obras'!$A:$D,4,FALSE)</f>
        <v>NESTLE MONTES CLAROS</v>
      </c>
      <c r="F5" s="6">
        <v>67</v>
      </c>
      <c r="G5" s="4" t="s">
        <v>786</v>
      </c>
      <c r="H5" s="14">
        <v>45505</v>
      </c>
      <c r="I5" s="16">
        <v>0.48796296296296299</v>
      </c>
      <c r="K5" s="6" t="s">
        <v>794</v>
      </c>
      <c r="L5" s="4">
        <v>45511</v>
      </c>
      <c r="M5" s="5">
        <v>0.46671296296296294</v>
      </c>
      <c r="N5" s="6" t="s">
        <v>788</v>
      </c>
      <c r="O5" s="8">
        <v>1</v>
      </c>
      <c r="P5" s="4">
        <v>45512</v>
      </c>
      <c r="Q5" s="5">
        <v>0.8256944444444444</v>
      </c>
      <c r="R5" s="6" t="s">
        <v>795</v>
      </c>
      <c r="S5" s="9" cm="1">
        <f t="array" aca="1" ref="S5" ca="1">_xlfn.IFS(P5="",NETWORKDAYS(L5,TODAY(),Feriados!A4:A1069),P5&lt;&gt;"",(NETWORKDAYS(L5,P5,Feriados!A4:A1069)-1))</f>
        <v>1</v>
      </c>
      <c r="T5" s="9" t="str">
        <f t="shared" ca="1" si="0"/>
        <v>Não</v>
      </c>
      <c r="U5" s="8">
        <v>1</v>
      </c>
      <c r="V5" s="9" t="str" cm="1">
        <f t="array" aca="1" ref="V5" ca="1">_xlfn.IFS(T5="Não","",T5="Sim",S5-2)</f>
        <v/>
      </c>
      <c r="W5" s="6">
        <v>0</v>
      </c>
      <c r="X5" s="8">
        <v>1</v>
      </c>
      <c r="Y5" s="8" t="str">
        <f t="shared" si="1"/>
        <v>Não</v>
      </c>
    </row>
    <row r="6" spans="1:25" x14ac:dyDescent="0.25">
      <c r="A6" s="6" t="s">
        <v>796</v>
      </c>
      <c r="B6" s="6" t="s">
        <v>415</v>
      </c>
      <c r="C6" s="8" t="str">
        <f>VLOOKUP(B6,'Lista de obras'!$A:$C,2,FALSE)</f>
        <v>4575380770</v>
      </c>
      <c r="D6" s="8" t="str">
        <f>VLOOKUP(B6,'Lista de obras'!$A:$C,3,FALSE)</f>
        <v>PHD - Instalação de uma porta em Inox no Retrabalho</v>
      </c>
      <c r="E6" s="8" t="str">
        <f>VLOOKUP(B6,'Lista de obras'!$A:$D,4,FALSE)</f>
        <v>NESTLE MONTES CLAROS</v>
      </c>
      <c r="F6" s="6">
        <v>66</v>
      </c>
      <c r="G6" s="4" t="s">
        <v>797</v>
      </c>
      <c r="H6" s="14">
        <v>45505</v>
      </c>
      <c r="I6" s="16">
        <v>0.49004629629629631</v>
      </c>
      <c r="K6" s="6" t="s">
        <v>794</v>
      </c>
      <c r="L6" s="4">
        <v>45505</v>
      </c>
      <c r="M6" s="5">
        <v>0.49290509259259258</v>
      </c>
      <c r="N6" s="6" t="s">
        <v>788</v>
      </c>
      <c r="O6" s="8">
        <v>1</v>
      </c>
      <c r="P6" s="4">
        <v>45505</v>
      </c>
      <c r="Q6" s="5">
        <v>0.7338541666666667</v>
      </c>
      <c r="R6" s="6" t="s">
        <v>795</v>
      </c>
      <c r="S6" s="9" cm="1">
        <f t="array" aca="1" ref="S6" ca="1">_xlfn.IFS(P6="",NETWORKDAYS(L6,TODAY(),Feriados!A5:A1070),P6&lt;&gt;"",(NETWORKDAYS(L6,P6,Feriados!A5:A1070)-1))</f>
        <v>0</v>
      </c>
      <c r="T6" s="9" t="str">
        <f t="shared" ca="1" si="0"/>
        <v>Não</v>
      </c>
      <c r="U6" s="8">
        <v>1</v>
      </c>
      <c r="V6" s="9" t="str" cm="1">
        <f t="array" aca="1" ref="V6" ca="1">_xlfn.IFS(T6="Não","",T6="Sim",S6-2)</f>
        <v/>
      </c>
      <c r="W6" s="6">
        <v>0</v>
      </c>
      <c r="X6" s="8">
        <v>1</v>
      </c>
      <c r="Y6" s="8" t="str">
        <f t="shared" si="1"/>
        <v>Não</v>
      </c>
    </row>
    <row r="7" spans="1:25" x14ac:dyDescent="0.25">
      <c r="A7" s="6" t="s">
        <v>798</v>
      </c>
      <c r="B7" s="6" t="s">
        <v>222</v>
      </c>
      <c r="C7" s="8" t="str">
        <f>VLOOKUP(B7,'Lista de obras'!$A:$C,2,FALSE)</f>
        <v>4575115960</v>
      </c>
      <c r="D7" s="8" t="str">
        <f>VLOOKUP(B7,'Lista de obras'!$A:$C,3,FALSE)</f>
        <v>MEGA - Reforma e ampliação Fluid Bed e Achoc</v>
      </c>
      <c r="E7" s="8" t="str">
        <f>VLOOKUP(B7,'Lista de obras'!$A:$D,4,FALSE)</f>
        <v>NESTLE ARARAS</v>
      </c>
      <c r="F7" s="6">
        <v>111</v>
      </c>
      <c r="G7" s="4" t="s">
        <v>786</v>
      </c>
      <c r="H7" s="14">
        <v>45505</v>
      </c>
      <c r="I7" s="16">
        <v>0.49792824074074077</v>
      </c>
      <c r="K7" s="6" t="s">
        <v>799</v>
      </c>
      <c r="L7" s="4">
        <v>45505</v>
      </c>
      <c r="M7" s="5">
        <v>0.50107638888888884</v>
      </c>
      <c r="N7" s="6" t="s">
        <v>800</v>
      </c>
      <c r="O7" s="8">
        <v>1</v>
      </c>
      <c r="P7" s="4"/>
      <c r="Q7" s="5"/>
      <c r="S7" s="9" cm="1">
        <f t="array" aca="1" ref="S7" ca="1">_xlfn.IFS(P7="",NETWORKDAYS(L7,TODAY(),Feriados!A6:A1071),P7&lt;&gt;"",(NETWORKDAYS(L7,P7,Feriados!A6:A1071)-1))</f>
        <v>61</v>
      </c>
      <c r="T7" s="9" t="str">
        <f t="shared" ca="1" si="0"/>
        <v>Sim</v>
      </c>
      <c r="U7" s="8">
        <v>1</v>
      </c>
      <c r="V7" s="9" cm="1">
        <f t="array" aca="1" ref="V7" ca="1">_xlfn.IFS(T7="Não","",T7="Sim",S7-2)</f>
        <v>59</v>
      </c>
      <c r="W7" s="6">
        <v>0</v>
      </c>
      <c r="X7" s="8">
        <v>1</v>
      </c>
      <c r="Y7" s="8" t="str">
        <f t="shared" si="1"/>
        <v>Não</v>
      </c>
    </row>
    <row r="8" spans="1:25" x14ac:dyDescent="0.25">
      <c r="A8" s="6" t="s">
        <v>801</v>
      </c>
      <c r="B8" s="6" t="s">
        <v>286</v>
      </c>
      <c r="C8" s="8" t="str">
        <f>VLOOKUP(B8,'Lista de obras'!$A:$C,2,FALSE)</f>
        <v>4575385744</v>
      </c>
      <c r="D8" s="8" t="str">
        <f>VLOOKUP(B8,'Lista de obras'!$A:$C,3,FALSE)</f>
        <v>ECOM - Impermeabilização das lajes de Cereais</v>
      </c>
      <c r="E8" s="8" t="str">
        <f>VLOOKUP(B8,'Lista de obras'!$A:$D,4,FALSE)</f>
        <v>NESTLE SÃO JOSÉ DO RIO PARDO</v>
      </c>
      <c r="F8" s="6">
        <v>52</v>
      </c>
      <c r="G8" s="4" t="s">
        <v>786</v>
      </c>
      <c r="H8" s="14">
        <v>45505</v>
      </c>
      <c r="I8" s="16">
        <v>0.51146990740740739</v>
      </c>
      <c r="K8" s="6" t="s">
        <v>802</v>
      </c>
      <c r="L8" s="4">
        <v>45505</v>
      </c>
      <c r="M8" s="5">
        <v>0.51195601851851846</v>
      </c>
      <c r="N8" s="6" t="s">
        <v>788</v>
      </c>
      <c r="O8" s="8">
        <v>1</v>
      </c>
      <c r="P8" s="4">
        <v>45505</v>
      </c>
      <c r="Q8" s="5">
        <v>0.54476851851851849</v>
      </c>
      <c r="R8" s="6" t="s">
        <v>803</v>
      </c>
      <c r="S8" s="9" cm="1">
        <f t="array" aca="1" ref="S8" ca="1">_xlfn.IFS(P8="",NETWORKDAYS(L8,TODAY(),Feriados!A7:A1072),P8&lt;&gt;"",(NETWORKDAYS(L8,P8,Feriados!A7:A1072)-1))</f>
        <v>0</v>
      </c>
      <c r="T8" s="9" t="str">
        <f t="shared" ca="1" si="0"/>
        <v>Não</v>
      </c>
      <c r="U8" s="8">
        <v>1</v>
      </c>
      <c r="V8" s="9" t="str" cm="1">
        <f t="array" aca="1" ref="V8" ca="1">_xlfn.IFS(T8="Não","",T8="Sim",S8-2)</f>
        <v/>
      </c>
      <c r="W8" s="6">
        <v>0</v>
      </c>
      <c r="X8" s="8">
        <v>1</v>
      </c>
      <c r="Y8" s="8" t="str">
        <f t="shared" si="1"/>
        <v>Não</v>
      </c>
    </row>
    <row r="9" spans="1:25" x14ac:dyDescent="0.25">
      <c r="A9" s="6" t="s">
        <v>804</v>
      </c>
      <c r="B9" s="6" t="s">
        <v>134</v>
      </c>
      <c r="C9" s="8" t="str">
        <f>VLOOKUP(B9,'Lista de obras'!$A:$C,2,FALSE)</f>
        <v>4574509688</v>
      </c>
      <c r="D9" s="8" t="str">
        <f>VLOOKUP(B9,'Lista de obras'!$A:$C,3,FALSE)</f>
        <v>PLAEGE - Construção Civil do Projeto Roasters Replacement</v>
      </c>
      <c r="E9" s="8" t="str">
        <f>VLOOKUP(B9,'Lista de obras'!$A:$D,4,FALSE)</f>
        <v>NESTLE ARARAS</v>
      </c>
      <c r="F9" s="6">
        <v>188</v>
      </c>
      <c r="G9" s="4" t="s">
        <v>786</v>
      </c>
      <c r="H9" s="14">
        <v>45505</v>
      </c>
      <c r="I9" s="16">
        <v>0.51391203703703703</v>
      </c>
      <c r="K9" s="6" t="s">
        <v>805</v>
      </c>
      <c r="L9" s="4">
        <v>45505</v>
      </c>
      <c r="M9" s="5">
        <v>0.95048611111111114</v>
      </c>
      <c r="N9" s="6" t="s">
        <v>788</v>
      </c>
      <c r="O9" s="8">
        <v>1</v>
      </c>
      <c r="P9" s="4">
        <v>45522</v>
      </c>
      <c r="Q9" s="5">
        <v>0.51814814814814814</v>
      </c>
      <c r="R9" s="6" t="s">
        <v>806</v>
      </c>
      <c r="S9" s="9" cm="1">
        <f t="array" aca="1" ref="S9" ca="1">_xlfn.IFS(P9="",NETWORKDAYS(L9,TODAY(),Feriados!A8:A1073),P9&lt;&gt;"",(NETWORKDAYS(L9,P9,Feriados!A8:A1073)-1))</f>
        <v>11</v>
      </c>
      <c r="T9" s="9" t="str">
        <f t="shared" ca="1" si="0"/>
        <v>Sim</v>
      </c>
      <c r="U9" s="8">
        <v>1</v>
      </c>
      <c r="V9" s="9" cm="1">
        <f t="array" aca="1" ref="V9" ca="1">_xlfn.IFS(T9="Não","",T9="Sim",S9-2)</f>
        <v>9</v>
      </c>
      <c r="W9" s="6">
        <v>0</v>
      </c>
      <c r="X9" s="8">
        <v>1</v>
      </c>
      <c r="Y9" s="8" t="str">
        <f t="shared" si="1"/>
        <v>Não</v>
      </c>
    </row>
    <row r="10" spans="1:25" x14ac:dyDescent="0.25">
      <c r="A10" s="6" t="s">
        <v>807</v>
      </c>
      <c r="B10" s="6" t="s">
        <v>163</v>
      </c>
      <c r="C10" s="8" t="str">
        <f>VLOOKUP(B10,'Lista de obras'!$A:$C,2,FALSE)</f>
        <v>4574140198</v>
      </c>
      <c r="D10" s="8" t="str">
        <f>VLOOKUP(B10,'Lista de obras'!$A:$C,3,FALSE)</f>
        <v>ELETROVOLT - Projeto Phase Out_Chiller</v>
      </c>
      <c r="E10" s="8" t="str">
        <f>VLOOKUP(B10,'Lista de obras'!$A:$D,4,FALSE)</f>
        <v>NESTLE MARÍLIA</v>
      </c>
      <c r="F10" s="6">
        <v>245</v>
      </c>
      <c r="G10" s="4" t="s">
        <v>786</v>
      </c>
      <c r="H10" s="14">
        <v>45505</v>
      </c>
      <c r="I10" s="16">
        <v>0.51637731481481486</v>
      </c>
      <c r="K10" s="6" t="s">
        <v>808</v>
      </c>
      <c r="L10" s="4">
        <v>45509</v>
      </c>
      <c r="M10" s="5">
        <v>0.79471064814814818</v>
      </c>
      <c r="N10" s="6" t="s">
        <v>788</v>
      </c>
      <c r="O10" s="8">
        <v>1</v>
      </c>
      <c r="P10" s="4">
        <v>45511</v>
      </c>
      <c r="Q10" s="5">
        <v>0.45681712962962961</v>
      </c>
      <c r="R10" s="6" t="s">
        <v>809</v>
      </c>
      <c r="S10" s="9" cm="1">
        <f t="array" aca="1" ref="S10" ca="1">_xlfn.IFS(P10="",NETWORKDAYS(L10,TODAY(),Feriados!A9:A1074),P10&lt;&gt;"",(NETWORKDAYS(L10,P10,Feriados!A9:A1074)-1))</f>
        <v>2</v>
      </c>
      <c r="T10" s="9" t="str">
        <f t="shared" ca="1" si="0"/>
        <v>Não</v>
      </c>
      <c r="U10" s="8">
        <v>1</v>
      </c>
      <c r="V10" s="9" t="str" cm="1">
        <f t="array" aca="1" ref="V10" ca="1">_xlfn.IFS(T10="Não","",T10="Sim",S10-2)</f>
        <v/>
      </c>
      <c r="W10" s="6">
        <v>0</v>
      </c>
      <c r="X10" s="8">
        <v>1</v>
      </c>
      <c r="Y10" s="8" t="str">
        <f t="shared" si="1"/>
        <v>Não</v>
      </c>
    </row>
    <row r="11" spans="1:25" x14ac:dyDescent="0.25">
      <c r="A11" s="6" t="s">
        <v>810</v>
      </c>
      <c r="B11" s="6" t="s">
        <v>451</v>
      </c>
      <c r="C11" s="8" t="str">
        <f>VLOOKUP(B11,'Lista de obras'!$A:$C,2,FALSE)</f>
        <v>4575422409</v>
      </c>
      <c r="D11" s="8" t="str">
        <f>VLOOKUP(B11,'Lista de obras'!$A:$C,3,FALSE)</f>
        <v>ELETROVOLT - Adequações e montagens elétricas</v>
      </c>
      <c r="E11" s="8" t="str">
        <f>VLOOKUP(B11,'Lista de obras'!$A:$D,4,FALSE)</f>
        <v>NESTLE ARARAS</v>
      </c>
      <c r="F11" s="6">
        <v>40</v>
      </c>
      <c r="G11" s="4" t="s">
        <v>797</v>
      </c>
      <c r="H11" s="14">
        <v>45505</v>
      </c>
      <c r="I11" s="16">
        <v>0.51989583333333333</v>
      </c>
      <c r="K11" s="6" t="s">
        <v>811</v>
      </c>
      <c r="L11" s="4">
        <v>45505</v>
      </c>
      <c r="M11" s="5">
        <v>0.52531249999999996</v>
      </c>
      <c r="N11" s="6" t="s">
        <v>788</v>
      </c>
      <c r="O11" s="8">
        <v>1</v>
      </c>
      <c r="P11" s="4">
        <v>45511</v>
      </c>
      <c r="Q11" s="5">
        <v>0.72469907407407408</v>
      </c>
      <c r="R11" s="6" t="s">
        <v>812</v>
      </c>
      <c r="S11" s="9" cm="1">
        <f t="array" aca="1" ref="S11" ca="1">_xlfn.IFS(P11="",NETWORKDAYS(L11,TODAY(),Feriados!A10:A1075),P11&lt;&gt;"",(NETWORKDAYS(L11,P11,Feriados!A10:A1075)-1))</f>
        <v>4</v>
      </c>
      <c r="T11" s="9" t="str">
        <f t="shared" ca="1" si="0"/>
        <v>Sim</v>
      </c>
      <c r="U11" s="8">
        <v>1</v>
      </c>
      <c r="V11" s="9" cm="1">
        <f t="array" aca="1" ref="V11" ca="1">_xlfn.IFS(T11="Não","",T11="Sim",S11-2)</f>
        <v>2</v>
      </c>
      <c r="W11" s="6">
        <v>0</v>
      </c>
      <c r="X11" s="8">
        <v>1</v>
      </c>
      <c r="Y11" s="8" t="str">
        <f t="shared" si="1"/>
        <v>Não</v>
      </c>
    </row>
    <row r="12" spans="1:25" x14ac:dyDescent="0.25">
      <c r="A12" s="6" t="s">
        <v>813</v>
      </c>
      <c r="B12" s="6" t="s">
        <v>451</v>
      </c>
      <c r="C12" s="8" t="str">
        <f>VLOOKUP(B12,'Lista de obras'!$A:$C,2,FALSE)</f>
        <v>4575422409</v>
      </c>
      <c r="D12" s="8" t="str">
        <f>VLOOKUP(B12,'Lista de obras'!$A:$C,3,FALSE)</f>
        <v>ELETROVOLT - Adequações e montagens elétricas</v>
      </c>
      <c r="E12" s="8" t="str">
        <f>VLOOKUP(B12,'Lista de obras'!$A:$D,4,FALSE)</f>
        <v>NESTLE ARARAS</v>
      </c>
      <c r="F12" s="6">
        <v>41</v>
      </c>
      <c r="G12" s="4" t="s">
        <v>786</v>
      </c>
      <c r="H12" s="14">
        <v>45505</v>
      </c>
      <c r="I12" s="16">
        <v>0.52106481481481481</v>
      </c>
      <c r="K12" s="6" t="s">
        <v>811</v>
      </c>
      <c r="L12" s="4">
        <v>45505</v>
      </c>
      <c r="M12" s="5">
        <v>0.52662037037037035</v>
      </c>
      <c r="N12" s="6" t="s">
        <v>788</v>
      </c>
      <c r="O12" s="8">
        <v>1</v>
      </c>
      <c r="P12" s="4">
        <v>45511</v>
      </c>
      <c r="Q12" s="5">
        <v>0.72503472222222221</v>
      </c>
      <c r="R12" s="6" t="s">
        <v>812</v>
      </c>
      <c r="S12" s="9" cm="1">
        <f t="array" aca="1" ref="S12" ca="1">_xlfn.IFS(P12="",NETWORKDAYS(L12,TODAY(),Feriados!A11:A1076),P12&lt;&gt;"",(NETWORKDAYS(L12,P12,Feriados!A11:A1076)-1))</f>
        <v>4</v>
      </c>
      <c r="T12" s="9" t="str">
        <f t="shared" ca="1" si="0"/>
        <v>Sim</v>
      </c>
      <c r="U12" s="8">
        <v>1</v>
      </c>
      <c r="V12" s="9" cm="1">
        <f t="array" aca="1" ref="V12" ca="1">_xlfn.IFS(T12="Não","",T12="Sim",S12-2)</f>
        <v>2</v>
      </c>
      <c r="W12" s="6">
        <v>0</v>
      </c>
      <c r="X12" s="8">
        <v>1</v>
      </c>
      <c r="Y12" s="8" t="str">
        <f t="shared" si="1"/>
        <v>Não</v>
      </c>
    </row>
    <row r="13" spans="1:25" x14ac:dyDescent="0.25">
      <c r="A13" s="6" t="s">
        <v>814</v>
      </c>
      <c r="B13" s="6" t="s">
        <v>497</v>
      </c>
      <c r="C13" s="8" t="str">
        <f>VLOOKUP(B13,'Lista de obras'!$A:$C,2,FALSE)</f>
        <v>4575422409 - RFQ-1210-2024-000.096</v>
      </c>
      <c r="D13" s="8" t="str">
        <f>VLOOKUP(B13,'Lista de obras'!$A:$C,3,FALSE)</f>
        <v>ELETROVOLT - Adequações e montagens elétricas</v>
      </c>
      <c r="E13" s="8" t="str">
        <f>VLOOKUP(B13,'Lista de obras'!$A:$D,4,FALSE)</f>
        <v>NESTLE ARARAS</v>
      </c>
      <c r="F13" s="6">
        <v>26</v>
      </c>
      <c r="G13" s="4" t="s">
        <v>797</v>
      </c>
      <c r="H13" s="14">
        <v>45505</v>
      </c>
      <c r="I13" s="16">
        <v>0.52900462962962957</v>
      </c>
      <c r="K13" s="6" t="s">
        <v>811</v>
      </c>
      <c r="L13" s="4">
        <v>45505</v>
      </c>
      <c r="M13" s="5">
        <v>0.54509259259259257</v>
      </c>
      <c r="N13" s="6" t="s">
        <v>788</v>
      </c>
      <c r="O13" s="8">
        <v>1</v>
      </c>
      <c r="P13" s="4">
        <v>45511</v>
      </c>
      <c r="Q13" s="5">
        <v>0.72184027777777782</v>
      </c>
      <c r="R13" s="6" t="s">
        <v>812</v>
      </c>
      <c r="S13" s="9" cm="1">
        <f t="array" aca="1" ref="S13" ca="1">_xlfn.IFS(P13="",NETWORKDAYS(L13,TODAY(),Feriados!A12:A1077),P13&lt;&gt;"",(NETWORKDAYS(L13,P13,Feriados!A12:A1077)-1))</f>
        <v>4</v>
      </c>
      <c r="T13" s="9" t="str">
        <f t="shared" ca="1" si="0"/>
        <v>Sim</v>
      </c>
      <c r="U13" s="8">
        <v>1</v>
      </c>
      <c r="V13" s="9" cm="1">
        <f t="array" aca="1" ref="V13" ca="1">_xlfn.IFS(T13="Não","",T13="Sim",S13-2)</f>
        <v>2</v>
      </c>
      <c r="W13" s="6">
        <v>0</v>
      </c>
      <c r="X13" s="8">
        <v>1</v>
      </c>
      <c r="Y13" s="8" t="str">
        <f t="shared" si="1"/>
        <v>Não</v>
      </c>
    </row>
    <row r="14" spans="1:25" x14ac:dyDescent="0.25">
      <c r="A14" s="6" t="s">
        <v>815</v>
      </c>
      <c r="B14" s="6" t="s">
        <v>497</v>
      </c>
      <c r="C14" s="8" t="str">
        <f>VLOOKUP(B14,'Lista de obras'!$A:$C,2,FALSE)</f>
        <v>4575422409 - RFQ-1210-2024-000.096</v>
      </c>
      <c r="D14" s="8" t="str">
        <f>VLOOKUP(B14,'Lista de obras'!$A:$C,3,FALSE)</f>
        <v>ELETROVOLT - Adequações e montagens elétricas</v>
      </c>
      <c r="E14" s="8" t="str">
        <f>VLOOKUP(B14,'Lista de obras'!$A:$D,4,FALSE)</f>
        <v>NESTLE ARARAS</v>
      </c>
      <c r="F14" s="6">
        <v>27</v>
      </c>
      <c r="G14" s="4" t="s">
        <v>786</v>
      </c>
      <c r="H14" s="14">
        <v>45505</v>
      </c>
      <c r="I14" s="16">
        <v>0.53027777777777774</v>
      </c>
      <c r="K14" s="6" t="s">
        <v>811</v>
      </c>
      <c r="L14" s="4">
        <v>45505</v>
      </c>
      <c r="M14" s="5">
        <v>0.54548611111111112</v>
      </c>
      <c r="N14" s="6" t="s">
        <v>788</v>
      </c>
      <c r="O14" s="8">
        <v>1</v>
      </c>
      <c r="P14" s="4">
        <v>45511</v>
      </c>
      <c r="Q14" s="5">
        <v>0.72243055555555558</v>
      </c>
      <c r="R14" s="6" t="s">
        <v>812</v>
      </c>
      <c r="S14" s="9" cm="1">
        <f t="array" aca="1" ref="S14" ca="1">_xlfn.IFS(P14="",NETWORKDAYS(L14,TODAY(),Feriados!A13:A1078),P14&lt;&gt;"",(NETWORKDAYS(L14,P14,Feriados!A13:A1078)-1))</f>
        <v>4</v>
      </c>
      <c r="T14" s="9" t="str">
        <f t="shared" ca="1" si="0"/>
        <v>Sim</v>
      </c>
      <c r="U14" s="8">
        <v>1</v>
      </c>
      <c r="V14" s="9" cm="1">
        <f t="array" aca="1" ref="V14" ca="1">_xlfn.IFS(T14="Não","",T14="Sim",S14-2)</f>
        <v>2</v>
      </c>
      <c r="W14" s="6">
        <v>0</v>
      </c>
      <c r="X14" s="8">
        <v>1</v>
      </c>
      <c r="Y14" s="8" t="str">
        <f t="shared" si="1"/>
        <v>Não</v>
      </c>
    </row>
    <row r="15" spans="1:25" x14ac:dyDescent="0.25">
      <c r="A15" s="6" t="s">
        <v>816</v>
      </c>
      <c r="B15" s="6" t="s">
        <v>497</v>
      </c>
      <c r="C15" s="8" t="str">
        <f>VLOOKUP(B15,'Lista de obras'!$A:$C,2,FALSE)</f>
        <v>4575422409 - RFQ-1210-2024-000.096</v>
      </c>
      <c r="D15" s="8" t="str">
        <f>VLOOKUP(B15,'Lista de obras'!$A:$C,3,FALSE)</f>
        <v>ELETROVOLT - Adequações e montagens elétricas</v>
      </c>
      <c r="E15" s="8" t="str">
        <f>VLOOKUP(B15,'Lista de obras'!$A:$D,4,FALSE)</f>
        <v>NESTLE ARARAS</v>
      </c>
      <c r="F15" s="6">
        <v>28</v>
      </c>
      <c r="G15" s="4" t="s">
        <v>817</v>
      </c>
      <c r="H15" s="14">
        <v>45505</v>
      </c>
      <c r="I15" s="16">
        <v>0.53144675925925922</v>
      </c>
      <c r="K15" s="6" t="s">
        <v>811</v>
      </c>
      <c r="L15" s="4">
        <v>45510</v>
      </c>
      <c r="M15" s="5">
        <v>0.54982638888888891</v>
      </c>
      <c r="N15" s="6" t="s">
        <v>788</v>
      </c>
      <c r="O15" s="8">
        <v>1</v>
      </c>
      <c r="P15" s="4">
        <v>45511</v>
      </c>
      <c r="Q15" s="5">
        <v>0.72292824074074069</v>
      </c>
      <c r="R15" s="6" t="s">
        <v>812</v>
      </c>
      <c r="S15" s="9" cm="1">
        <f t="array" aca="1" ref="S15" ca="1">_xlfn.IFS(P15="",NETWORKDAYS(L15,TODAY(),Feriados!A14:A1079),P15&lt;&gt;"",(NETWORKDAYS(L15,P15,Feriados!A14:A1079)-1))</f>
        <v>1</v>
      </c>
      <c r="T15" s="9" t="str">
        <f t="shared" ca="1" si="0"/>
        <v>Não</v>
      </c>
      <c r="U15" s="8">
        <v>1</v>
      </c>
      <c r="V15" s="9" t="str" cm="1">
        <f t="array" aca="1" ref="V15" ca="1">_xlfn.IFS(T15="Não","",T15="Sim",S15-2)</f>
        <v/>
      </c>
      <c r="W15" s="6">
        <v>0</v>
      </c>
      <c r="X15" s="8">
        <v>1</v>
      </c>
      <c r="Y15" s="8" t="str">
        <f t="shared" si="1"/>
        <v>Não</v>
      </c>
    </row>
    <row r="16" spans="1:25" x14ac:dyDescent="0.25">
      <c r="A16" s="6" t="s">
        <v>818</v>
      </c>
      <c r="B16" s="6" t="s">
        <v>451</v>
      </c>
      <c r="C16" s="8" t="str">
        <f>VLOOKUP(B16,'Lista de obras'!$A:$C,2,FALSE)</f>
        <v>4575422409</v>
      </c>
      <c r="D16" s="8" t="str">
        <f>VLOOKUP(B16,'Lista de obras'!$A:$C,3,FALSE)</f>
        <v>ELETROVOLT - Adequações e montagens elétricas</v>
      </c>
      <c r="E16" s="8" t="str">
        <f>VLOOKUP(B16,'Lista de obras'!$A:$D,4,FALSE)</f>
        <v>NESTLE ARARAS</v>
      </c>
      <c r="F16" s="6">
        <v>42</v>
      </c>
      <c r="G16" s="4" t="s">
        <v>817</v>
      </c>
      <c r="H16" s="14">
        <v>45505</v>
      </c>
      <c r="I16" s="16">
        <v>0.53322916666666664</v>
      </c>
      <c r="K16" s="6" t="s">
        <v>811</v>
      </c>
      <c r="L16" s="4">
        <v>45510</v>
      </c>
      <c r="M16" s="5">
        <v>0.52519675925925924</v>
      </c>
      <c r="N16" s="6" t="s">
        <v>788</v>
      </c>
      <c r="O16" s="8">
        <v>1</v>
      </c>
      <c r="P16" s="4">
        <v>45511</v>
      </c>
      <c r="Q16" s="5">
        <v>0.72538194444444448</v>
      </c>
      <c r="R16" s="6" t="s">
        <v>812</v>
      </c>
      <c r="S16" s="9" cm="1">
        <f t="array" aca="1" ref="S16" ca="1">_xlfn.IFS(P16="",NETWORKDAYS(L16,TODAY(),Feriados!A15:A1080),P16&lt;&gt;"",(NETWORKDAYS(L16,P16,Feriados!A15:A1080)-1))</f>
        <v>1</v>
      </c>
      <c r="T16" s="9" t="str">
        <f t="shared" ca="1" si="0"/>
        <v>Não</v>
      </c>
      <c r="U16" s="8">
        <v>1</v>
      </c>
      <c r="V16" s="9" t="str" cm="1">
        <f t="array" aca="1" ref="V16" ca="1">_xlfn.IFS(T16="Não","",T16="Sim",S16-2)</f>
        <v/>
      </c>
      <c r="W16" s="6">
        <v>0</v>
      </c>
      <c r="X16" s="8">
        <v>1</v>
      </c>
      <c r="Y16" s="8" t="str">
        <f t="shared" si="1"/>
        <v>Não</v>
      </c>
    </row>
    <row r="17" spans="1:25" x14ac:dyDescent="0.25">
      <c r="A17" s="6" t="s">
        <v>819</v>
      </c>
      <c r="B17" s="6" t="s">
        <v>216</v>
      </c>
      <c r="C17" s="8" t="str">
        <f>VLOOKUP(B17,'Lista de obras'!$A:$C,2,FALSE)</f>
        <v>4573745014</v>
      </c>
      <c r="D17" s="8" t="str">
        <f>VLOOKUP(B17,'Lista de obras'!$A:$C,3,FALSE)</f>
        <v>GTEL - Projeto Belly</v>
      </c>
      <c r="E17" s="8" t="str">
        <f>VLOOKUP(B17,'Lista de obras'!$A:$D,4,FALSE)</f>
        <v>NESTLE VARGEÃO</v>
      </c>
      <c r="F17" s="6">
        <v>269</v>
      </c>
      <c r="G17" s="4" t="s">
        <v>817</v>
      </c>
      <c r="H17" s="14">
        <v>45505</v>
      </c>
      <c r="I17" s="16">
        <v>0.59127314814814813</v>
      </c>
      <c r="K17" s="6" t="s">
        <v>787</v>
      </c>
      <c r="L17" s="4">
        <v>45506</v>
      </c>
      <c r="M17" s="5">
        <v>0.63075231481481486</v>
      </c>
      <c r="N17" s="6" t="s">
        <v>788</v>
      </c>
      <c r="O17" s="8">
        <v>1</v>
      </c>
      <c r="P17" s="4">
        <v>45520</v>
      </c>
      <c r="Q17" s="5">
        <v>0.76517361111111115</v>
      </c>
      <c r="R17" s="6" t="s">
        <v>789</v>
      </c>
      <c r="S17" s="9" cm="1">
        <f t="array" aca="1" ref="S17" ca="1">_xlfn.IFS(P17="",NETWORKDAYS(L17,TODAY(),Feriados!A16:A1081),P17&lt;&gt;"",(NETWORKDAYS(L17,P17,Feriados!A16:A1081)-1))</f>
        <v>10</v>
      </c>
      <c r="T17" s="9" t="str">
        <f t="shared" ca="1" si="0"/>
        <v>Sim</v>
      </c>
      <c r="U17" s="8">
        <v>1</v>
      </c>
      <c r="V17" s="9" cm="1">
        <f t="array" aca="1" ref="V17" ca="1">_xlfn.IFS(T17="Não","",T17="Sim",S17-2)</f>
        <v>8</v>
      </c>
      <c r="W17" s="6">
        <v>0</v>
      </c>
      <c r="X17" s="8">
        <v>1</v>
      </c>
      <c r="Y17" s="8" t="str">
        <f t="shared" si="1"/>
        <v>Não</v>
      </c>
    </row>
    <row r="18" spans="1:25" x14ac:dyDescent="0.25">
      <c r="A18" s="6" t="s">
        <v>820</v>
      </c>
      <c r="B18" s="6" t="s">
        <v>424</v>
      </c>
      <c r="C18" s="8" t="str">
        <f>VLOOKUP(B18,'Lista de obras'!$A:$C,2,FALSE)</f>
        <v>4575662158</v>
      </c>
      <c r="D18" s="8" t="str">
        <f>VLOOKUP(B18,'Lista de obras'!$A:$C,3,FALSE)</f>
        <v>CONCREZAC - Lapidação de Piso de Concreto</v>
      </c>
      <c r="E18" s="8" t="str">
        <f>VLOOKUP(B18,'Lista de obras'!$A:$D,4,FALSE)</f>
        <v>NESTLE SÃO BERNARDO</v>
      </c>
      <c r="F18" s="6">
        <v>45</v>
      </c>
      <c r="G18" s="4" t="s">
        <v>786</v>
      </c>
      <c r="H18" s="14">
        <v>45505</v>
      </c>
      <c r="I18" s="16">
        <v>0.61247685185185186</v>
      </c>
      <c r="K18" s="6" t="s">
        <v>821</v>
      </c>
      <c r="L18" s="4">
        <v>45505</v>
      </c>
      <c r="M18" s="5">
        <v>0.61277777777777775</v>
      </c>
      <c r="N18" s="6" t="s">
        <v>788</v>
      </c>
      <c r="O18" s="8">
        <v>1</v>
      </c>
      <c r="P18" s="4">
        <v>45512</v>
      </c>
      <c r="Q18" s="5">
        <v>0.73750000000000004</v>
      </c>
      <c r="R18" s="6" t="s">
        <v>822</v>
      </c>
      <c r="S18" s="9" cm="1">
        <f t="array" aca="1" ref="S18" ca="1">_xlfn.IFS(P18="",NETWORKDAYS(L18,TODAY(),Feriados!A17:A1082),P18&lt;&gt;"",(NETWORKDAYS(L18,P18,Feriados!A17:A1082)-1))</f>
        <v>5</v>
      </c>
      <c r="T18" s="9" t="str">
        <f t="shared" ca="1" si="0"/>
        <v>Sim</v>
      </c>
      <c r="U18" s="8">
        <v>1</v>
      </c>
      <c r="V18" s="9" cm="1">
        <f t="array" aca="1" ref="V18" ca="1">_xlfn.IFS(T18="Não","",T18="Sim",S18-2)</f>
        <v>3</v>
      </c>
      <c r="W18" s="6">
        <v>0</v>
      </c>
      <c r="X18" s="8">
        <v>1</v>
      </c>
      <c r="Y18" s="8" t="str">
        <f t="shared" si="1"/>
        <v>Não</v>
      </c>
    </row>
    <row r="19" spans="1:25" x14ac:dyDescent="0.25">
      <c r="A19" s="6" t="s">
        <v>823</v>
      </c>
      <c r="B19" s="6" t="s">
        <v>169</v>
      </c>
      <c r="C19" s="8" t="str">
        <f>VLOOKUP(B19,'Lista de obras'!$A:$C,2,FALSE)</f>
        <v>4574324207</v>
      </c>
      <c r="D19" s="8" t="str">
        <f>VLOOKUP(B19,'Lista de obras'!$A:$C,3,FALSE)</f>
        <v>LE ENGENHARIA - CAG-11 / Eletrocentro 3B</v>
      </c>
      <c r="E19" s="8" t="str">
        <f>VLOOKUP(B19,'Lista de obras'!$A:$D,4,FALSE)</f>
        <v>NESTLE VILA VELHA</v>
      </c>
      <c r="F19" s="6">
        <v>218</v>
      </c>
      <c r="G19" s="4" t="s">
        <v>817</v>
      </c>
      <c r="H19" s="14">
        <v>45505</v>
      </c>
      <c r="I19" s="16">
        <v>0.66736111111111107</v>
      </c>
      <c r="K19" s="6" t="s">
        <v>824</v>
      </c>
      <c r="L19" s="4">
        <v>45505</v>
      </c>
      <c r="M19" s="5">
        <v>0.75129629629629635</v>
      </c>
      <c r="N19" s="6" t="s">
        <v>788</v>
      </c>
      <c r="O19" s="8">
        <v>1</v>
      </c>
      <c r="P19" s="4">
        <v>45522</v>
      </c>
      <c r="Q19" s="5">
        <v>0.82787037037037037</v>
      </c>
      <c r="R19" s="6" t="s">
        <v>825</v>
      </c>
      <c r="S19" s="9" cm="1">
        <f t="array" aca="1" ref="S19" ca="1">_xlfn.IFS(P19="",NETWORKDAYS(L19,TODAY(),Feriados!A18:A1083),P19&lt;&gt;"",(NETWORKDAYS(L19,P19,Feriados!A18:A1083)-1))</f>
        <v>11</v>
      </c>
      <c r="T19" s="9" t="str">
        <f t="shared" ca="1" si="0"/>
        <v>Sim</v>
      </c>
      <c r="U19" s="8">
        <v>1</v>
      </c>
      <c r="V19" s="9" cm="1">
        <f t="array" aca="1" ref="V19" ca="1">_xlfn.IFS(T19="Não","",T19="Sim",S19-2)</f>
        <v>9</v>
      </c>
      <c r="W19" s="6">
        <v>0</v>
      </c>
      <c r="X19" s="8">
        <v>1</v>
      </c>
      <c r="Y19" s="8" t="str">
        <f t="shared" si="1"/>
        <v>Não</v>
      </c>
    </row>
    <row r="20" spans="1:25" x14ac:dyDescent="0.25">
      <c r="A20" s="6" t="s">
        <v>826</v>
      </c>
      <c r="B20" s="6" t="s">
        <v>231</v>
      </c>
      <c r="C20" s="8" t="str">
        <f>VLOOKUP(B20,'Lista de obras'!$A:$C,2,FALSE)</f>
        <v>4574383641</v>
      </c>
      <c r="D20" s="8" t="str">
        <f>VLOOKUP(B20,'Lista de obras'!$A:$C,3,FALSE)</f>
        <v>LE ENGENHARIA - RFQ S1271</v>
      </c>
      <c r="E20" s="8" t="str">
        <f>VLOOKUP(B20,'Lista de obras'!$A:$D,4,FALSE)</f>
        <v>NESTLE VILA VELHA</v>
      </c>
      <c r="F20" s="6">
        <v>200</v>
      </c>
      <c r="G20" s="4" t="s">
        <v>817</v>
      </c>
      <c r="H20" s="14">
        <v>45505</v>
      </c>
      <c r="I20" s="16">
        <v>0.67436342592592591</v>
      </c>
      <c r="K20" s="6" t="s">
        <v>824</v>
      </c>
      <c r="L20" s="4">
        <v>45505</v>
      </c>
      <c r="M20" s="5">
        <v>0.75238425925925922</v>
      </c>
      <c r="N20" s="6" t="s">
        <v>788</v>
      </c>
      <c r="O20" s="8">
        <v>1</v>
      </c>
      <c r="P20" s="4">
        <v>45509</v>
      </c>
      <c r="Q20" s="5">
        <v>0.54435185185185186</v>
      </c>
      <c r="R20" s="6" t="s">
        <v>825</v>
      </c>
      <c r="S20" s="9" cm="1">
        <f t="array" aca="1" ref="S20" ca="1">_xlfn.IFS(P20="",NETWORKDAYS(L20,TODAY(),Feriados!A19:A1084),P20&lt;&gt;"",(NETWORKDAYS(L20,P20,Feriados!A19:A1084)-1))</f>
        <v>2</v>
      </c>
      <c r="T20" s="9" t="str">
        <f t="shared" ca="1" si="0"/>
        <v>Não</v>
      </c>
      <c r="U20" s="8">
        <v>1</v>
      </c>
      <c r="V20" s="9" t="str" cm="1">
        <f t="array" aca="1" ref="V20" ca="1">_xlfn.IFS(T20="Não","",T20="Sim",S20-2)</f>
        <v/>
      </c>
      <c r="W20" s="6">
        <v>0</v>
      </c>
      <c r="X20" s="8">
        <v>1</v>
      </c>
      <c r="Y20" s="8" t="str">
        <f t="shared" si="1"/>
        <v>Não</v>
      </c>
    </row>
    <row r="21" spans="1:25" x14ac:dyDescent="0.25">
      <c r="A21" s="6" t="s">
        <v>827</v>
      </c>
      <c r="B21" s="6" t="s">
        <v>324</v>
      </c>
      <c r="C21" s="8" t="str">
        <f>VLOOKUP(B21,'Lista de obras'!$A:$C,2,FALSE)</f>
        <v>4574999765</v>
      </c>
      <c r="D21" s="8" t="str">
        <f>VLOOKUP(B21,'Lista de obras'!$A:$C,3,FALSE)</f>
        <v>FRW SOLUÇÕES - Telhado - Isolamento Termoacústico, Instalação de Telha Zipada</v>
      </c>
      <c r="E21" s="8" t="str">
        <f>VLOOKUP(B21,'Lista de obras'!$A:$D,4,FALSE)</f>
        <v>NESTLE ARARAS</v>
      </c>
      <c r="F21" s="6">
        <v>113</v>
      </c>
      <c r="G21" s="4" t="s">
        <v>828</v>
      </c>
      <c r="H21" s="14">
        <v>45505</v>
      </c>
      <c r="I21" s="16">
        <v>0.67978009259259264</v>
      </c>
      <c r="K21" s="6" t="s">
        <v>829</v>
      </c>
      <c r="L21" s="4">
        <v>45506</v>
      </c>
      <c r="M21" s="5">
        <v>0.69928240740740744</v>
      </c>
      <c r="N21" s="6" t="s">
        <v>788</v>
      </c>
      <c r="O21" s="8">
        <v>1</v>
      </c>
      <c r="P21" s="4">
        <v>45520</v>
      </c>
      <c r="Q21" s="5">
        <v>0.70482638888888893</v>
      </c>
      <c r="R21" s="6" t="s">
        <v>830</v>
      </c>
      <c r="S21" s="9" cm="1">
        <f t="array" aca="1" ref="S21" ca="1">_xlfn.IFS(P21="",NETWORKDAYS(L21,TODAY(),Feriados!A20:A1085),P21&lt;&gt;"",(NETWORKDAYS(L21,P21,Feriados!A20:A1085)-1))</f>
        <v>10</v>
      </c>
      <c r="T21" s="9" t="str">
        <f t="shared" ca="1" si="0"/>
        <v>Sim</v>
      </c>
      <c r="U21" s="8">
        <v>1</v>
      </c>
      <c r="V21" s="9" cm="1">
        <f t="array" aca="1" ref="V21" ca="1">_xlfn.IFS(T21="Não","",T21="Sim",S21-2)</f>
        <v>8</v>
      </c>
      <c r="W21" s="6">
        <v>0</v>
      </c>
      <c r="X21" s="8">
        <v>1</v>
      </c>
      <c r="Y21" s="8" t="str">
        <f t="shared" si="1"/>
        <v>Não</v>
      </c>
    </row>
    <row r="22" spans="1:25" x14ac:dyDescent="0.25">
      <c r="A22" s="6" t="s">
        <v>831</v>
      </c>
      <c r="B22" s="6" t="s">
        <v>259</v>
      </c>
      <c r="C22" s="8" t="str">
        <f>VLOOKUP(B22,'Lista de obras'!$A:$C,2,FALSE)</f>
        <v>4573889617</v>
      </c>
      <c r="D22" s="8" t="str">
        <f>VLOOKUP(B22,'Lista de obras'!$A:$C,3,FALSE)</f>
        <v>FUTURA ELETRICIDADE - Adequações e modificações de elétrica e automação para o projeto Roasters replacement</v>
      </c>
      <c r="E22" s="8" t="str">
        <f>VLOOKUP(B22,'Lista de obras'!$A:$D,4,FALSE)</f>
        <v>NESTLE ARARAS</v>
      </c>
      <c r="F22" s="6">
        <v>275</v>
      </c>
      <c r="G22" s="4" t="s">
        <v>817</v>
      </c>
      <c r="H22" s="14">
        <v>45505</v>
      </c>
      <c r="I22" s="16">
        <v>0.68537037037037041</v>
      </c>
      <c r="K22" s="6" t="s">
        <v>832</v>
      </c>
      <c r="L22" s="4">
        <v>45506</v>
      </c>
      <c r="M22" s="5">
        <v>0.54937499999999995</v>
      </c>
      <c r="N22" s="6" t="s">
        <v>788</v>
      </c>
      <c r="O22" s="8">
        <v>1</v>
      </c>
      <c r="P22" s="4">
        <v>45516</v>
      </c>
      <c r="Q22" s="5">
        <v>0.60663194444444446</v>
      </c>
      <c r="R22" s="6" t="s">
        <v>833</v>
      </c>
      <c r="S22" s="9" cm="1">
        <f t="array" aca="1" ref="S22" ca="1">_xlfn.IFS(P22="",NETWORKDAYS(L22,TODAY(),Feriados!A21:A1086),P22&lt;&gt;"",(NETWORKDAYS(L22,P22,Feriados!A21:A1086)-1))</f>
        <v>6</v>
      </c>
      <c r="T22" s="9" t="str">
        <f t="shared" ca="1" si="0"/>
        <v>Sim</v>
      </c>
      <c r="U22" s="8">
        <v>1</v>
      </c>
      <c r="V22" s="9" cm="1">
        <f t="array" aca="1" ref="V22" ca="1">_xlfn.IFS(T22="Não","",T22="Sim",S22-2)</f>
        <v>4</v>
      </c>
      <c r="W22" s="6">
        <v>0</v>
      </c>
      <c r="X22" s="8">
        <v>1</v>
      </c>
      <c r="Y22" s="8" t="str">
        <f t="shared" si="1"/>
        <v>Não</v>
      </c>
    </row>
    <row r="23" spans="1:25" x14ac:dyDescent="0.25">
      <c r="A23" s="6" t="s">
        <v>834</v>
      </c>
      <c r="B23" s="6" t="s">
        <v>301</v>
      </c>
      <c r="C23" s="8" t="str">
        <f>VLOOKUP(B23,'Lista de obras'!$A:$C,2,FALSE)</f>
        <v>4575420951</v>
      </c>
      <c r="D23" s="8" t="str">
        <f>VLOOKUP(B23,'Lista de obras'!$A:$C,3,FALSE)</f>
        <v>FUTURA ELETRICIDADE - Montagem Eletrica Para Projeto DPA Lactalis</v>
      </c>
      <c r="E23" s="8" t="str">
        <f>VLOOKUP(B23,'Lista de obras'!$A:$D,4,FALSE)</f>
        <v>NESTLE ARARAS</v>
      </c>
      <c r="F23" s="6">
        <v>53</v>
      </c>
      <c r="G23" s="4" t="s">
        <v>817</v>
      </c>
      <c r="H23" s="14">
        <v>45505</v>
      </c>
      <c r="I23" s="16">
        <v>0.68835648148148143</v>
      </c>
      <c r="K23" s="6" t="s">
        <v>832</v>
      </c>
      <c r="L23" s="4">
        <v>45506</v>
      </c>
      <c r="M23" s="5">
        <v>0.55083333333333329</v>
      </c>
      <c r="N23" s="6" t="s">
        <v>788</v>
      </c>
      <c r="O23" s="8">
        <v>1</v>
      </c>
      <c r="P23" s="4">
        <v>45524</v>
      </c>
      <c r="Q23" s="5">
        <v>0.67090277777777774</v>
      </c>
      <c r="R23" s="6" t="s">
        <v>835</v>
      </c>
      <c r="S23" s="9" cm="1">
        <f t="array" aca="1" ref="S23" ca="1">_xlfn.IFS(P23="",NETWORKDAYS(L23,TODAY(),Feriados!A22:A1087),P23&lt;&gt;"",(NETWORKDAYS(L23,P23,Feriados!A22:A1087)-1))</f>
        <v>12</v>
      </c>
      <c r="T23" s="9" t="str">
        <f t="shared" ca="1" si="0"/>
        <v>Sim</v>
      </c>
      <c r="U23" s="8">
        <v>1</v>
      </c>
      <c r="V23" s="9" cm="1">
        <f t="array" aca="1" ref="V23" ca="1">_xlfn.IFS(T23="Não","",T23="Sim",S23-2)</f>
        <v>10</v>
      </c>
      <c r="W23" s="6">
        <v>0</v>
      </c>
      <c r="X23" s="8">
        <v>1</v>
      </c>
      <c r="Y23" s="8" t="str">
        <f t="shared" si="1"/>
        <v>Não</v>
      </c>
    </row>
    <row r="24" spans="1:25" x14ac:dyDescent="0.25">
      <c r="A24" s="6" t="s">
        <v>836</v>
      </c>
      <c r="B24" s="6" t="s">
        <v>393</v>
      </c>
      <c r="C24" s="8" t="str">
        <f>VLOOKUP(B24,'Lista de obras'!$A:$C,2,FALSE)</f>
        <v>4575521201</v>
      </c>
      <c r="D24" s="8" t="str">
        <f>VLOOKUP(B24,'Lista de obras'!$A:$C,3,FALSE)</f>
        <v>FUTURA ELETRICIDADE - Desmontagem e Montagem Elétrica Projeto AHU Egron L2</v>
      </c>
      <c r="E24" s="8" t="str">
        <f>VLOOKUP(B24,'Lista de obras'!$A:$D,4,FALSE)</f>
        <v>NESTLE ARARAS</v>
      </c>
      <c r="F24" s="6">
        <v>32</v>
      </c>
      <c r="G24" s="4" t="s">
        <v>817</v>
      </c>
      <c r="H24" s="14">
        <v>45505</v>
      </c>
      <c r="I24" s="16">
        <v>0.69061342592592589</v>
      </c>
      <c r="K24" s="6" t="s">
        <v>832</v>
      </c>
      <c r="L24" s="4">
        <v>45506</v>
      </c>
      <c r="M24" s="5">
        <v>0.54905092592592597</v>
      </c>
      <c r="N24" s="6" t="s">
        <v>788</v>
      </c>
      <c r="O24" s="8">
        <v>1</v>
      </c>
      <c r="P24" s="4">
        <v>45510</v>
      </c>
      <c r="Q24" s="5">
        <v>0.60240740740740739</v>
      </c>
      <c r="R24" s="6" t="s">
        <v>835</v>
      </c>
      <c r="S24" s="9" cm="1">
        <f t="array" aca="1" ref="S24" ca="1">_xlfn.IFS(P24="",NETWORKDAYS(L24,TODAY(),Feriados!A23:A1088),P24&lt;&gt;"",(NETWORKDAYS(L24,P24,Feriados!A23:A1088)-1))</f>
        <v>2</v>
      </c>
      <c r="T24" s="9" t="str">
        <f t="shared" ca="1" si="0"/>
        <v>Não</v>
      </c>
      <c r="U24" s="8">
        <v>1</v>
      </c>
      <c r="V24" s="9" t="str" cm="1">
        <f t="array" aca="1" ref="V24" ca="1">_xlfn.IFS(T24="Não","",T24="Sim",S24-2)</f>
        <v/>
      </c>
      <c r="W24" s="6">
        <v>0</v>
      </c>
      <c r="X24" s="8">
        <v>1</v>
      </c>
      <c r="Y24" s="8" t="str">
        <f t="shared" si="1"/>
        <v>Não</v>
      </c>
    </row>
    <row r="25" spans="1:25" x14ac:dyDescent="0.25">
      <c r="A25" s="6" t="s">
        <v>837</v>
      </c>
      <c r="B25" s="6" t="s">
        <v>468</v>
      </c>
      <c r="C25" s="8" t="str">
        <f>VLOOKUP(B25,'Lista de obras'!$A:$C,2,FALSE)</f>
        <v>4575831010</v>
      </c>
      <c r="D25" s="8" t="str">
        <f>VLOOKUP(B25,'Lista de obras'!$A:$C,3,FALSE)</f>
        <v>ECOCEL - Serviço de Execução de Pontos Elétricos SDAI</v>
      </c>
      <c r="E25" s="8" t="str">
        <f>VLOOKUP(B25,'Lista de obras'!$A:$D,4,FALSE)</f>
        <v>NESTLE VILA VELHA</v>
      </c>
      <c r="F25" s="6">
        <v>26</v>
      </c>
      <c r="G25" s="4" t="s">
        <v>838</v>
      </c>
      <c r="H25" s="14">
        <v>45505</v>
      </c>
      <c r="I25" s="16">
        <v>0.77755787037037039</v>
      </c>
      <c r="K25" s="6" t="s">
        <v>839</v>
      </c>
      <c r="L25" s="4">
        <v>45506</v>
      </c>
      <c r="M25" s="5">
        <v>0.75112268518518521</v>
      </c>
      <c r="N25" s="6" t="s">
        <v>788</v>
      </c>
      <c r="O25" s="8">
        <v>1</v>
      </c>
      <c r="P25" s="4">
        <v>45509</v>
      </c>
      <c r="Q25" s="5">
        <v>0.45359953703703704</v>
      </c>
      <c r="R25" s="6" t="s">
        <v>840</v>
      </c>
      <c r="S25" s="9" cm="1">
        <f t="array" aca="1" ref="S25" ca="1">_xlfn.IFS(P25="",NETWORKDAYS(L25,TODAY(),Feriados!A24:A1089),P25&lt;&gt;"",(NETWORKDAYS(L25,P25,Feriados!A24:A1089)-1))</f>
        <v>1</v>
      </c>
      <c r="T25" s="9" t="str">
        <f t="shared" ca="1" si="0"/>
        <v>Não</v>
      </c>
      <c r="U25" s="8">
        <v>1</v>
      </c>
      <c r="V25" s="9" t="str" cm="1">
        <f t="array" aca="1" ref="V25" ca="1">_xlfn.IFS(T25="Não","",T25="Sim",S25-2)</f>
        <v/>
      </c>
      <c r="W25" s="6">
        <v>0</v>
      </c>
      <c r="X25" s="8">
        <v>1</v>
      </c>
      <c r="Y25" s="8" t="str">
        <f t="shared" si="1"/>
        <v>Não</v>
      </c>
    </row>
    <row r="26" spans="1:25" x14ac:dyDescent="0.25">
      <c r="A26" s="6" t="s">
        <v>841</v>
      </c>
      <c r="B26" s="6" t="s">
        <v>468</v>
      </c>
      <c r="C26" s="8" t="str">
        <f>VLOOKUP(B26,'Lista de obras'!$A:$C,2,FALSE)</f>
        <v>4575831010</v>
      </c>
      <c r="D26" s="8" t="str">
        <f>VLOOKUP(B26,'Lista de obras'!$A:$C,3,FALSE)</f>
        <v>ECOCEL - Serviço de Execução de Pontos Elétricos SDAI</v>
      </c>
      <c r="E26" s="8" t="str">
        <f>VLOOKUP(B26,'Lista de obras'!$A:$D,4,FALSE)</f>
        <v>NESTLE VILA VELHA</v>
      </c>
      <c r="F26" s="6">
        <v>27</v>
      </c>
      <c r="G26" s="4" t="s">
        <v>797</v>
      </c>
      <c r="H26" s="14">
        <v>45505</v>
      </c>
      <c r="I26" s="16">
        <v>0.77832175925925928</v>
      </c>
      <c r="K26" s="6" t="s">
        <v>839</v>
      </c>
      <c r="L26" s="4">
        <v>45506</v>
      </c>
      <c r="M26" s="5">
        <v>0.75114583333333329</v>
      </c>
      <c r="N26" s="6" t="s">
        <v>788</v>
      </c>
      <c r="O26" s="8">
        <v>1</v>
      </c>
      <c r="P26" s="4">
        <v>45509</v>
      </c>
      <c r="Q26" s="5">
        <v>0.45541666666666669</v>
      </c>
      <c r="R26" s="6" t="s">
        <v>840</v>
      </c>
      <c r="S26" s="9" cm="1">
        <f t="array" aca="1" ref="S26" ca="1">_xlfn.IFS(P26="",NETWORKDAYS(L26,TODAY(),Feriados!A25:A1090),P26&lt;&gt;"",(NETWORKDAYS(L26,P26,Feriados!A25:A1090)-1))</f>
        <v>1</v>
      </c>
      <c r="T26" s="9" t="str">
        <f t="shared" ca="1" si="0"/>
        <v>Não</v>
      </c>
      <c r="U26" s="8">
        <v>1</v>
      </c>
      <c r="V26" s="9" t="str" cm="1">
        <f t="array" aca="1" ref="V26" ca="1">_xlfn.IFS(T26="Não","",T26="Sim",S26-2)</f>
        <v/>
      </c>
      <c r="W26" s="6">
        <v>0</v>
      </c>
      <c r="X26" s="8">
        <v>1</v>
      </c>
      <c r="Y26" s="8" t="str">
        <f t="shared" si="1"/>
        <v>Não</v>
      </c>
    </row>
    <row r="27" spans="1:25" x14ac:dyDescent="0.25">
      <c r="A27" s="6" t="s">
        <v>842</v>
      </c>
      <c r="B27" s="6" t="s">
        <v>468</v>
      </c>
      <c r="C27" s="8" t="str">
        <f>VLOOKUP(B27,'Lista de obras'!$A:$C,2,FALSE)</f>
        <v>4575831010</v>
      </c>
      <c r="D27" s="8" t="str">
        <f>VLOOKUP(B27,'Lista de obras'!$A:$C,3,FALSE)</f>
        <v>ECOCEL - Serviço de Execução de Pontos Elétricos SDAI</v>
      </c>
      <c r="E27" s="8" t="str">
        <f>VLOOKUP(B27,'Lista de obras'!$A:$D,4,FALSE)</f>
        <v>NESTLE VILA VELHA</v>
      </c>
      <c r="F27" s="6">
        <v>28</v>
      </c>
      <c r="G27" s="4" t="s">
        <v>786</v>
      </c>
      <c r="H27" s="14">
        <v>45505</v>
      </c>
      <c r="I27" s="16">
        <v>0.77883101851851855</v>
      </c>
      <c r="K27" s="6" t="s">
        <v>839</v>
      </c>
      <c r="L27" s="4">
        <v>45506</v>
      </c>
      <c r="M27" s="5">
        <v>0.75116898148148148</v>
      </c>
      <c r="N27" s="6" t="s">
        <v>788</v>
      </c>
      <c r="O27" s="8">
        <v>1</v>
      </c>
      <c r="P27" s="4">
        <v>45509</v>
      </c>
      <c r="Q27" s="5">
        <v>0.45594907407407409</v>
      </c>
      <c r="R27" s="6" t="s">
        <v>840</v>
      </c>
      <c r="S27" s="9" cm="1">
        <f t="array" aca="1" ref="S27" ca="1">_xlfn.IFS(P27="",NETWORKDAYS(L27,TODAY(),Feriados!A26:A1091),P27&lt;&gt;"",(NETWORKDAYS(L27,P27,Feriados!A26:A1091)-1))</f>
        <v>1</v>
      </c>
      <c r="T27" s="9" t="str">
        <f t="shared" ca="1" si="0"/>
        <v>Não</v>
      </c>
      <c r="U27" s="8">
        <v>1</v>
      </c>
      <c r="V27" s="9" t="str" cm="1">
        <f t="array" aca="1" ref="V27" ca="1">_xlfn.IFS(T27="Não","",T27="Sim",S27-2)</f>
        <v/>
      </c>
      <c r="W27" s="6">
        <v>0</v>
      </c>
      <c r="X27" s="8">
        <v>1</v>
      </c>
      <c r="Y27" s="8" t="str">
        <f t="shared" si="1"/>
        <v>Não</v>
      </c>
    </row>
    <row r="28" spans="1:25" x14ac:dyDescent="0.25">
      <c r="A28" s="6" t="s">
        <v>843</v>
      </c>
      <c r="B28" s="6" t="s">
        <v>468</v>
      </c>
      <c r="C28" s="8" t="str">
        <f>VLOOKUP(B28,'Lista de obras'!$A:$C,2,FALSE)</f>
        <v>4575831010</v>
      </c>
      <c r="D28" s="8" t="str">
        <f>VLOOKUP(B28,'Lista de obras'!$A:$C,3,FALSE)</f>
        <v>ECOCEL - Serviço de Execução de Pontos Elétricos SDAI</v>
      </c>
      <c r="E28" s="8" t="str">
        <f>VLOOKUP(B28,'Lista de obras'!$A:$D,4,FALSE)</f>
        <v>NESTLE VILA VELHA</v>
      </c>
      <c r="F28" s="6">
        <v>29</v>
      </c>
      <c r="G28" s="4" t="s">
        <v>817</v>
      </c>
      <c r="H28" s="14">
        <v>45505</v>
      </c>
      <c r="I28" s="16">
        <v>0.77923611111111113</v>
      </c>
      <c r="K28" s="6" t="s">
        <v>839</v>
      </c>
      <c r="L28" s="4">
        <v>45506</v>
      </c>
      <c r="M28" s="5">
        <v>0.75118055555555552</v>
      </c>
      <c r="N28" s="6" t="s">
        <v>788</v>
      </c>
      <c r="O28" s="8">
        <v>1</v>
      </c>
      <c r="P28" s="4">
        <v>45509</v>
      </c>
      <c r="Q28" s="5">
        <v>0.45626157407407408</v>
      </c>
      <c r="R28" s="6" t="s">
        <v>840</v>
      </c>
      <c r="S28" s="9" cm="1">
        <f t="array" aca="1" ref="S28" ca="1">_xlfn.IFS(P28="",NETWORKDAYS(L28,TODAY(),Feriados!A27:A1092),P28&lt;&gt;"",(NETWORKDAYS(L28,P28,Feriados!A27:A1092)-1))</f>
        <v>1</v>
      </c>
      <c r="T28" s="9" t="str">
        <f t="shared" ca="1" si="0"/>
        <v>Não</v>
      </c>
      <c r="U28" s="8">
        <v>1</v>
      </c>
      <c r="V28" s="9" t="str" cm="1">
        <f t="array" aca="1" ref="V28" ca="1">_xlfn.IFS(T28="Não","",T28="Sim",S28-2)</f>
        <v/>
      </c>
      <c r="W28" s="6">
        <v>0</v>
      </c>
      <c r="X28" s="8">
        <v>1</v>
      </c>
      <c r="Y28" s="8" t="str">
        <f t="shared" si="1"/>
        <v>Não</v>
      </c>
    </row>
    <row r="29" spans="1:25" x14ac:dyDescent="0.25">
      <c r="A29" s="6" t="s">
        <v>844</v>
      </c>
      <c r="B29" s="6" t="s">
        <v>448</v>
      </c>
      <c r="C29" s="8" t="str">
        <f>VLOOKUP(B29,'Lista de obras'!$A:$C,2,FALSE)</f>
        <v>4575388482</v>
      </c>
      <c r="D29" s="8" t="str">
        <f>VLOOKUP(B29,'Lista de obras'!$A:$C,3,FALSE)</f>
        <v>MODUS - Obsoletismo Fornos REQ 2024 P048</v>
      </c>
      <c r="E29" s="8" t="str">
        <f>VLOOKUP(B29,'Lista de obras'!$A:$D,4,FALSE)</f>
        <v>NESTLE MARÍLIA</v>
      </c>
      <c r="F29" s="6">
        <v>86</v>
      </c>
      <c r="G29" s="4" t="s">
        <v>786</v>
      </c>
      <c r="H29" s="14">
        <v>45505</v>
      </c>
      <c r="I29" s="16">
        <v>0.80856481481481479</v>
      </c>
      <c r="K29" s="6" t="s">
        <v>845</v>
      </c>
      <c r="L29" s="4">
        <v>45505</v>
      </c>
      <c r="M29" s="5">
        <v>0.82079861111111108</v>
      </c>
      <c r="N29" s="6" t="s">
        <v>788</v>
      </c>
      <c r="O29" s="8">
        <v>1</v>
      </c>
      <c r="P29" s="4">
        <v>45516</v>
      </c>
      <c r="Q29" s="5">
        <v>0.48149305555555555</v>
      </c>
      <c r="R29" s="6" t="s">
        <v>846</v>
      </c>
      <c r="S29" s="9" cm="1">
        <f t="array" aca="1" ref="S29" ca="1">_xlfn.IFS(P29="",NETWORKDAYS(L29,TODAY(),Feriados!A28:A1093),P29&lt;&gt;"",(NETWORKDAYS(L29,P29,Feriados!A28:A1093)-1))</f>
        <v>7</v>
      </c>
      <c r="T29" s="9" t="str">
        <f t="shared" ca="1" si="0"/>
        <v>Sim</v>
      </c>
      <c r="U29" s="8">
        <v>1</v>
      </c>
      <c r="V29" s="9" cm="1">
        <f t="array" aca="1" ref="V29" ca="1">_xlfn.IFS(T29="Não","",T29="Sim",S29-2)</f>
        <v>5</v>
      </c>
      <c r="W29" s="6">
        <v>0</v>
      </c>
      <c r="X29" s="8">
        <v>1</v>
      </c>
      <c r="Y29" s="8" t="str">
        <f t="shared" si="1"/>
        <v>Não</v>
      </c>
    </row>
    <row r="30" spans="1:25" x14ac:dyDescent="0.25">
      <c r="A30" s="6" t="s">
        <v>847</v>
      </c>
      <c r="B30" s="6" t="s">
        <v>486</v>
      </c>
      <c r="C30" s="8" t="str">
        <f>VLOOKUP(B30,'Lista de obras'!$A:$C,2,FALSE)</f>
        <v>4574873689</v>
      </c>
      <c r="D30" s="8" t="str">
        <f>VLOOKUP(B30,'Lista de obras'!$A:$C,3,FALSE)</f>
        <v>MODUS - RFQ 2024 P010 / RFQ 2024 P 011</v>
      </c>
      <c r="E30" s="8" t="str">
        <f>VLOOKUP(B30,'Lista de obras'!$A:$D,4,FALSE)</f>
        <v>NESTLE MARÍLIA</v>
      </c>
      <c r="F30" s="6">
        <v>142</v>
      </c>
      <c r="G30" s="4" t="s">
        <v>786</v>
      </c>
      <c r="H30" s="14">
        <v>45505</v>
      </c>
      <c r="I30" s="16">
        <v>0.81210648148148146</v>
      </c>
      <c r="K30" s="6" t="s">
        <v>845</v>
      </c>
      <c r="L30" s="4">
        <v>45511</v>
      </c>
      <c r="M30" s="5">
        <v>0.74690972222222218</v>
      </c>
      <c r="N30" s="6" t="s">
        <v>788</v>
      </c>
      <c r="O30" s="8">
        <v>1</v>
      </c>
      <c r="P30" s="4">
        <v>45512</v>
      </c>
      <c r="Q30" s="5">
        <v>0.48468749999999999</v>
      </c>
      <c r="R30" s="6" t="s">
        <v>848</v>
      </c>
      <c r="S30" s="9" cm="1">
        <f t="array" aca="1" ref="S30" ca="1">_xlfn.IFS(P30="",NETWORKDAYS(L30,TODAY(),Feriados!A29:A1094),P30&lt;&gt;"",(NETWORKDAYS(L30,P30,Feriados!A29:A1094)-1))</f>
        <v>1</v>
      </c>
      <c r="T30" s="9" t="str">
        <f t="shared" ca="1" si="0"/>
        <v>Não</v>
      </c>
      <c r="U30" s="8">
        <v>1</v>
      </c>
      <c r="V30" s="9" t="str" cm="1">
        <f t="array" aca="1" ref="V30" ca="1">_xlfn.IFS(T30="Não","",T30="Sim",S30-2)</f>
        <v/>
      </c>
      <c r="W30" s="6">
        <v>2</v>
      </c>
      <c r="X30" s="8">
        <v>1</v>
      </c>
      <c r="Y30" s="8" t="str">
        <f t="shared" si="1"/>
        <v>Não</v>
      </c>
    </row>
    <row r="31" spans="1:25" x14ac:dyDescent="0.25">
      <c r="A31" s="6" t="s">
        <v>849</v>
      </c>
      <c r="B31" s="6" t="s">
        <v>324</v>
      </c>
      <c r="C31" s="8" t="str">
        <f>VLOOKUP(B31,'Lista de obras'!$A:$C,2,FALSE)</f>
        <v>4574999765</v>
      </c>
      <c r="D31" s="8" t="str">
        <f>VLOOKUP(B31,'Lista de obras'!$A:$C,3,FALSE)</f>
        <v>FRW SOLUÇÕES - Telhado - Isolamento Termoacústico, Instalação de Telha Zipada</v>
      </c>
      <c r="E31" s="8" t="str">
        <f>VLOOKUP(B31,'Lista de obras'!$A:$D,4,FALSE)</f>
        <v>NESTLE ARARAS</v>
      </c>
      <c r="F31" s="6">
        <v>116</v>
      </c>
      <c r="G31" s="4" t="s">
        <v>838</v>
      </c>
      <c r="H31" s="14">
        <v>45505</v>
      </c>
      <c r="I31" s="16">
        <v>0.8159143518518519</v>
      </c>
      <c r="K31" s="6" t="s">
        <v>829</v>
      </c>
      <c r="L31" s="4">
        <v>45506</v>
      </c>
      <c r="M31" s="5">
        <v>0.69943287037037039</v>
      </c>
      <c r="N31" s="6" t="s">
        <v>788</v>
      </c>
      <c r="O31" s="8">
        <v>1</v>
      </c>
      <c r="P31" s="4">
        <v>45531</v>
      </c>
      <c r="Q31" s="5">
        <v>0.80173611111111109</v>
      </c>
      <c r="R31" s="6" t="s">
        <v>830</v>
      </c>
      <c r="S31" s="9" cm="1">
        <f t="array" aca="1" ref="S31" ca="1">_xlfn.IFS(P31="",NETWORKDAYS(L31,TODAY(),Feriados!A30:A1095),P31&lt;&gt;"",(NETWORKDAYS(L31,P31,Feriados!A30:A1095)-1))</f>
        <v>17</v>
      </c>
      <c r="T31" s="9" t="str">
        <f t="shared" ca="1" si="0"/>
        <v>Sim</v>
      </c>
      <c r="U31" s="8">
        <v>1</v>
      </c>
      <c r="V31" s="9" cm="1">
        <f t="array" aca="1" ref="V31" ca="1">_xlfn.IFS(T31="Não","",T31="Sim",S31-2)</f>
        <v>15</v>
      </c>
      <c r="W31" s="6">
        <v>0</v>
      </c>
      <c r="X31" s="8">
        <v>1</v>
      </c>
      <c r="Y31" s="8" t="str">
        <f t="shared" si="1"/>
        <v>Não</v>
      </c>
    </row>
    <row r="32" spans="1:25" x14ac:dyDescent="0.25">
      <c r="A32" s="6" t="s">
        <v>850</v>
      </c>
      <c r="B32" s="6" t="s">
        <v>324</v>
      </c>
      <c r="C32" s="8" t="str">
        <f>VLOOKUP(B32,'Lista de obras'!$A:$C,2,FALSE)</f>
        <v>4574999765</v>
      </c>
      <c r="D32" s="8" t="str">
        <f>VLOOKUP(B32,'Lista de obras'!$A:$C,3,FALSE)</f>
        <v>FRW SOLUÇÕES - Telhado - Isolamento Termoacústico, Instalação de Telha Zipada</v>
      </c>
      <c r="E32" s="8" t="str">
        <f>VLOOKUP(B32,'Lista de obras'!$A:$D,4,FALSE)</f>
        <v>NESTLE ARARAS</v>
      </c>
      <c r="F32" s="6">
        <v>117</v>
      </c>
      <c r="G32" s="4" t="s">
        <v>797</v>
      </c>
      <c r="H32" s="14">
        <v>45505</v>
      </c>
      <c r="I32" s="16">
        <v>0.82581018518518523</v>
      </c>
      <c r="K32" s="6" t="s">
        <v>829</v>
      </c>
      <c r="L32" s="4">
        <v>45506</v>
      </c>
      <c r="M32" s="5">
        <v>0.69954861111111111</v>
      </c>
      <c r="N32" s="6" t="s">
        <v>788</v>
      </c>
      <c r="O32" s="8">
        <v>1</v>
      </c>
      <c r="P32" s="4">
        <v>45531</v>
      </c>
      <c r="Q32" s="5">
        <v>0.79995370370370367</v>
      </c>
      <c r="R32" s="6" t="s">
        <v>830</v>
      </c>
      <c r="S32" s="9" cm="1">
        <f t="array" aca="1" ref="S32" ca="1">_xlfn.IFS(P32="",NETWORKDAYS(L32,TODAY(),Feriados!A31:A1096),P32&lt;&gt;"",(NETWORKDAYS(L32,P32,Feriados!A31:A1096)-1))</f>
        <v>17</v>
      </c>
      <c r="T32" s="9" t="str">
        <f t="shared" ca="1" si="0"/>
        <v>Sim</v>
      </c>
      <c r="U32" s="8">
        <v>1</v>
      </c>
      <c r="V32" s="9" cm="1">
        <f t="array" aca="1" ref="V32" ca="1">_xlfn.IFS(T32="Não","",T32="Sim",S32-2)</f>
        <v>15</v>
      </c>
      <c r="W32" s="6">
        <v>0</v>
      </c>
      <c r="X32" s="8">
        <v>1</v>
      </c>
      <c r="Y32" s="8" t="str">
        <f t="shared" si="1"/>
        <v>Não</v>
      </c>
    </row>
    <row r="33" spans="1:25" x14ac:dyDescent="0.25">
      <c r="A33" s="6" t="s">
        <v>851</v>
      </c>
      <c r="B33" s="6" t="s">
        <v>324</v>
      </c>
      <c r="C33" s="8" t="str">
        <f>VLOOKUP(B33,'Lista de obras'!$A:$C,2,FALSE)</f>
        <v>4574999765</v>
      </c>
      <c r="D33" s="8" t="str">
        <f>VLOOKUP(B33,'Lista de obras'!$A:$C,3,FALSE)</f>
        <v>FRW SOLUÇÕES - Telhado - Isolamento Termoacústico, Instalação de Telha Zipada</v>
      </c>
      <c r="E33" s="8" t="str">
        <f>VLOOKUP(B33,'Lista de obras'!$A:$D,4,FALSE)</f>
        <v>NESTLE ARARAS</v>
      </c>
      <c r="F33" s="6">
        <v>118</v>
      </c>
      <c r="G33" s="4" t="s">
        <v>786</v>
      </c>
      <c r="H33" s="14">
        <v>45505</v>
      </c>
      <c r="I33" s="16">
        <v>0.83179398148148154</v>
      </c>
      <c r="K33" s="6" t="s">
        <v>829</v>
      </c>
      <c r="L33" s="4">
        <v>45506</v>
      </c>
      <c r="M33" s="5">
        <v>0.69965277777777779</v>
      </c>
      <c r="N33" s="6" t="s">
        <v>788</v>
      </c>
      <c r="O33" s="8">
        <v>1</v>
      </c>
      <c r="P33" s="4">
        <v>45552</v>
      </c>
      <c r="Q33" s="5">
        <v>0.82524305555555555</v>
      </c>
      <c r="R33" s="6" t="s">
        <v>830</v>
      </c>
      <c r="S33" s="9" cm="1">
        <f t="array" aca="1" ref="S33" ca="1">_xlfn.IFS(P33="",NETWORKDAYS(L33,TODAY(),Feriados!A32:A1097),P33&lt;&gt;"",(NETWORKDAYS(L33,P33,Feriados!A32:A1097)-1))</f>
        <v>32</v>
      </c>
      <c r="T33" s="9" t="str">
        <f t="shared" ca="1" si="0"/>
        <v>Sim</v>
      </c>
      <c r="U33" s="8">
        <v>1</v>
      </c>
      <c r="V33" s="9" cm="1">
        <f t="array" aca="1" ref="V33" ca="1">_xlfn.IFS(T33="Não","",T33="Sim",S33-2)</f>
        <v>30</v>
      </c>
      <c r="W33" s="6">
        <v>0</v>
      </c>
      <c r="X33" s="8">
        <v>1</v>
      </c>
      <c r="Y33" s="8" t="str">
        <f t="shared" si="1"/>
        <v>Não</v>
      </c>
    </row>
    <row r="34" spans="1:25" x14ac:dyDescent="0.25">
      <c r="A34" s="6" t="s">
        <v>852</v>
      </c>
      <c r="B34" s="6" t="s">
        <v>436</v>
      </c>
      <c r="C34" s="8" t="str">
        <f>VLOOKUP(B34,'Lista de obras'!$A:$C,2,FALSE)</f>
        <v>RFQ-1210-2024-000.082</v>
      </c>
      <c r="D34" s="8" t="str">
        <f>VLOOKUP(B34,'Lista de obras'!$A:$C,3,FALSE)</f>
        <v>CONSIGMA - Construção da nova sala de assepsia/demolição da sala existente/construção de bases para robô e para painéis</v>
      </c>
      <c r="E34" s="8" t="str">
        <f>VLOOKUP(B34,'Lista de obras'!$A:$D,4,FALSE)</f>
        <v>NESTLE ARARAS</v>
      </c>
      <c r="F34" s="6">
        <v>49</v>
      </c>
      <c r="G34" s="4" t="s">
        <v>786</v>
      </c>
      <c r="H34" s="14">
        <v>45505</v>
      </c>
      <c r="I34" s="16">
        <v>0.88424768518518515</v>
      </c>
      <c r="K34" s="6" t="s">
        <v>853</v>
      </c>
      <c r="L34" s="4">
        <v>45505</v>
      </c>
      <c r="M34" s="5">
        <v>0.88445601851851852</v>
      </c>
      <c r="N34" s="6" t="s">
        <v>788</v>
      </c>
      <c r="O34" s="8">
        <v>1</v>
      </c>
      <c r="P34" s="4">
        <v>45511</v>
      </c>
      <c r="Q34" s="5">
        <v>0.61246527777777782</v>
      </c>
      <c r="R34" s="6" t="s">
        <v>806</v>
      </c>
      <c r="S34" s="9" cm="1">
        <f t="array" aca="1" ref="S34" ca="1">_xlfn.IFS(P34="",NETWORKDAYS(L34,TODAY(),Feriados!A33:A1098),P34&lt;&gt;"",(NETWORKDAYS(L34,P34,Feriados!A33:A1098)-1))</f>
        <v>4</v>
      </c>
      <c r="T34" s="9" t="str">
        <f t="shared" ca="1" si="0"/>
        <v>Sim</v>
      </c>
      <c r="U34" s="8">
        <v>1</v>
      </c>
      <c r="V34" s="9" cm="1">
        <f t="array" aca="1" ref="V34" ca="1">_xlfn.IFS(T34="Não","",T34="Sim",S34-2)</f>
        <v>2</v>
      </c>
      <c r="W34" s="6">
        <v>0</v>
      </c>
      <c r="X34" s="8">
        <v>1</v>
      </c>
      <c r="Y34" s="8" t="str">
        <f t="shared" si="1"/>
        <v>Não</v>
      </c>
    </row>
    <row r="35" spans="1:25" x14ac:dyDescent="0.25">
      <c r="A35" s="6" t="s">
        <v>854</v>
      </c>
      <c r="B35" s="6" t="s">
        <v>298</v>
      </c>
      <c r="C35" s="8" t="str">
        <f>VLOOKUP(B35,'Lista de obras'!$A:$C,2,FALSE)</f>
        <v>RFQ-1210-2023-000.206</v>
      </c>
      <c r="D35" s="8" t="str">
        <f>VLOOKUP(B35,'Lista de obras'!$A:$C,3,FALSE)</f>
        <v xml:space="preserve">CONSIGMA - Reforma e Ampliação do COI e Sala de Painéis </v>
      </c>
      <c r="E35" s="8" t="str">
        <f>VLOOKUP(B35,'Lista de obras'!$A:$D,4,FALSE)</f>
        <v>NESTLE ARARAS</v>
      </c>
      <c r="F35" s="6">
        <v>90</v>
      </c>
      <c r="G35" s="4" t="s">
        <v>786</v>
      </c>
      <c r="H35" s="14">
        <v>45505</v>
      </c>
      <c r="I35" s="16">
        <v>0.91759259259259263</v>
      </c>
      <c r="K35" s="6" t="s">
        <v>855</v>
      </c>
      <c r="L35" s="4">
        <v>45505</v>
      </c>
      <c r="M35" s="5">
        <v>0.93832175925925931</v>
      </c>
      <c r="N35" s="6" t="s">
        <v>788</v>
      </c>
      <c r="O35" s="8">
        <v>1</v>
      </c>
      <c r="P35" s="4">
        <v>45522</v>
      </c>
      <c r="Q35" s="5">
        <v>0.62436342592592597</v>
      </c>
      <c r="R35" s="6" t="s">
        <v>806</v>
      </c>
      <c r="S35" s="9" cm="1">
        <f t="array" aca="1" ref="S35" ca="1">_xlfn.IFS(P35="",NETWORKDAYS(L35,TODAY(),Feriados!A34:A1099),P35&lt;&gt;"",(NETWORKDAYS(L35,P35,Feriados!A34:A1099)-1))</f>
        <v>11</v>
      </c>
      <c r="T35" s="9" t="str">
        <f t="shared" ca="1" si="0"/>
        <v>Sim</v>
      </c>
      <c r="U35" s="8">
        <v>1</v>
      </c>
      <c r="V35" s="9" cm="1">
        <f t="array" aca="1" ref="V35" ca="1">_xlfn.IFS(T35="Não","",T35="Sim",S35-2)</f>
        <v>9</v>
      </c>
      <c r="W35" s="6">
        <v>0</v>
      </c>
      <c r="X35" s="8">
        <v>1</v>
      </c>
      <c r="Y35" s="8" t="str">
        <f t="shared" si="1"/>
        <v>Não</v>
      </c>
    </row>
    <row r="36" spans="1:25" x14ac:dyDescent="0.25">
      <c r="A36" s="6" t="s">
        <v>856</v>
      </c>
      <c r="B36" s="6" t="s">
        <v>445</v>
      </c>
      <c r="C36" s="8" t="str">
        <f>VLOOKUP(B36,'Lista de obras'!$A:$C,2,FALSE)</f>
        <v>4575748060</v>
      </c>
      <c r="D36" s="8" t="str">
        <f>VLOOKUP(B36,'Lista de obras'!$A:$C,3,FALSE)</f>
        <v>DEBS PROCÓPIO - Reforma de Pistas - Pavimentos de Concreto</v>
      </c>
      <c r="E36" s="8" t="str">
        <f>VLOOKUP(B36,'Lista de obras'!$A:$D,4,FALSE)</f>
        <v>NESTLE ITUIUTABA</v>
      </c>
      <c r="F36" s="6">
        <v>24</v>
      </c>
      <c r="G36" s="4" t="s">
        <v>786</v>
      </c>
      <c r="H36" s="14">
        <v>45506</v>
      </c>
      <c r="I36" s="16">
        <v>0.43718750000000001</v>
      </c>
      <c r="K36" s="6" t="s">
        <v>857</v>
      </c>
      <c r="L36" s="4">
        <v>45541</v>
      </c>
      <c r="M36" s="5">
        <v>0.52886574074074078</v>
      </c>
      <c r="N36" s="6" t="s">
        <v>788</v>
      </c>
      <c r="O36" s="8">
        <v>1</v>
      </c>
      <c r="P36" s="4">
        <v>45546</v>
      </c>
      <c r="Q36" s="5">
        <v>0.82986111111111116</v>
      </c>
      <c r="R36" s="6" t="s">
        <v>858</v>
      </c>
      <c r="S36" s="9" cm="1">
        <f t="array" aca="1" ref="S36" ca="1">_xlfn.IFS(P36="",NETWORKDAYS(L36,TODAY(),Feriados!A35:A1100),P36&lt;&gt;"",(NETWORKDAYS(L36,P36,Feriados!A35:A1100)-1))</f>
        <v>3</v>
      </c>
      <c r="T36" s="9" t="str">
        <f t="shared" ca="1" si="0"/>
        <v>Sim</v>
      </c>
      <c r="U36" s="8">
        <v>1</v>
      </c>
      <c r="V36" s="9" cm="1">
        <f t="array" aca="1" ref="V36" ca="1">_xlfn.IFS(T36="Não","",T36="Sim",S36-2)</f>
        <v>1</v>
      </c>
      <c r="W36" s="6">
        <v>2</v>
      </c>
      <c r="X36" s="8">
        <v>1</v>
      </c>
      <c r="Y36" s="8" t="str">
        <f t="shared" si="1"/>
        <v>Não</v>
      </c>
    </row>
    <row r="37" spans="1:25" x14ac:dyDescent="0.25">
      <c r="A37" s="6" t="s">
        <v>859</v>
      </c>
      <c r="B37" s="6" t="s">
        <v>295</v>
      </c>
      <c r="C37" s="8" t="str">
        <f>VLOOKUP(B37,'Lista de obras'!$A:$C,2,FALSE)</f>
        <v>4575313717</v>
      </c>
      <c r="D37" s="8" t="str">
        <f>VLOOKUP(B37,'Lista de obras'!$A:$C,3,FALSE)</f>
        <v>PHD - Ampliação da Sala Média Tensão SE NDG Dolce Gusto</v>
      </c>
      <c r="E37" s="8" t="str">
        <f>VLOOKUP(B37,'Lista de obras'!$A:$D,4,FALSE)</f>
        <v>NESTLE MONTES CLAROS</v>
      </c>
      <c r="F37" s="6">
        <v>84</v>
      </c>
      <c r="G37" s="4" t="s">
        <v>817</v>
      </c>
      <c r="H37" s="14">
        <v>45506</v>
      </c>
      <c r="I37" s="16">
        <v>0.44901620370370371</v>
      </c>
      <c r="K37" s="6" t="s">
        <v>791</v>
      </c>
      <c r="L37" s="4">
        <v>45506</v>
      </c>
      <c r="M37" s="5">
        <v>0.46371527777777777</v>
      </c>
      <c r="N37" s="6" t="s">
        <v>788</v>
      </c>
      <c r="O37" s="8">
        <v>1</v>
      </c>
      <c r="P37" s="4">
        <v>45509</v>
      </c>
      <c r="Q37" s="5">
        <v>0.4851273148148148</v>
      </c>
      <c r="R37" s="6" t="s">
        <v>792</v>
      </c>
      <c r="S37" s="9" cm="1">
        <f t="array" aca="1" ref="S37" ca="1">_xlfn.IFS(P37="",NETWORKDAYS(L37,TODAY(),Feriados!A36:A1101),P37&lt;&gt;"",(NETWORKDAYS(L37,P37,Feriados!A36:A1101)-1))</f>
        <v>1</v>
      </c>
      <c r="T37" s="9" t="str">
        <f t="shared" ca="1" si="0"/>
        <v>Não</v>
      </c>
      <c r="U37" s="8">
        <v>1</v>
      </c>
      <c r="V37" s="9" t="str" cm="1">
        <f t="array" aca="1" ref="V37" ca="1">_xlfn.IFS(T37="Não","",T37="Sim",S37-2)</f>
        <v/>
      </c>
      <c r="W37" s="6">
        <v>0</v>
      </c>
      <c r="X37" s="8">
        <v>1</v>
      </c>
      <c r="Y37" s="8" t="str">
        <f t="shared" si="1"/>
        <v>Não</v>
      </c>
    </row>
    <row r="38" spans="1:25" x14ac:dyDescent="0.25">
      <c r="A38" s="6" t="s">
        <v>860</v>
      </c>
      <c r="B38" s="6" t="s">
        <v>445</v>
      </c>
      <c r="C38" s="8" t="str">
        <f>VLOOKUP(B38,'Lista de obras'!$A:$C,2,FALSE)</f>
        <v>4575748060</v>
      </c>
      <c r="D38" s="8" t="str">
        <f>VLOOKUP(B38,'Lista de obras'!$A:$C,3,FALSE)</f>
        <v>DEBS PROCÓPIO - Reforma de Pistas - Pavimentos de Concreto</v>
      </c>
      <c r="E38" s="8" t="str">
        <f>VLOOKUP(B38,'Lista de obras'!$A:$D,4,FALSE)</f>
        <v>NESTLE ITUIUTABA</v>
      </c>
      <c r="F38" s="6">
        <v>25</v>
      </c>
      <c r="G38" s="4" t="s">
        <v>817</v>
      </c>
      <c r="H38" s="14">
        <v>45506</v>
      </c>
      <c r="I38" s="16">
        <v>0.44980324074074074</v>
      </c>
      <c r="K38" s="6" t="s">
        <v>857</v>
      </c>
      <c r="L38" s="4">
        <v>45513</v>
      </c>
      <c r="M38" s="5">
        <v>0.50271990740740746</v>
      </c>
      <c r="N38" s="6" t="s">
        <v>788</v>
      </c>
      <c r="O38" s="8">
        <v>1</v>
      </c>
      <c r="P38" s="4">
        <v>45540</v>
      </c>
      <c r="Q38" s="5">
        <v>0.596099537037037</v>
      </c>
      <c r="R38" s="6" t="s">
        <v>858</v>
      </c>
      <c r="S38" s="9" cm="1">
        <f t="array" aca="1" ref="S38" ca="1">_xlfn.IFS(P38="",NETWORKDAYS(L38,TODAY(),Feriados!A37:A1102),P38&lt;&gt;"",(NETWORKDAYS(L38,P38,Feriados!A37:A1102)-1))</f>
        <v>19</v>
      </c>
      <c r="T38" s="9" t="str">
        <f t="shared" ca="1" si="0"/>
        <v>Sim</v>
      </c>
      <c r="U38" s="8">
        <v>1</v>
      </c>
      <c r="V38" s="9" cm="1">
        <f t="array" aca="1" ref="V38" ca="1">_xlfn.IFS(T38="Não","",T38="Sim",S38-2)</f>
        <v>17</v>
      </c>
      <c r="W38" s="6">
        <v>1</v>
      </c>
      <c r="X38" s="8">
        <v>1</v>
      </c>
      <c r="Y38" s="8" t="str">
        <f t="shared" si="1"/>
        <v>Não</v>
      </c>
    </row>
    <row r="39" spans="1:25" x14ac:dyDescent="0.25">
      <c r="A39" s="6" t="s">
        <v>861</v>
      </c>
      <c r="B39" s="6" t="s">
        <v>424</v>
      </c>
      <c r="C39" s="8" t="str">
        <f>VLOOKUP(B39,'Lista de obras'!$A:$C,2,FALSE)</f>
        <v>4575662158</v>
      </c>
      <c r="D39" s="8" t="str">
        <f>VLOOKUP(B39,'Lista de obras'!$A:$C,3,FALSE)</f>
        <v>CONCREZAC - Lapidação de Piso de Concreto</v>
      </c>
      <c r="E39" s="8" t="str">
        <f>VLOOKUP(B39,'Lista de obras'!$A:$D,4,FALSE)</f>
        <v>NESTLE SÃO BERNARDO</v>
      </c>
      <c r="F39" s="6">
        <v>46</v>
      </c>
      <c r="G39" s="4" t="s">
        <v>817</v>
      </c>
      <c r="H39" s="14">
        <v>45506</v>
      </c>
      <c r="I39" s="16">
        <v>0.48182870370370373</v>
      </c>
      <c r="K39" s="6" t="s">
        <v>821</v>
      </c>
      <c r="L39" s="4">
        <v>45506</v>
      </c>
      <c r="M39" s="5">
        <v>0.48190972222222223</v>
      </c>
      <c r="N39" s="6" t="s">
        <v>788</v>
      </c>
      <c r="O39" s="8">
        <v>1</v>
      </c>
      <c r="P39" s="4">
        <v>45512</v>
      </c>
      <c r="Q39" s="5">
        <v>0.73846064814814816</v>
      </c>
      <c r="R39" s="6" t="s">
        <v>822</v>
      </c>
      <c r="S39" s="9" cm="1">
        <f t="array" aca="1" ref="S39" ca="1">_xlfn.IFS(P39="",NETWORKDAYS(L39,TODAY(),Feriados!A38:A1103),P39&lt;&gt;"",(NETWORKDAYS(L39,P39,Feriados!A38:A1103)-1))</f>
        <v>4</v>
      </c>
      <c r="T39" s="9" t="str">
        <f t="shared" ca="1" si="0"/>
        <v>Sim</v>
      </c>
      <c r="U39" s="8">
        <v>1</v>
      </c>
      <c r="V39" s="9" cm="1">
        <f t="array" aca="1" ref="V39" ca="1">_xlfn.IFS(T39="Não","",T39="Sim",S39-2)</f>
        <v>2</v>
      </c>
      <c r="W39" s="6">
        <v>0</v>
      </c>
      <c r="X39" s="8">
        <v>1</v>
      </c>
      <c r="Y39" s="8" t="str">
        <f t="shared" si="1"/>
        <v>Não</v>
      </c>
    </row>
    <row r="40" spans="1:25" x14ac:dyDescent="0.25">
      <c r="A40" s="6" t="s">
        <v>862</v>
      </c>
      <c r="B40" s="6" t="s">
        <v>286</v>
      </c>
      <c r="C40" s="8" t="str">
        <f>VLOOKUP(B40,'Lista de obras'!$A:$C,2,FALSE)</f>
        <v>4575385744</v>
      </c>
      <c r="D40" s="8" t="str">
        <f>VLOOKUP(B40,'Lista de obras'!$A:$C,3,FALSE)</f>
        <v>ECOM - Impermeabilização das lajes de Cereais</v>
      </c>
      <c r="E40" s="8" t="str">
        <f>VLOOKUP(B40,'Lista de obras'!$A:$D,4,FALSE)</f>
        <v>NESTLE SÃO JOSÉ DO RIO PARDO</v>
      </c>
      <c r="F40" s="6">
        <v>53</v>
      </c>
      <c r="G40" s="4" t="s">
        <v>817</v>
      </c>
      <c r="H40" s="14">
        <v>45506</v>
      </c>
      <c r="I40" s="16">
        <v>0.48248842592592595</v>
      </c>
      <c r="K40" s="6" t="s">
        <v>802</v>
      </c>
      <c r="L40" s="4">
        <v>45506</v>
      </c>
      <c r="M40" s="5">
        <v>0.58111111111111113</v>
      </c>
      <c r="N40" s="6" t="s">
        <v>788</v>
      </c>
      <c r="O40" s="8">
        <v>1</v>
      </c>
      <c r="P40" s="4">
        <v>45509</v>
      </c>
      <c r="Q40" s="5">
        <v>0.81703703703703701</v>
      </c>
      <c r="R40" s="6" t="s">
        <v>863</v>
      </c>
      <c r="S40" s="9" cm="1">
        <f t="array" aca="1" ref="S40" ca="1">_xlfn.IFS(P40="",NETWORKDAYS(L40,TODAY(),Feriados!A39:A1104),P40&lt;&gt;"",(NETWORKDAYS(L40,P40,Feriados!A39:A1104)-1))</f>
        <v>1</v>
      </c>
      <c r="T40" s="9" t="str">
        <f t="shared" ca="1" si="0"/>
        <v>Não</v>
      </c>
      <c r="U40" s="8">
        <v>1</v>
      </c>
      <c r="V40" s="9" t="str" cm="1">
        <f t="array" aca="1" ref="V40" ca="1">_xlfn.IFS(T40="Não","",T40="Sim",S40-2)</f>
        <v/>
      </c>
      <c r="W40" s="6">
        <v>0</v>
      </c>
      <c r="X40" s="8">
        <v>1</v>
      </c>
      <c r="Y40" s="8" t="str">
        <f t="shared" si="1"/>
        <v>Não</v>
      </c>
    </row>
    <row r="41" spans="1:25" x14ac:dyDescent="0.25">
      <c r="A41" s="6" t="s">
        <v>864</v>
      </c>
      <c r="B41" s="6" t="s">
        <v>387</v>
      </c>
      <c r="C41" s="8" t="str">
        <f>VLOOKUP(B41,'Lista de obras'!$A:$C,2,FALSE)</f>
        <v>4575480591</v>
      </c>
      <c r="D41" s="8" t="str">
        <f>VLOOKUP(B41,'Lista de obras'!$A:$C,3,FALSE)</f>
        <v>GERAL TEC - Adequação no Painel do Sistema TVP Solar</v>
      </c>
      <c r="E41" s="8" t="str">
        <f>VLOOKUP(B41,'Lista de obras'!$A:$D,4,FALSE)</f>
        <v>NESTLE FEIRA DE SANTANA</v>
      </c>
      <c r="F41" s="6">
        <v>44</v>
      </c>
      <c r="G41" s="4" t="s">
        <v>797</v>
      </c>
      <c r="H41" s="14">
        <v>45506</v>
      </c>
      <c r="I41" s="16">
        <v>0.48383101851851851</v>
      </c>
      <c r="K41" s="6" t="s">
        <v>865</v>
      </c>
      <c r="L41" s="4">
        <v>45506</v>
      </c>
      <c r="M41" s="5">
        <v>0.48396990740740742</v>
      </c>
      <c r="N41" s="6" t="s">
        <v>788</v>
      </c>
      <c r="O41" s="8">
        <v>1</v>
      </c>
      <c r="P41" s="4">
        <v>45506</v>
      </c>
      <c r="Q41" s="5">
        <v>0.53479166666666667</v>
      </c>
      <c r="R41" s="6" t="s">
        <v>866</v>
      </c>
      <c r="S41" s="9" cm="1">
        <f t="array" aca="1" ref="S41" ca="1">_xlfn.IFS(P41="",NETWORKDAYS(L41,TODAY(),Feriados!A40:A1105),P41&lt;&gt;"",(NETWORKDAYS(L41,P41,Feriados!A40:A1105)-1))</f>
        <v>0</v>
      </c>
      <c r="T41" s="9" t="str">
        <f t="shared" ca="1" si="0"/>
        <v>Não</v>
      </c>
      <c r="U41" s="8">
        <v>1</v>
      </c>
      <c r="V41" s="9" t="str" cm="1">
        <f t="array" aca="1" ref="V41" ca="1">_xlfn.IFS(T41="Não","",T41="Sim",S41-2)</f>
        <v/>
      </c>
      <c r="W41" s="6">
        <v>0</v>
      </c>
      <c r="X41" s="8">
        <v>1</v>
      </c>
      <c r="Y41" s="8" t="str">
        <f t="shared" si="1"/>
        <v>Não</v>
      </c>
    </row>
    <row r="42" spans="1:25" x14ac:dyDescent="0.25">
      <c r="A42" s="6" t="s">
        <v>867</v>
      </c>
      <c r="B42" s="6" t="s">
        <v>330</v>
      </c>
      <c r="C42" s="8" t="str">
        <f>VLOOKUP(B42,'Lista de obras'!$A:$C,2,FALSE)</f>
        <v>4574944612</v>
      </c>
      <c r="D42" s="8" t="str">
        <f>VLOOKUP(B42,'Lista de obras'!$A:$C,3,FALSE)</f>
        <v>GERAL TEC - Instalação Elétrica / Instrumentação / Pneumática BBNP Jardins</v>
      </c>
      <c r="E42" s="8" t="str">
        <f>VLOOKUP(B42,'Lista de obras'!$A:$D,4,FALSE)</f>
        <v>NESTLE FEIRA DE SANTANA</v>
      </c>
      <c r="F42" s="6">
        <v>61</v>
      </c>
      <c r="G42" s="4" t="s">
        <v>797</v>
      </c>
      <c r="H42" s="14">
        <v>45506</v>
      </c>
      <c r="I42" s="16">
        <v>0.4880902777777778</v>
      </c>
      <c r="K42" s="6" t="s">
        <v>865</v>
      </c>
      <c r="L42" s="4">
        <v>45506</v>
      </c>
      <c r="M42" s="5">
        <v>0.48825231481481479</v>
      </c>
      <c r="N42" s="6" t="s">
        <v>788</v>
      </c>
      <c r="O42" s="8">
        <v>1</v>
      </c>
      <c r="P42" s="4">
        <v>45506</v>
      </c>
      <c r="Q42" s="5">
        <v>0.53620370370370374</v>
      </c>
      <c r="R42" s="6" t="s">
        <v>866</v>
      </c>
      <c r="S42" s="9" cm="1">
        <f t="array" aca="1" ref="S42" ca="1">_xlfn.IFS(P42="",NETWORKDAYS(L42,TODAY(),Feriados!A41:A1106),P42&lt;&gt;"",(NETWORKDAYS(L42,P42,Feriados!A41:A1106)-1))</f>
        <v>0</v>
      </c>
      <c r="T42" s="9" t="str">
        <f t="shared" ca="1" si="0"/>
        <v>Não</v>
      </c>
      <c r="U42" s="8">
        <v>1</v>
      </c>
      <c r="V42" s="9" t="str" cm="1">
        <f t="array" aca="1" ref="V42" ca="1">_xlfn.IFS(T42="Não","",T42="Sim",S42-2)</f>
        <v/>
      </c>
      <c r="W42" s="6">
        <v>0</v>
      </c>
      <c r="X42" s="8">
        <v>1</v>
      </c>
      <c r="Y42" s="8" t="str">
        <f t="shared" si="1"/>
        <v>Não</v>
      </c>
    </row>
    <row r="43" spans="1:25" x14ac:dyDescent="0.25">
      <c r="A43" s="6" t="s">
        <v>868</v>
      </c>
      <c r="B43" s="6" t="s">
        <v>222</v>
      </c>
      <c r="C43" s="8" t="str">
        <f>VLOOKUP(B43,'Lista de obras'!$A:$C,2,FALSE)</f>
        <v>4575115960</v>
      </c>
      <c r="D43" s="8" t="str">
        <f>VLOOKUP(B43,'Lista de obras'!$A:$C,3,FALSE)</f>
        <v>MEGA - Reforma e ampliação Fluid Bed e Achoc</v>
      </c>
      <c r="E43" s="8" t="str">
        <f>VLOOKUP(B43,'Lista de obras'!$A:$D,4,FALSE)</f>
        <v>NESTLE ARARAS</v>
      </c>
      <c r="F43" s="6">
        <v>112</v>
      </c>
      <c r="G43" s="4" t="s">
        <v>817</v>
      </c>
      <c r="H43" s="14">
        <v>45506</v>
      </c>
      <c r="I43" s="16">
        <v>0.49336805555555557</v>
      </c>
      <c r="K43" s="6" t="s">
        <v>799</v>
      </c>
      <c r="L43" s="4">
        <v>45506</v>
      </c>
      <c r="M43" s="5">
        <v>0.5022106481481482</v>
      </c>
      <c r="N43" s="6" t="s">
        <v>800</v>
      </c>
      <c r="O43" s="8">
        <v>1</v>
      </c>
      <c r="P43" s="4"/>
      <c r="Q43" s="5"/>
      <c r="S43" s="9" cm="1">
        <f t="array" aca="1" ref="S43" ca="1">_xlfn.IFS(P43="",NETWORKDAYS(L43,TODAY(),Feriados!A42:A1107),P43&lt;&gt;"",(NETWORKDAYS(L43,P43,Feriados!A42:A1107)-1))</f>
        <v>60</v>
      </c>
      <c r="T43" s="9" t="str">
        <f t="shared" ca="1" si="0"/>
        <v>Sim</v>
      </c>
      <c r="U43" s="8">
        <v>1</v>
      </c>
      <c r="V43" s="9" cm="1">
        <f t="array" aca="1" ref="V43" ca="1">_xlfn.IFS(T43="Não","",T43="Sim",S43-2)</f>
        <v>58</v>
      </c>
      <c r="W43" s="6">
        <v>0</v>
      </c>
      <c r="X43" s="8">
        <v>1</v>
      </c>
      <c r="Y43" s="8" t="str">
        <f t="shared" si="1"/>
        <v>Não</v>
      </c>
    </row>
    <row r="44" spans="1:25" x14ac:dyDescent="0.25">
      <c r="A44" s="6" t="s">
        <v>869</v>
      </c>
      <c r="B44" s="6" t="s">
        <v>330</v>
      </c>
      <c r="C44" s="8" t="str">
        <f>VLOOKUP(B44,'Lista de obras'!$A:$C,2,FALSE)</f>
        <v>4574944612</v>
      </c>
      <c r="D44" s="8" t="str">
        <f>VLOOKUP(B44,'Lista de obras'!$A:$C,3,FALSE)</f>
        <v>GERAL TEC - Instalação Elétrica / Instrumentação / Pneumática BBNP Jardins</v>
      </c>
      <c r="E44" s="8" t="str">
        <f>VLOOKUP(B44,'Lista de obras'!$A:$D,4,FALSE)</f>
        <v>NESTLE FEIRA DE SANTANA</v>
      </c>
      <c r="F44" s="6">
        <v>62</v>
      </c>
      <c r="G44" s="4" t="s">
        <v>786</v>
      </c>
      <c r="H44" s="14">
        <v>45506</v>
      </c>
      <c r="I44" s="16">
        <v>0.50175925925925924</v>
      </c>
      <c r="K44" s="6" t="s">
        <v>865</v>
      </c>
      <c r="L44" s="4">
        <v>45506</v>
      </c>
      <c r="M44" s="5">
        <v>0.50190972222222219</v>
      </c>
      <c r="N44" s="6" t="s">
        <v>788</v>
      </c>
      <c r="O44" s="8">
        <v>1</v>
      </c>
      <c r="P44" s="4">
        <v>45506</v>
      </c>
      <c r="Q44" s="5">
        <v>0.53667824074074078</v>
      </c>
      <c r="R44" s="6" t="s">
        <v>866</v>
      </c>
      <c r="S44" s="9" cm="1">
        <f t="array" aca="1" ref="S44" ca="1">_xlfn.IFS(P44="",NETWORKDAYS(L44,TODAY(),Feriados!A43:A1108),P44&lt;&gt;"",(NETWORKDAYS(L44,P44,Feriados!A43:A1108)-1))</f>
        <v>0</v>
      </c>
      <c r="T44" s="9" t="str">
        <f t="shared" ca="1" si="0"/>
        <v>Não</v>
      </c>
      <c r="U44" s="8">
        <v>1</v>
      </c>
      <c r="V44" s="9" t="str" cm="1">
        <f t="array" aca="1" ref="V44" ca="1">_xlfn.IFS(T44="Não","",T44="Sim",S44-2)</f>
        <v/>
      </c>
      <c r="W44" s="6">
        <v>0</v>
      </c>
      <c r="X44" s="8">
        <v>1</v>
      </c>
      <c r="Y44" s="8" t="str">
        <f t="shared" si="1"/>
        <v>Não</v>
      </c>
    </row>
    <row r="45" spans="1:25" x14ac:dyDescent="0.25">
      <c r="A45" s="6" t="s">
        <v>870</v>
      </c>
      <c r="B45" s="6" t="s">
        <v>166</v>
      </c>
      <c r="C45" s="8" t="str">
        <f>VLOOKUP(B45,'Lista de obras'!$A:$C,2,FALSE)</f>
        <v>4575310899, 4575351100</v>
      </c>
      <c r="D45" s="8" t="str">
        <f>VLOOKUP(B45,'Lista de obras'!$A:$C,3,FALSE)</f>
        <v>PLAEGE - Águas Coloridas</v>
      </c>
      <c r="E45" s="8" t="str">
        <f>VLOOKUP(B45,'Lista de obras'!$A:$D,4,FALSE)</f>
        <v>NESTLE ARARAS</v>
      </c>
      <c r="F45" s="6">
        <v>150</v>
      </c>
      <c r="G45" s="4" t="s">
        <v>817</v>
      </c>
      <c r="H45" s="14">
        <v>45506</v>
      </c>
      <c r="I45" s="16">
        <v>0.5031944444444445</v>
      </c>
      <c r="K45" s="6" t="s">
        <v>805</v>
      </c>
      <c r="L45" s="4">
        <v>45506</v>
      </c>
      <c r="M45" s="5">
        <v>0.54935185185185187</v>
      </c>
      <c r="N45" s="6" t="s">
        <v>788</v>
      </c>
      <c r="O45" s="8">
        <v>1</v>
      </c>
      <c r="P45" s="4">
        <v>45509</v>
      </c>
      <c r="Q45" s="5">
        <v>0.46643518518518517</v>
      </c>
      <c r="R45" s="6" t="s">
        <v>871</v>
      </c>
      <c r="S45" s="9" cm="1">
        <f t="array" aca="1" ref="S45" ca="1">_xlfn.IFS(P45="",NETWORKDAYS(L45,TODAY(),Feriados!A44:A1109),P45&lt;&gt;"",(NETWORKDAYS(L45,P45,Feriados!A44:A1109)-1))</f>
        <v>1</v>
      </c>
      <c r="T45" s="9" t="str">
        <f t="shared" ca="1" si="0"/>
        <v>Não</v>
      </c>
      <c r="U45" s="8">
        <v>1</v>
      </c>
      <c r="V45" s="9" t="str" cm="1">
        <f t="array" aca="1" ref="V45" ca="1">_xlfn.IFS(T45="Não","",T45="Sim",S45-2)</f>
        <v/>
      </c>
      <c r="W45" s="6">
        <v>0</v>
      </c>
      <c r="X45" s="8">
        <v>1</v>
      </c>
      <c r="Y45" s="8" t="str">
        <f t="shared" si="1"/>
        <v>Não</v>
      </c>
    </row>
    <row r="46" spans="1:25" x14ac:dyDescent="0.25">
      <c r="A46" s="6" t="s">
        <v>872</v>
      </c>
      <c r="B46" s="6" t="s">
        <v>390</v>
      </c>
      <c r="C46" s="8" t="str">
        <f>VLOOKUP(B46,'Lista de obras'!$A:$C,2,FALSE)</f>
        <v>4575439776</v>
      </c>
      <c r="D46" s="8" t="str">
        <f>VLOOKUP(B46,'Lista de obras'!$A:$C,3,FALSE)</f>
        <v>CONSCAPE - Impermeabilização de telhas Utilidades</v>
      </c>
      <c r="E46" s="8" t="str">
        <f>VLOOKUP(B46,'Lista de obras'!$A:$D,4,FALSE)</f>
        <v>NESTLE ARAÇATUBA</v>
      </c>
      <c r="F46" s="6">
        <v>28</v>
      </c>
      <c r="G46" s="4" t="s">
        <v>838</v>
      </c>
      <c r="H46" s="14">
        <v>45506</v>
      </c>
      <c r="I46" s="16">
        <v>0.54386574074074079</v>
      </c>
      <c r="K46" s="6" t="s">
        <v>873</v>
      </c>
      <c r="L46" s="4">
        <v>45506</v>
      </c>
      <c r="M46" s="5">
        <v>0.56200231481481477</v>
      </c>
      <c r="N46" s="6" t="s">
        <v>788</v>
      </c>
      <c r="O46" s="8">
        <v>1</v>
      </c>
      <c r="P46" s="4">
        <v>45506</v>
      </c>
      <c r="Q46" s="5">
        <v>0.72297453703703707</v>
      </c>
      <c r="R46" s="6" t="s">
        <v>874</v>
      </c>
      <c r="S46" s="9" cm="1">
        <f t="array" aca="1" ref="S46" ca="1">_xlfn.IFS(P46="",NETWORKDAYS(L46,TODAY(),Feriados!A45:A1110),P46&lt;&gt;"",(NETWORKDAYS(L46,P46,Feriados!A45:A1110)-1))</f>
        <v>0</v>
      </c>
      <c r="T46" s="9" t="str">
        <f t="shared" ca="1" si="0"/>
        <v>Não</v>
      </c>
      <c r="U46" s="8">
        <v>1</v>
      </c>
      <c r="V46" s="9" t="str" cm="1">
        <f t="array" aca="1" ref="V46" ca="1">_xlfn.IFS(T46="Não","",T46="Sim",S46-2)</f>
        <v/>
      </c>
      <c r="W46" s="6">
        <v>0</v>
      </c>
      <c r="X46" s="8">
        <v>1</v>
      </c>
      <c r="Y46" s="8" t="str">
        <f t="shared" si="1"/>
        <v>Não</v>
      </c>
    </row>
    <row r="47" spans="1:25" x14ac:dyDescent="0.25">
      <c r="A47" s="6" t="s">
        <v>875</v>
      </c>
      <c r="B47" s="6" t="s">
        <v>390</v>
      </c>
      <c r="C47" s="8" t="str">
        <f>VLOOKUP(B47,'Lista de obras'!$A:$C,2,FALSE)</f>
        <v>4575439776</v>
      </c>
      <c r="D47" s="8" t="str">
        <f>VLOOKUP(B47,'Lista de obras'!$A:$C,3,FALSE)</f>
        <v>CONSCAPE - Impermeabilização de telhas Utilidades</v>
      </c>
      <c r="E47" s="8" t="str">
        <f>VLOOKUP(B47,'Lista de obras'!$A:$D,4,FALSE)</f>
        <v>NESTLE ARAÇATUBA</v>
      </c>
      <c r="F47" s="6">
        <v>29</v>
      </c>
      <c r="G47" s="4" t="s">
        <v>797</v>
      </c>
      <c r="H47" s="14">
        <v>45506</v>
      </c>
      <c r="I47" s="16">
        <v>0.54760416666666667</v>
      </c>
      <c r="K47" s="6" t="s">
        <v>873</v>
      </c>
      <c r="L47" s="4">
        <v>45506</v>
      </c>
      <c r="M47" s="5">
        <v>0.56209490740740742</v>
      </c>
      <c r="N47" s="6" t="s">
        <v>788</v>
      </c>
      <c r="O47" s="8">
        <v>1</v>
      </c>
      <c r="P47" s="4">
        <v>45506</v>
      </c>
      <c r="Q47" s="5">
        <v>0.72385416666666669</v>
      </c>
      <c r="R47" s="6" t="s">
        <v>874</v>
      </c>
      <c r="S47" s="9" cm="1">
        <f t="array" aca="1" ref="S47" ca="1">_xlfn.IFS(P47="",NETWORKDAYS(L47,TODAY(),Feriados!A46:A1111),P47&lt;&gt;"",(NETWORKDAYS(L47,P47,Feriados!A46:A1111)-1))</f>
        <v>0</v>
      </c>
      <c r="T47" s="9" t="str">
        <f t="shared" ca="1" si="0"/>
        <v>Não</v>
      </c>
      <c r="U47" s="8">
        <v>1</v>
      </c>
      <c r="V47" s="9" t="str" cm="1">
        <f t="array" aca="1" ref="V47" ca="1">_xlfn.IFS(T47="Não","",T47="Sim",S47-2)</f>
        <v/>
      </c>
      <c r="W47" s="6">
        <v>0</v>
      </c>
      <c r="X47" s="8">
        <v>1</v>
      </c>
      <c r="Y47" s="8" t="str">
        <f t="shared" si="1"/>
        <v>Não</v>
      </c>
    </row>
    <row r="48" spans="1:25" x14ac:dyDescent="0.25">
      <c r="A48" s="6" t="s">
        <v>876</v>
      </c>
      <c r="B48" s="6" t="s">
        <v>390</v>
      </c>
      <c r="C48" s="8" t="str">
        <f>VLOOKUP(B48,'Lista de obras'!$A:$C,2,FALSE)</f>
        <v>4575439776</v>
      </c>
      <c r="D48" s="8" t="str">
        <f>VLOOKUP(B48,'Lista de obras'!$A:$C,3,FALSE)</f>
        <v>CONSCAPE - Impermeabilização de telhas Utilidades</v>
      </c>
      <c r="E48" s="8" t="str">
        <f>VLOOKUP(B48,'Lista de obras'!$A:$D,4,FALSE)</f>
        <v>NESTLE ARAÇATUBA</v>
      </c>
      <c r="F48" s="6">
        <v>30</v>
      </c>
      <c r="G48" s="4" t="s">
        <v>786</v>
      </c>
      <c r="H48" s="14">
        <v>45506</v>
      </c>
      <c r="I48" s="16">
        <v>0.55084490740740744</v>
      </c>
      <c r="K48" s="6" t="s">
        <v>873</v>
      </c>
      <c r="L48" s="4">
        <v>45506</v>
      </c>
      <c r="M48" s="5">
        <v>0.56216435185185187</v>
      </c>
      <c r="N48" s="6" t="s">
        <v>788</v>
      </c>
      <c r="O48" s="8">
        <v>1</v>
      </c>
      <c r="P48" s="4">
        <v>45506</v>
      </c>
      <c r="Q48" s="5">
        <v>0.7242939814814815</v>
      </c>
      <c r="R48" s="6" t="s">
        <v>874</v>
      </c>
      <c r="S48" s="9" cm="1">
        <f t="array" aca="1" ref="S48" ca="1">_xlfn.IFS(P48="",NETWORKDAYS(L48,TODAY(),Feriados!A47:A1112),P48&lt;&gt;"",(NETWORKDAYS(L48,P48,Feriados!A47:A1112)-1))</f>
        <v>0</v>
      </c>
      <c r="T48" s="9" t="str">
        <f t="shared" ca="1" si="0"/>
        <v>Não</v>
      </c>
      <c r="U48" s="8">
        <v>1</v>
      </c>
      <c r="V48" s="9" t="str" cm="1">
        <f t="array" aca="1" ref="V48" ca="1">_xlfn.IFS(T48="Não","",T48="Sim",S48-2)</f>
        <v/>
      </c>
      <c r="W48" s="6">
        <v>0</v>
      </c>
      <c r="X48" s="8">
        <v>1</v>
      </c>
      <c r="Y48" s="8" t="str">
        <f t="shared" si="1"/>
        <v>Não</v>
      </c>
    </row>
    <row r="49" spans="1:25" x14ac:dyDescent="0.25">
      <c r="A49" s="6" t="s">
        <v>877</v>
      </c>
      <c r="B49" s="6" t="s">
        <v>166</v>
      </c>
      <c r="C49" s="8" t="str">
        <f>VLOOKUP(B49,'Lista de obras'!$A:$C,2,FALSE)</f>
        <v>4575310899, 4575351100</v>
      </c>
      <c r="D49" s="8" t="str">
        <f>VLOOKUP(B49,'Lista de obras'!$A:$C,3,FALSE)</f>
        <v>PLAEGE - Águas Coloridas</v>
      </c>
      <c r="E49" s="8" t="str">
        <f>VLOOKUP(B49,'Lista de obras'!$A:$D,4,FALSE)</f>
        <v>NESTLE ARARAS</v>
      </c>
      <c r="F49" s="6">
        <v>151</v>
      </c>
      <c r="G49" s="4" t="s">
        <v>878</v>
      </c>
      <c r="H49" s="14">
        <v>45506</v>
      </c>
      <c r="I49" s="16">
        <v>0.55621527777777779</v>
      </c>
      <c r="K49" s="6" t="s">
        <v>805</v>
      </c>
      <c r="L49" s="4">
        <v>45507</v>
      </c>
      <c r="M49" s="5">
        <v>0.58096064814814818</v>
      </c>
      <c r="N49" s="6" t="s">
        <v>788</v>
      </c>
      <c r="O49" s="8">
        <v>1</v>
      </c>
      <c r="P49" s="4">
        <v>45509</v>
      </c>
      <c r="Q49" s="5">
        <v>0.4652662037037037</v>
      </c>
      <c r="R49" s="6" t="s">
        <v>871</v>
      </c>
      <c r="S49" s="9" cm="1">
        <f t="array" aca="1" ref="S49" ca="1">_xlfn.IFS(P49="",NETWORKDAYS(L49,TODAY(),Feriados!A48:A1113),P49&lt;&gt;"",(NETWORKDAYS(L49,P49,Feriados!A48:A1113)-1))</f>
        <v>0</v>
      </c>
      <c r="T49" s="9" t="str">
        <f t="shared" ca="1" si="0"/>
        <v>Não</v>
      </c>
      <c r="U49" s="8">
        <v>1</v>
      </c>
      <c r="V49" s="9" t="str" cm="1">
        <f t="array" aca="1" ref="V49" ca="1">_xlfn.IFS(T49="Não","",T49="Sim",S49-2)</f>
        <v/>
      </c>
      <c r="W49" s="6">
        <v>0</v>
      </c>
      <c r="X49" s="8">
        <v>1</v>
      </c>
      <c r="Y49" s="8" t="str">
        <f t="shared" si="1"/>
        <v>Não</v>
      </c>
    </row>
    <row r="50" spans="1:25" x14ac:dyDescent="0.25">
      <c r="A50" s="6" t="s">
        <v>879</v>
      </c>
      <c r="B50" s="6" t="s">
        <v>390</v>
      </c>
      <c r="C50" s="8" t="str">
        <f>VLOOKUP(B50,'Lista de obras'!$A:$C,2,FALSE)</f>
        <v>4575439776</v>
      </c>
      <c r="D50" s="8" t="str">
        <f>VLOOKUP(B50,'Lista de obras'!$A:$C,3,FALSE)</f>
        <v>CONSCAPE - Impermeabilização de telhas Utilidades</v>
      </c>
      <c r="E50" s="8" t="str">
        <f>VLOOKUP(B50,'Lista de obras'!$A:$D,4,FALSE)</f>
        <v>NESTLE ARAÇATUBA</v>
      </c>
      <c r="F50" s="6">
        <v>31</v>
      </c>
      <c r="G50" s="4" t="s">
        <v>817</v>
      </c>
      <c r="H50" s="14">
        <v>45506</v>
      </c>
      <c r="I50" s="16">
        <v>0.55677083333333333</v>
      </c>
      <c r="K50" s="6" t="s">
        <v>873</v>
      </c>
      <c r="L50" s="4">
        <v>45506</v>
      </c>
      <c r="M50" s="5">
        <v>0.56221064814814814</v>
      </c>
      <c r="N50" s="6" t="s">
        <v>788</v>
      </c>
      <c r="O50" s="8">
        <v>1</v>
      </c>
      <c r="P50" s="4">
        <v>45506</v>
      </c>
      <c r="Q50" s="5">
        <v>0.72493055555555552</v>
      </c>
      <c r="R50" s="6" t="s">
        <v>874</v>
      </c>
      <c r="S50" s="9" cm="1">
        <f t="array" aca="1" ref="S50" ca="1">_xlfn.IFS(P50="",NETWORKDAYS(L50,TODAY(),Feriados!A49:A1114),P50&lt;&gt;"",(NETWORKDAYS(L50,P50,Feriados!A49:A1114)-1))</f>
        <v>0</v>
      </c>
      <c r="T50" s="9" t="str">
        <f t="shared" ca="1" si="0"/>
        <v>Não</v>
      </c>
      <c r="U50" s="8">
        <v>1</v>
      </c>
      <c r="V50" s="9" t="str" cm="1">
        <f t="array" aca="1" ref="V50" ca="1">_xlfn.IFS(T50="Não","",T50="Sim",S50-2)</f>
        <v/>
      </c>
      <c r="W50" s="6">
        <v>0</v>
      </c>
      <c r="X50" s="8">
        <v>1</v>
      </c>
      <c r="Y50" s="8" t="str">
        <f t="shared" si="1"/>
        <v>Não</v>
      </c>
    </row>
    <row r="51" spans="1:25" x14ac:dyDescent="0.25">
      <c r="A51" s="6" t="s">
        <v>880</v>
      </c>
      <c r="B51" s="6" t="s">
        <v>390</v>
      </c>
      <c r="C51" s="8" t="str">
        <f>VLOOKUP(B51,'Lista de obras'!$A:$C,2,FALSE)</f>
        <v>4575439776</v>
      </c>
      <c r="D51" s="8" t="str">
        <f>VLOOKUP(B51,'Lista de obras'!$A:$C,3,FALSE)</f>
        <v>CONSCAPE - Impermeabilização de telhas Utilidades</v>
      </c>
      <c r="E51" s="8" t="str">
        <f>VLOOKUP(B51,'Lista de obras'!$A:$D,4,FALSE)</f>
        <v>NESTLE ARAÇATUBA</v>
      </c>
      <c r="F51" s="6">
        <v>32</v>
      </c>
      <c r="G51" s="4" t="s">
        <v>878</v>
      </c>
      <c r="H51" s="14">
        <v>45506</v>
      </c>
      <c r="I51" s="16">
        <v>0.56048611111111113</v>
      </c>
      <c r="K51" s="6" t="s">
        <v>873</v>
      </c>
      <c r="L51" s="4">
        <v>45506</v>
      </c>
      <c r="M51" s="5">
        <v>0.56230324074074078</v>
      </c>
      <c r="N51" s="6" t="s">
        <v>788</v>
      </c>
      <c r="O51" s="8">
        <v>1</v>
      </c>
      <c r="P51" s="4">
        <v>45506</v>
      </c>
      <c r="Q51" s="5">
        <v>0.72542824074074075</v>
      </c>
      <c r="R51" s="6" t="s">
        <v>874</v>
      </c>
      <c r="S51" s="9" cm="1">
        <f t="array" aca="1" ref="S51" ca="1">_xlfn.IFS(P51="",NETWORKDAYS(L51,TODAY(),Feriados!A50:A1115),P51&lt;&gt;"",(NETWORKDAYS(L51,P51,Feriados!A50:A1115)-1))</f>
        <v>0</v>
      </c>
      <c r="T51" s="9" t="str">
        <f t="shared" ca="1" si="0"/>
        <v>Não</v>
      </c>
      <c r="U51" s="8">
        <v>1</v>
      </c>
      <c r="V51" s="9" t="str" cm="1">
        <f t="array" aca="1" ref="V51" ca="1">_xlfn.IFS(T51="Não","",T51="Sim",S51-2)</f>
        <v/>
      </c>
      <c r="W51" s="6">
        <v>0</v>
      </c>
      <c r="X51" s="8">
        <v>1</v>
      </c>
      <c r="Y51" s="8" t="str">
        <f t="shared" si="1"/>
        <v>Não</v>
      </c>
    </row>
    <row r="52" spans="1:25" x14ac:dyDescent="0.25">
      <c r="A52" s="6" t="s">
        <v>881</v>
      </c>
      <c r="B52" s="6" t="s">
        <v>134</v>
      </c>
      <c r="C52" s="8" t="str">
        <f>VLOOKUP(B52,'Lista de obras'!$A:$C,2,FALSE)</f>
        <v>4574509688</v>
      </c>
      <c r="D52" s="8" t="str">
        <f>VLOOKUP(B52,'Lista de obras'!$A:$C,3,FALSE)</f>
        <v>PLAEGE - Construção Civil do Projeto Roasters Replacement</v>
      </c>
      <c r="E52" s="8" t="str">
        <f>VLOOKUP(B52,'Lista de obras'!$A:$D,4,FALSE)</f>
        <v>NESTLE ARARAS</v>
      </c>
      <c r="F52" s="6">
        <v>189</v>
      </c>
      <c r="G52" s="4" t="s">
        <v>817</v>
      </c>
      <c r="H52" s="14">
        <v>45506</v>
      </c>
      <c r="I52" s="16">
        <v>0.5723611111111111</v>
      </c>
      <c r="K52" s="6" t="s">
        <v>805</v>
      </c>
      <c r="L52" s="4">
        <v>45507</v>
      </c>
      <c r="M52" s="5">
        <v>0.61584490740740738</v>
      </c>
      <c r="N52" s="6" t="s">
        <v>788</v>
      </c>
      <c r="O52" s="8">
        <v>1</v>
      </c>
      <c r="P52" s="4">
        <v>45522</v>
      </c>
      <c r="Q52" s="5">
        <v>0.51907407407407402</v>
      </c>
      <c r="R52" s="6" t="s">
        <v>806</v>
      </c>
      <c r="S52" s="9" cm="1">
        <f t="array" aca="1" ref="S52" ca="1">_xlfn.IFS(P52="",NETWORKDAYS(L52,TODAY(),Feriados!A51:A1116),P52&lt;&gt;"",(NETWORKDAYS(L52,P52,Feriados!A51:A1116)-1))</f>
        <v>9</v>
      </c>
      <c r="T52" s="9" t="str">
        <f t="shared" ca="1" si="0"/>
        <v>Sim</v>
      </c>
      <c r="U52" s="8">
        <v>1</v>
      </c>
      <c r="V52" s="9" cm="1">
        <f t="array" aca="1" ref="V52" ca="1">_xlfn.IFS(T52="Não","",T52="Sim",S52-2)</f>
        <v>7</v>
      </c>
      <c r="W52" s="6">
        <v>0</v>
      </c>
      <c r="X52" s="8">
        <v>1</v>
      </c>
      <c r="Y52" s="8" t="str">
        <f t="shared" si="1"/>
        <v>Não</v>
      </c>
    </row>
    <row r="53" spans="1:25" x14ac:dyDescent="0.25">
      <c r="A53" s="6" t="s">
        <v>882</v>
      </c>
      <c r="B53" s="6" t="s">
        <v>259</v>
      </c>
      <c r="C53" s="8" t="str">
        <f>VLOOKUP(B53,'Lista de obras'!$A:$C,2,FALSE)</f>
        <v>4573889617</v>
      </c>
      <c r="D53" s="8" t="str">
        <f>VLOOKUP(B53,'Lista de obras'!$A:$C,3,FALSE)</f>
        <v>FUTURA ELETRICIDADE - Adequações e modificações de elétrica e automação para o projeto Roasters replacement</v>
      </c>
      <c r="E53" s="8" t="str">
        <f>VLOOKUP(B53,'Lista de obras'!$A:$D,4,FALSE)</f>
        <v>NESTLE ARARAS</v>
      </c>
      <c r="F53" s="6">
        <v>276</v>
      </c>
      <c r="G53" s="4" t="s">
        <v>878</v>
      </c>
      <c r="H53" s="14">
        <v>45506</v>
      </c>
      <c r="I53" s="16">
        <v>0.63961805555555551</v>
      </c>
      <c r="K53" s="6" t="s">
        <v>832</v>
      </c>
      <c r="L53" s="4">
        <v>45506</v>
      </c>
      <c r="M53" s="5">
        <v>0.81288194444444439</v>
      </c>
      <c r="N53" s="6" t="s">
        <v>788</v>
      </c>
      <c r="O53" s="8">
        <v>1</v>
      </c>
      <c r="P53" s="4">
        <v>45516</v>
      </c>
      <c r="Q53" s="5">
        <v>0.60888888888888892</v>
      </c>
      <c r="R53" s="6" t="s">
        <v>833</v>
      </c>
      <c r="S53" s="9" cm="1">
        <f t="array" aca="1" ref="S53" ca="1">_xlfn.IFS(P53="",NETWORKDAYS(L53,TODAY(),Feriados!A52:A1117),P53&lt;&gt;"",(NETWORKDAYS(L53,P53,Feriados!A52:A1117)-1))</f>
        <v>6</v>
      </c>
      <c r="T53" s="9" t="str">
        <f t="shared" ca="1" si="0"/>
        <v>Sim</v>
      </c>
      <c r="U53" s="8">
        <v>1</v>
      </c>
      <c r="V53" s="9" cm="1">
        <f t="array" aca="1" ref="V53" ca="1">_xlfn.IFS(T53="Não","",T53="Sim",S53-2)</f>
        <v>4</v>
      </c>
      <c r="W53" s="6">
        <v>0</v>
      </c>
      <c r="X53" s="8">
        <v>1</v>
      </c>
      <c r="Y53" s="8" t="str">
        <f t="shared" si="1"/>
        <v>Não</v>
      </c>
    </row>
    <row r="54" spans="1:25" x14ac:dyDescent="0.25">
      <c r="A54" s="6" t="s">
        <v>883</v>
      </c>
      <c r="B54" s="6" t="s">
        <v>393</v>
      </c>
      <c r="C54" s="8" t="str">
        <f>VLOOKUP(B54,'Lista de obras'!$A:$C,2,FALSE)</f>
        <v>4575521201</v>
      </c>
      <c r="D54" s="8" t="str">
        <f>VLOOKUP(B54,'Lista de obras'!$A:$C,3,FALSE)</f>
        <v>FUTURA ELETRICIDADE - Desmontagem e Montagem Elétrica Projeto AHU Egron L2</v>
      </c>
      <c r="E54" s="8" t="str">
        <f>VLOOKUP(B54,'Lista de obras'!$A:$D,4,FALSE)</f>
        <v>NESTLE ARARAS</v>
      </c>
      <c r="F54" s="6">
        <v>33</v>
      </c>
      <c r="G54" s="4" t="s">
        <v>878</v>
      </c>
      <c r="H54" s="14">
        <v>45506</v>
      </c>
      <c r="I54" s="16">
        <v>0.64128472222222221</v>
      </c>
      <c r="K54" s="6" t="s">
        <v>832</v>
      </c>
      <c r="L54" s="4">
        <v>45506</v>
      </c>
      <c r="M54" s="5">
        <v>0.81306712962962968</v>
      </c>
      <c r="N54" s="6" t="s">
        <v>788</v>
      </c>
      <c r="O54" s="8">
        <v>1</v>
      </c>
      <c r="P54" s="4">
        <v>45510</v>
      </c>
      <c r="Q54" s="5">
        <v>0.60349537037037038</v>
      </c>
      <c r="R54" s="6" t="s">
        <v>835</v>
      </c>
      <c r="S54" s="9" cm="1">
        <f t="array" aca="1" ref="S54" ca="1">_xlfn.IFS(P54="",NETWORKDAYS(L54,TODAY(),Feriados!A53:A1118),P54&lt;&gt;"",(NETWORKDAYS(L54,P54,Feriados!A53:A1118)-1))</f>
        <v>2</v>
      </c>
      <c r="T54" s="9" t="str">
        <f t="shared" ca="1" si="0"/>
        <v>Não</v>
      </c>
      <c r="U54" s="8">
        <v>1</v>
      </c>
      <c r="V54" s="9" t="str" cm="1">
        <f t="array" aca="1" ref="V54" ca="1">_xlfn.IFS(T54="Não","",T54="Sim",S54-2)</f>
        <v/>
      </c>
      <c r="W54" s="6">
        <v>0</v>
      </c>
      <c r="X54" s="8">
        <v>1</v>
      </c>
      <c r="Y54" s="8" t="str">
        <f t="shared" si="1"/>
        <v>Não</v>
      </c>
    </row>
    <row r="55" spans="1:25" x14ac:dyDescent="0.25">
      <c r="A55" s="6" t="s">
        <v>884</v>
      </c>
      <c r="B55" s="6" t="s">
        <v>324</v>
      </c>
      <c r="C55" s="8" t="str">
        <f>VLOOKUP(B55,'Lista de obras'!$A:$C,2,FALSE)</f>
        <v>4574999765</v>
      </c>
      <c r="D55" s="8" t="str">
        <f>VLOOKUP(B55,'Lista de obras'!$A:$C,3,FALSE)</f>
        <v>FRW SOLUÇÕES - Telhado - Isolamento Termoacústico, Instalação de Telha Zipada</v>
      </c>
      <c r="E55" s="8" t="str">
        <f>VLOOKUP(B55,'Lista de obras'!$A:$D,4,FALSE)</f>
        <v>NESTLE ARARAS</v>
      </c>
      <c r="F55" s="6">
        <v>119</v>
      </c>
      <c r="G55" s="4" t="s">
        <v>817</v>
      </c>
      <c r="H55" s="14">
        <v>45506</v>
      </c>
      <c r="I55" s="16">
        <v>0.68418981481481478</v>
      </c>
      <c r="K55" s="6" t="s">
        <v>829</v>
      </c>
      <c r="L55" s="4">
        <v>45506</v>
      </c>
      <c r="M55" s="5">
        <v>0.69974537037037032</v>
      </c>
      <c r="N55" s="6" t="s">
        <v>788</v>
      </c>
      <c r="O55" s="8">
        <v>1</v>
      </c>
      <c r="P55" s="4">
        <v>45513</v>
      </c>
      <c r="Q55" s="5">
        <v>0.4692824074074074</v>
      </c>
      <c r="R55" s="6" t="s">
        <v>830</v>
      </c>
      <c r="S55" s="9" cm="1">
        <f t="array" aca="1" ref="S55" ca="1">_xlfn.IFS(P55="",NETWORKDAYS(L55,TODAY(),Feriados!A54:A1119),P55&lt;&gt;"",(NETWORKDAYS(L55,P55,Feriados!A54:A1119)-1))</f>
        <v>5</v>
      </c>
      <c r="T55" s="9" t="str">
        <f t="shared" ca="1" si="0"/>
        <v>Sim</v>
      </c>
      <c r="U55" s="8">
        <v>1</v>
      </c>
      <c r="V55" s="9" cm="1">
        <f t="array" aca="1" ref="V55" ca="1">_xlfn.IFS(T55="Não","",T55="Sim",S55-2)</f>
        <v>3</v>
      </c>
      <c r="W55" s="6">
        <v>0</v>
      </c>
      <c r="X55" s="8">
        <v>1</v>
      </c>
      <c r="Y55" s="8" t="str">
        <f t="shared" si="1"/>
        <v>Não</v>
      </c>
    </row>
    <row r="56" spans="1:25" x14ac:dyDescent="0.25">
      <c r="A56" s="6" t="s">
        <v>885</v>
      </c>
      <c r="B56" s="6" t="s">
        <v>298</v>
      </c>
      <c r="C56" s="8" t="str">
        <f>VLOOKUP(B56,'Lista de obras'!$A:$C,2,FALSE)</f>
        <v>RFQ-1210-2023-000.206</v>
      </c>
      <c r="D56" s="8" t="str">
        <f>VLOOKUP(B56,'Lista de obras'!$A:$C,3,FALSE)</f>
        <v xml:space="preserve">CONSIGMA - Reforma e Ampliação do COI e Sala de Painéis </v>
      </c>
      <c r="E56" s="8" t="str">
        <f>VLOOKUP(B56,'Lista de obras'!$A:$D,4,FALSE)</f>
        <v>NESTLE ARARAS</v>
      </c>
      <c r="F56" s="6">
        <v>91</v>
      </c>
      <c r="G56" s="4" t="s">
        <v>817</v>
      </c>
      <c r="H56" s="14">
        <v>45506</v>
      </c>
      <c r="I56" s="16">
        <v>0.70288194444444441</v>
      </c>
      <c r="K56" s="6" t="s">
        <v>855</v>
      </c>
      <c r="L56" s="4">
        <v>45506</v>
      </c>
      <c r="M56" s="5">
        <v>0.70318287037037042</v>
      </c>
      <c r="N56" s="6" t="s">
        <v>788</v>
      </c>
      <c r="O56" s="8">
        <v>1</v>
      </c>
      <c r="P56" s="4">
        <v>45522</v>
      </c>
      <c r="Q56" s="5">
        <v>0.62708333333333333</v>
      </c>
      <c r="R56" s="6" t="s">
        <v>806</v>
      </c>
      <c r="S56" s="9" cm="1">
        <f t="array" aca="1" ref="S56" ca="1">_xlfn.IFS(P56="",NETWORKDAYS(L56,TODAY(),Feriados!A55:A1120),P56&lt;&gt;"",(NETWORKDAYS(L56,P56,Feriados!A55:A1120)-1))</f>
        <v>10</v>
      </c>
      <c r="T56" s="9" t="str">
        <f t="shared" ca="1" si="0"/>
        <v>Sim</v>
      </c>
      <c r="U56" s="8">
        <v>1</v>
      </c>
      <c r="V56" s="9" cm="1">
        <f t="array" aca="1" ref="V56" ca="1">_xlfn.IFS(T56="Não","",T56="Sim",S56-2)</f>
        <v>8</v>
      </c>
      <c r="W56" s="6">
        <v>0</v>
      </c>
      <c r="X56" s="8">
        <v>1</v>
      </c>
      <c r="Y56" s="8" t="str">
        <f t="shared" si="1"/>
        <v>Não</v>
      </c>
    </row>
    <row r="57" spans="1:25" x14ac:dyDescent="0.25">
      <c r="A57" s="6" t="s">
        <v>886</v>
      </c>
      <c r="B57" s="6" t="s">
        <v>292</v>
      </c>
      <c r="C57" s="8" t="str">
        <f>VLOOKUP(B57,'Lista de obras'!$A:$C,2,FALSE)</f>
        <v>4575106078</v>
      </c>
      <c r="D57" s="8" t="str">
        <f>VLOOKUP(B57,'Lista de obras'!$A:$C,3,FALSE)</f>
        <v>JA PINTURAS - Pintura do Egron Ituiutaba-Mg</v>
      </c>
      <c r="E57" s="8" t="str">
        <f>VLOOKUP(B57,'Lista de obras'!$A:$D,4,FALSE)</f>
        <v>NESTLE ITUIUTABA</v>
      </c>
      <c r="F57" s="6">
        <v>68</v>
      </c>
      <c r="G57" s="4" t="s">
        <v>878</v>
      </c>
      <c r="H57" s="14">
        <v>45506</v>
      </c>
      <c r="I57" s="16">
        <v>0.71365740740740746</v>
      </c>
      <c r="K57" s="6" t="s">
        <v>887</v>
      </c>
      <c r="L57" s="4">
        <v>45507</v>
      </c>
      <c r="M57" s="5">
        <v>0.76587962962962963</v>
      </c>
      <c r="N57" s="6" t="s">
        <v>788</v>
      </c>
      <c r="O57" s="8">
        <v>1</v>
      </c>
      <c r="P57" s="4">
        <v>45509</v>
      </c>
      <c r="Q57" s="5">
        <v>0.73849537037037039</v>
      </c>
      <c r="R57" s="6" t="s">
        <v>888</v>
      </c>
      <c r="S57" s="9" cm="1">
        <f t="array" aca="1" ref="S57" ca="1">_xlfn.IFS(P57="",NETWORKDAYS(L57,TODAY(),Feriados!A56:A1121),P57&lt;&gt;"",(NETWORKDAYS(L57,P57,Feriados!A56:A1121)-1))</f>
        <v>0</v>
      </c>
      <c r="T57" s="9" t="str">
        <f t="shared" ca="1" si="0"/>
        <v>Não</v>
      </c>
      <c r="U57" s="8">
        <v>1</v>
      </c>
      <c r="V57" s="9" t="str" cm="1">
        <f t="array" aca="1" ref="V57" ca="1">_xlfn.IFS(T57="Não","",T57="Sim",S57-2)</f>
        <v/>
      </c>
      <c r="W57" s="6">
        <v>0</v>
      </c>
      <c r="X57" s="8">
        <v>1</v>
      </c>
      <c r="Y57" s="8" t="str">
        <f t="shared" si="1"/>
        <v>Não</v>
      </c>
    </row>
    <row r="58" spans="1:25" x14ac:dyDescent="0.25">
      <c r="A58" s="6" t="s">
        <v>889</v>
      </c>
      <c r="B58" s="6" t="s">
        <v>292</v>
      </c>
      <c r="C58" s="8" t="str">
        <f>VLOOKUP(B58,'Lista de obras'!$A:$C,2,FALSE)</f>
        <v>4575106078</v>
      </c>
      <c r="D58" s="8" t="str">
        <f>VLOOKUP(B58,'Lista de obras'!$A:$C,3,FALSE)</f>
        <v>JA PINTURAS - Pintura do Egron Ituiutaba-Mg</v>
      </c>
      <c r="E58" s="8" t="str">
        <f>VLOOKUP(B58,'Lista de obras'!$A:$D,4,FALSE)</f>
        <v>NESTLE ITUIUTABA</v>
      </c>
      <c r="F58" s="6">
        <v>67</v>
      </c>
      <c r="G58" s="4" t="s">
        <v>817</v>
      </c>
      <c r="H58" s="14">
        <v>45506</v>
      </c>
      <c r="I58" s="16">
        <v>0.71425925925925926</v>
      </c>
      <c r="K58" s="6" t="s">
        <v>887</v>
      </c>
      <c r="L58" s="4">
        <v>45508</v>
      </c>
      <c r="M58" s="5">
        <v>0.7519675925925926</v>
      </c>
      <c r="N58" s="6" t="s">
        <v>788</v>
      </c>
      <c r="O58" s="8">
        <v>1</v>
      </c>
      <c r="P58" s="4">
        <v>45509</v>
      </c>
      <c r="Q58" s="5">
        <v>0.73789351851851848</v>
      </c>
      <c r="R58" s="6" t="s">
        <v>888</v>
      </c>
      <c r="S58" s="9" cm="1">
        <f t="array" aca="1" ref="S58" ca="1">_xlfn.IFS(P58="",NETWORKDAYS(L58,TODAY(),Feriados!A57:A1122),P58&lt;&gt;"",(NETWORKDAYS(L58,P58,Feriados!A57:A1122)-1))</f>
        <v>0</v>
      </c>
      <c r="T58" s="9" t="str">
        <f t="shared" ca="1" si="0"/>
        <v>Não</v>
      </c>
      <c r="U58" s="8">
        <v>1</v>
      </c>
      <c r="V58" s="9" t="str" cm="1">
        <f t="array" aca="1" ref="V58" ca="1">_xlfn.IFS(T58="Não","",T58="Sim",S58-2)</f>
        <v/>
      </c>
      <c r="W58" s="6">
        <v>0</v>
      </c>
      <c r="X58" s="8">
        <v>1</v>
      </c>
      <c r="Y58" s="8" t="str">
        <f t="shared" si="1"/>
        <v>Não</v>
      </c>
    </row>
    <row r="59" spans="1:25" x14ac:dyDescent="0.25">
      <c r="A59" s="6" t="s">
        <v>890</v>
      </c>
      <c r="B59" s="6" t="s">
        <v>292</v>
      </c>
      <c r="C59" s="8" t="str">
        <f>VLOOKUP(B59,'Lista de obras'!$A:$C,2,FALSE)</f>
        <v>4575106078</v>
      </c>
      <c r="D59" s="8" t="str">
        <f>VLOOKUP(B59,'Lista de obras'!$A:$C,3,FALSE)</f>
        <v>JA PINTURAS - Pintura do Egron Ituiutaba-Mg</v>
      </c>
      <c r="E59" s="8" t="str">
        <f>VLOOKUP(B59,'Lista de obras'!$A:$D,4,FALSE)</f>
        <v>NESTLE ITUIUTABA</v>
      </c>
      <c r="F59" s="6">
        <v>64</v>
      </c>
      <c r="G59" s="4" t="s">
        <v>838</v>
      </c>
      <c r="H59" s="14">
        <v>45506</v>
      </c>
      <c r="I59" s="16">
        <v>0.71545138888888893</v>
      </c>
      <c r="K59" s="6" t="s">
        <v>887</v>
      </c>
      <c r="L59" s="4">
        <v>45510</v>
      </c>
      <c r="M59" s="5">
        <v>0.49320601851851853</v>
      </c>
      <c r="N59" s="6" t="s">
        <v>788</v>
      </c>
      <c r="O59" s="8">
        <v>1</v>
      </c>
      <c r="P59" s="4">
        <v>45510</v>
      </c>
      <c r="Q59" s="5">
        <v>0.75479166666666664</v>
      </c>
      <c r="R59" s="6" t="s">
        <v>888</v>
      </c>
      <c r="S59" s="9" cm="1">
        <f t="array" aca="1" ref="S59" ca="1">_xlfn.IFS(P59="",NETWORKDAYS(L59,TODAY(),Feriados!A58:A1123),P59&lt;&gt;"",(NETWORKDAYS(L59,P59,Feriados!A58:A1123)-1))</f>
        <v>0</v>
      </c>
      <c r="T59" s="9" t="str">
        <f t="shared" ca="1" si="0"/>
        <v>Não</v>
      </c>
      <c r="U59" s="8">
        <v>1</v>
      </c>
      <c r="V59" s="9" t="str" cm="1">
        <f t="array" aca="1" ref="V59" ca="1">_xlfn.IFS(T59="Não","",T59="Sim",S59-2)</f>
        <v/>
      </c>
      <c r="W59" s="6">
        <v>0</v>
      </c>
      <c r="X59" s="8">
        <v>1</v>
      </c>
      <c r="Y59" s="8" t="str">
        <f t="shared" si="1"/>
        <v>Não</v>
      </c>
    </row>
    <row r="60" spans="1:25" x14ac:dyDescent="0.25">
      <c r="A60" s="6" t="s">
        <v>891</v>
      </c>
      <c r="B60" s="6" t="s">
        <v>292</v>
      </c>
      <c r="C60" s="8" t="str">
        <f>VLOOKUP(B60,'Lista de obras'!$A:$C,2,FALSE)</f>
        <v>4575106078</v>
      </c>
      <c r="D60" s="8" t="str">
        <f>VLOOKUP(B60,'Lista de obras'!$A:$C,3,FALSE)</f>
        <v>JA PINTURAS - Pintura do Egron Ituiutaba-Mg</v>
      </c>
      <c r="E60" s="8" t="str">
        <f>VLOOKUP(B60,'Lista de obras'!$A:$D,4,FALSE)</f>
        <v>NESTLE ITUIUTABA</v>
      </c>
      <c r="F60" s="6">
        <v>65</v>
      </c>
      <c r="G60" s="4" t="s">
        <v>797</v>
      </c>
      <c r="H60" s="14">
        <v>45506</v>
      </c>
      <c r="I60" s="16">
        <v>0.71771990740740743</v>
      </c>
      <c r="K60" s="6" t="s">
        <v>887</v>
      </c>
      <c r="L60" s="4">
        <v>45509</v>
      </c>
      <c r="M60" s="5">
        <v>0.55326388888888889</v>
      </c>
      <c r="N60" s="6" t="s">
        <v>788</v>
      </c>
      <c r="O60" s="8">
        <v>1</v>
      </c>
      <c r="P60" s="4">
        <v>45509</v>
      </c>
      <c r="Q60" s="5">
        <v>0.73671296296296296</v>
      </c>
      <c r="R60" s="6" t="s">
        <v>888</v>
      </c>
      <c r="S60" s="9" cm="1">
        <f t="array" aca="1" ref="S60" ca="1">_xlfn.IFS(P60="",NETWORKDAYS(L60,TODAY(),Feriados!A59:A1124),P60&lt;&gt;"",(NETWORKDAYS(L60,P60,Feriados!A59:A1124)-1))</f>
        <v>0</v>
      </c>
      <c r="T60" s="9" t="str">
        <f t="shared" ca="1" si="0"/>
        <v>Não</v>
      </c>
      <c r="U60" s="8">
        <v>1</v>
      </c>
      <c r="V60" s="9" t="str" cm="1">
        <f t="array" aca="1" ref="V60" ca="1">_xlfn.IFS(T60="Não","",T60="Sim",S60-2)</f>
        <v/>
      </c>
      <c r="W60" s="6">
        <v>0</v>
      </c>
      <c r="X60" s="8">
        <v>1</v>
      </c>
      <c r="Y60" s="8" t="str">
        <f t="shared" si="1"/>
        <v>Não</v>
      </c>
    </row>
    <row r="61" spans="1:25" x14ac:dyDescent="0.25">
      <c r="A61" s="6" t="s">
        <v>892</v>
      </c>
      <c r="B61" s="6" t="s">
        <v>292</v>
      </c>
      <c r="C61" s="8" t="str">
        <f>VLOOKUP(B61,'Lista de obras'!$A:$C,2,FALSE)</f>
        <v>4575106078</v>
      </c>
      <c r="D61" s="8" t="str">
        <f>VLOOKUP(B61,'Lista de obras'!$A:$C,3,FALSE)</f>
        <v>JA PINTURAS - Pintura do Egron Ituiutaba-Mg</v>
      </c>
      <c r="E61" s="8" t="str">
        <f>VLOOKUP(B61,'Lista de obras'!$A:$D,4,FALSE)</f>
        <v>NESTLE ITUIUTABA</v>
      </c>
      <c r="F61" s="6">
        <v>66</v>
      </c>
      <c r="G61" s="4" t="s">
        <v>786</v>
      </c>
      <c r="H61" s="14">
        <v>45506</v>
      </c>
      <c r="I61" s="16">
        <v>0.71827546296296296</v>
      </c>
      <c r="K61" s="6" t="s">
        <v>887</v>
      </c>
      <c r="L61" s="4">
        <v>45510</v>
      </c>
      <c r="M61" s="5">
        <v>0.73422453703703705</v>
      </c>
      <c r="N61" s="6" t="s">
        <v>788</v>
      </c>
      <c r="O61" s="8">
        <v>1</v>
      </c>
      <c r="P61" s="4">
        <v>45510</v>
      </c>
      <c r="Q61" s="5">
        <v>0.75406249999999997</v>
      </c>
      <c r="R61" s="6" t="s">
        <v>888</v>
      </c>
      <c r="S61" s="9" cm="1">
        <f t="array" aca="1" ref="S61" ca="1">_xlfn.IFS(P61="",NETWORKDAYS(L61,TODAY(),Feriados!A60:A1125),P61&lt;&gt;"",(NETWORKDAYS(L61,P61,Feriados!A60:A1125)-1))</f>
        <v>0</v>
      </c>
      <c r="T61" s="9" t="str">
        <f t="shared" ca="1" si="0"/>
        <v>Não</v>
      </c>
      <c r="U61" s="8">
        <v>1</v>
      </c>
      <c r="V61" s="9" t="str" cm="1">
        <f t="array" aca="1" ref="V61" ca="1">_xlfn.IFS(T61="Não","",T61="Sim",S61-2)</f>
        <v/>
      </c>
      <c r="W61" s="6">
        <v>0</v>
      </c>
      <c r="X61" s="8">
        <v>1</v>
      </c>
      <c r="Y61" s="8" t="str">
        <f t="shared" si="1"/>
        <v>Não</v>
      </c>
    </row>
    <row r="62" spans="1:25" x14ac:dyDescent="0.25">
      <c r="A62" s="6" t="s">
        <v>893</v>
      </c>
      <c r="B62" s="6" t="s">
        <v>292</v>
      </c>
      <c r="C62" s="8" t="str">
        <f>VLOOKUP(B62,'Lista de obras'!$A:$C,2,FALSE)</f>
        <v>4575106078</v>
      </c>
      <c r="D62" s="8" t="str">
        <f>VLOOKUP(B62,'Lista de obras'!$A:$C,3,FALSE)</f>
        <v>JA PINTURAS - Pintura do Egron Ituiutaba-Mg</v>
      </c>
      <c r="E62" s="8" t="str">
        <f>VLOOKUP(B62,'Lista de obras'!$A:$D,4,FALSE)</f>
        <v>NESTLE ITUIUTABA</v>
      </c>
      <c r="F62" s="6">
        <v>57</v>
      </c>
      <c r="G62" s="4" t="s">
        <v>894</v>
      </c>
      <c r="H62" s="14">
        <v>45506</v>
      </c>
      <c r="I62" s="16">
        <v>0.71914351851851854</v>
      </c>
      <c r="K62" s="6" t="s">
        <v>887</v>
      </c>
      <c r="L62" s="4">
        <v>45515</v>
      </c>
      <c r="M62" s="5">
        <v>0.81905092592592588</v>
      </c>
      <c r="N62" s="6" t="s">
        <v>800</v>
      </c>
      <c r="O62" s="8">
        <v>1</v>
      </c>
      <c r="P62" s="4"/>
      <c r="Q62" s="5"/>
      <c r="S62" s="9" cm="1">
        <f t="array" aca="1" ref="S62" ca="1">_xlfn.IFS(P62="",NETWORKDAYS(L62,TODAY(),Feriados!A61:A1126),P62&lt;&gt;"",(NETWORKDAYS(L62,P62,Feriados!A61:A1126)-1))</f>
        <v>54</v>
      </c>
      <c r="T62" s="9" t="str">
        <f t="shared" ca="1" si="0"/>
        <v>Sim</v>
      </c>
      <c r="U62" s="8">
        <v>1</v>
      </c>
      <c r="V62" s="9" cm="1">
        <f t="array" aca="1" ref="V62" ca="1">_xlfn.IFS(T62="Não","",T62="Sim",S62-2)</f>
        <v>52</v>
      </c>
      <c r="W62" s="6">
        <v>1</v>
      </c>
      <c r="X62" s="8">
        <v>1</v>
      </c>
      <c r="Y62" s="8" t="str">
        <f t="shared" si="1"/>
        <v>Não</v>
      </c>
    </row>
    <row r="63" spans="1:25" x14ac:dyDescent="0.25">
      <c r="A63" s="6" t="s">
        <v>895</v>
      </c>
      <c r="B63" s="6" t="s">
        <v>292</v>
      </c>
      <c r="C63" s="8" t="str">
        <f>VLOOKUP(B63,'Lista de obras'!$A:$C,2,FALSE)</f>
        <v>4575106078</v>
      </c>
      <c r="D63" s="8" t="str">
        <f>VLOOKUP(B63,'Lista de obras'!$A:$C,3,FALSE)</f>
        <v>JA PINTURAS - Pintura do Egron Ituiutaba-Mg</v>
      </c>
      <c r="E63" s="8" t="str">
        <f>VLOOKUP(B63,'Lista de obras'!$A:$D,4,FALSE)</f>
        <v>NESTLE ITUIUTABA</v>
      </c>
      <c r="F63" s="6">
        <v>58</v>
      </c>
      <c r="G63" s="4" t="s">
        <v>896</v>
      </c>
      <c r="H63" s="14">
        <v>45506</v>
      </c>
      <c r="I63" s="16">
        <v>0.7201967592592593</v>
      </c>
      <c r="K63" s="6" t="s">
        <v>887</v>
      </c>
      <c r="L63" s="4">
        <v>45510</v>
      </c>
      <c r="M63" s="5">
        <v>0.52910879629629626</v>
      </c>
      <c r="N63" s="6" t="s">
        <v>788</v>
      </c>
      <c r="O63" s="8">
        <v>1</v>
      </c>
      <c r="P63" s="4">
        <v>45510</v>
      </c>
      <c r="Q63" s="5">
        <v>0.75678240740740743</v>
      </c>
      <c r="R63" s="6" t="s">
        <v>888</v>
      </c>
      <c r="S63" s="9" cm="1">
        <f t="array" aca="1" ref="S63" ca="1">_xlfn.IFS(P63="",NETWORKDAYS(L63,TODAY(),Feriados!A62:A1127),P63&lt;&gt;"",(NETWORKDAYS(L63,P63,Feriados!A62:A1127)-1))</f>
        <v>0</v>
      </c>
      <c r="T63" s="9" t="str">
        <f t="shared" ca="1" si="0"/>
        <v>Não</v>
      </c>
      <c r="U63" s="8">
        <v>1</v>
      </c>
      <c r="V63" s="9" t="str" cm="1">
        <f t="array" aca="1" ref="V63" ca="1">_xlfn.IFS(T63="Não","",T63="Sim",S63-2)</f>
        <v/>
      </c>
      <c r="W63" s="6">
        <v>0</v>
      </c>
      <c r="X63" s="8">
        <v>1</v>
      </c>
      <c r="Y63" s="8" t="str">
        <f t="shared" si="1"/>
        <v>Não</v>
      </c>
    </row>
    <row r="64" spans="1:25" x14ac:dyDescent="0.25">
      <c r="A64" s="6" t="s">
        <v>897</v>
      </c>
      <c r="B64" s="6" t="s">
        <v>292</v>
      </c>
      <c r="C64" s="8" t="str">
        <f>VLOOKUP(B64,'Lista de obras'!$A:$C,2,FALSE)</f>
        <v>4575106078</v>
      </c>
      <c r="D64" s="8" t="str">
        <f>VLOOKUP(B64,'Lista de obras'!$A:$C,3,FALSE)</f>
        <v>JA PINTURAS - Pintura do Egron Ituiutaba-Mg</v>
      </c>
      <c r="E64" s="8" t="str">
        <f>VLOOKUP(B64,'Lista de obras'!$A:$D,4,FALSE)</f>
        <v>NESTLE ITUIUTABA</v>
      </c>
      <c r="F64" s="6">
        <v>59</v>
      </c>
      <c r="G64" s="4" t="s">
        <v>898</v>
      </c>
      <c r="H64" s="14">
        <v>45506</v>
      </c>
      <c r="I64" s="16">
        <v>0.72248842592592588</v>
      </c>
      <c r="K64" s="6" t="s">
        <v>887</v>
      </c>
      <c r="L64" s="4">
        <v>45510</v>
      </c>
      <c r="M64" s="5">
        <v>0.55585648148148148</v>
      </c>
      <c r="N64" s="6" t="s">
        <v>788</v>
      </c>
      <c r="O64" s="8">
        <v>1</v>
      </c>
      <c r="P64" s="4">
        <v>45510</v>
      </c>
      <c r="Q64" s="5">
        <v>0.7585763888888889</v>
      </c>
      <c r="R64" s="6" t="s">
        <v>888</v>
      </c>
      <c r="S64" s="9" cm="1">
        <f t="array" aca="1" ref="S64" ca="1">_xlfn.IFS(P64="",NETWORKDAYS(L64,TODAY(),Feriados!A63:A1128),P64&lt;&gt;"",(NETWORKDAYS(L64,P64,Feriados!A63:A1128)-1))</f>
        <v>0</v>
      </c>
      <c r="T64" s="9" t="str">
        <f t="shared" ca="1" si="0"/>
        <v>Não</v>
      </c>
      <c r="U64" s="8">
        <v>1</v>
      </c>
      <c r="V64" s="9" t="str" cm="1">
        <f t="array" aca="1" ref="V64" ca="1">_xlfn.IFS(T64="Não","",T64="Sim",S64-2)</f>
        <v/>
      </c>
      <c r="W64" s="6">
        <v>0</v>
      </c>
      <c r="X64" s="8">
        <v>1</v>
      </c>
      <c r="Y64" s="8" t="str">
        <f t="shared" si="1"/>
        <v>Não</v>
      </c>
    </row>
    <row r="65" spans="1:25" x14ac:dyDescent="0.25">
      <c r="A65" s="6" t="s">
        <v>899</v>
      </c>
      <c r="B65" s="6" t="s">
        <v>292</v>
      </c>
      <c r="C65" s="8" t="str">
        <f>VLOOKUP(B65,'Lista de obras'!$A:$C,2,FALSE)</f>
        <v>4575106078</v>
      </c>
      <c r="D65" s="8" t="str">
        <f>VLOOKUP(B65,'Lista de obras'!$A:$C,3,FALSE)</f>
        <v>JA PINTURAS - Pintura do Egron Ituiutaba-Mg</v>
      </c>
      <c r="E65" s="8" t="str">
        <f>VLOOKUP(B65,'Lista de obras'!$A:$D,4,FALSE)</f>
        <v>NESTLE ITUIUTABA</v>
      </c>
      <c r="F65" s="6">
        <v>60</v>
      </c>
      <c r="G65" s="4" t="s">
        <v>900</v>
      </c>
      <c r="H65" s="14">
        <v>45506</v>
      </c>
      <c r="I65" s="16">
        <v>0.72442129629629626</v>
      </c>
      <c r="K65" s="6" t="s">
        <v>887</v>
      </c>
      <c r="L65" s="4">
        <v>45510</v>
      </c>
      <c r="M65" s="5">
        <v>0.57592592592592595</v>
      </c>
      <c r="N65" s="6" t="s">
        <v>788</v>
      </c>
      <c r="O65" s="8">
        <v>1</v>
      </c>
      <c r="P65" s="4">
        <v>45510</v>
      </c>
      <c r="Q65" s="5">
        <v>0.75958333333333339</v>
      </c>
      <c r="R65" s="6" t="s">
        <v>888</v>
      </c>
      <c r="S65" s="9" cm="1">
        <f t="array" aca="1" ref="S65" ca="1">_xlfn.IFS(P65="",NETWORKDAYS(L65,TODAY(),Feriados!A64:A1129),P65&lt;&gt;"",(NETWORKDAYS(L65,P65,Feriados!A64:A1129)-1))</f>
        <v>0</v>
      </c>
      <c r="T65" s="9" t="str">
        <f t="shared" ca="1" si="0"/>
        <v>Não</v>
      </c>
      <c r="U65" s="8">
        <v>1</v>
      </c>
      <c r="V65" s="9" t="str" cm="1">
        <f t="array" aca="1" ref="V65" ca="1">_xlfn.IFS(T65="Não","",T65="Sim",S65-2)</f>
        <v/>
      </c>
      <c r="W65" s="6">
        <v>0</v>
      </c>
      <c r="X65" s="8">
        <v>1</v>
      </c>
      <c r="Y65" s="8" t="str">
        <f t="shared" si="1"/>
        <v>Não</v>
      </c>
    </row>
    <row r="66" spans="1:25" x14ac:dyDescent="0.25">
      <c r="A66" s="6" t="s">
        <v>901</v>
      </c>
      <c r="B66" s="6" t="s">
        <v>231</v>
      </c>
      <c r="C66" s="8" t="str">
        <f>VLOOKUP(B66,'Lista de obras'!$A:$C,2,FALSE)</f>
        <v>4574383641</v>
      </c>
      <c r="D66" s="8" t="str">
        <f>VLOOKUP(B66,'Lista de obras'!$A:$C,3,FALSE)</f>
        <v>LE ENGENHARIA - RFQ S1271</v>
      </c>
      <c r="E66" s="8" t="str">
        <f>VLOOKUP(B66,'Lista de obras'!$A:$D,4,FALSE)</f>
        <v>NESTLE VILA VELHA</v>
      </c>
      <c r="F66" s="6">
        <v>201</v>
      </c>
      <c r="G66" s="4" t="s">
        <v>878</v>
      </c>
      <c r="H66" s="14">
        <v>45506</v>
      </c>
      <c r="I66" s="16">
        <v>0.73525462962962962</v>
      </c>
      <c r="K66" s="6" t="s">
        <v>824</v>
      </c>
      <c r="L66" s="4">
        <v>45506</v>
      </c>
      <c r="M66" s="5">
        <v>0.74091435185185184</v>
      </c>
      <c r="N66" s="6" t="s">
        <v>788</v>
      </c>
      <c r="O66" s="8">
        <v>1</v>
      </c>
      <c r="P66" s="4">
        <v>45509</v>
      </c>
      <c r="Q66" s="5">
        <v>0.54473379629629626</v>
      </c>
      <c r="R66" s="6" t="s">
        <v>825</v>
      </c>
      <c r="S66" s="9" cm="1">
        <f t="array" aca="1" ref="S66" ca="1">_xlfn.IFS(P66="",NETWORKDAYS(L66,TODAY(),Feriados!A65:A1130),P66&lt;&gt;"",(NETWORKDAYS(L66,P66,Feriados!A65:A1130)-1))</f>
        <v>1</v>
      </c>
      <c r="T66" s="9" t="str">
        <f t="shared" ca="1" si="0"/>
        <v>Não</v>
      </c>
      <c r="U66" s="8">
        <v>1</v>
      </c>
      <c r="V66" s="9" t="str" cm="1">
        <f t="array" aca="1" ref="V66" ca="1">_xlfn.IFS(T66="Não","",T66="Sim",S66-2)</f>
        <v/>
      </c>
      <c r="W66" s="6">
        <v>0</v>
      </c>
      <c r="X66" s="8">
        <v>1</v>
      </c>
      <c r="Y66" s="8" t="str">
        <f t="shared" si="1"/>
        <v>Não</v>
      </c>
    </row>
    <row r="67" spans="1:25" x14ac:dyDescent="0.25">
      <c r="A67" s="6" t="s">
        <v>902</v>
      </c>
      <c r="B67" s="6" t="s">
        <v>169</v>
      </c>
      <c r="C67" s="8" t="str">
        <f>VLOOKUP(B67,'Lista de obras'!$A:$C,2,FALSE)</f>
        <v>4574324207</v>
      </c>
      <c r="D67" s="8" t="str">
        <f>VLOOKUP(B67,'Lista de obras'!$A:$C,3,FALSE)</f>
        <v>LE ENGENHARIA - CAG-11 / Eletrocentro 3B</v>
      </c>
      <c r="E67" s="8" t="str">
        <f>VLOOKUP(B67,'Lista de obras'!$A:$D,4,FALSE)</f>
        <v>NESTLE VILA VELHA</v>
      </c>
      <c r="F67" s="6">
        <v>219</v>
      </c>
      <c r="G67" s="4" t="s">
        <v>878</v>
      </c>
      <c r="H67" s="14">
        <v>45506</v>
      </c>
      <c r="I67" s="16">
        <v>0.73704861111111108</v>
      </c>
      <c r="K67" s="6" t="s">
        <v>824</v>
      </c>
      <c r="L67" s="4">
        <v>45506</v>
      </c>
      <c r="M67" s="5">
        <v>0.74140046296296291</v>
      </c>
      <c r="N67" s="6" t="s">
        <v>788</v>
      </c>
      <c r="O67" s="8">
        <v>1</v>
      </c>
      <c r="P67" s="4">
        <v>45522</v>
      </c>
      <c r="Q67" s="5">
        <v>0.82843750000000005</v>
      </c>
      <c r="R67" s="6" t="s">
        <v>825</v>
      </c>
      <c r="S67" s="9" cm="1">
        <f t="array" aca="1" ref="S67" ca="1">_xlfn.IFS(P67="",NETWORKDAYS(L67,TODAY(),Feriados!A66:A1131),P67&lt;&gt;"",(NETWORKDAYS(L67,P67,Feriados!A66:A1131)-1))</f>
        <v>10</v>
      </c>
      <c r="T67" s="9" t="str">
        <f t="shared" ca="1" si="0"/>
        <v>Sim</v>
      </c>
      <c r="U67" s="8">
        <v>1</v>
      </c>
      <c r="V67" s="9" cm="1">
        <f t="array" aca="1" ref="V67" ca="1">_xlfn.IFS(T67="Não","",T67="Sim",S67-2)</f>
        <v>8</v>
      </c>
      <c r="W67" s="6">
        <v>0</v>
      </c>
      <c r="X67" s="8">
        <v>1</v>
      </c>
      <c r="Y67" s="8" t="str">
        <f t="shared" si="1"/>
        <v>Não</v>
      </c>
    </row>
    <row r="68" spans="1:25" x14ac:dyDescent="0.25">
      <c r="A68" s="6" t="s">
        <v>903</v>
      </c>
      <c r="B68" s="6" t="s">
        <v>468</v>
      </c>
      <c r="C68" s="8" t="str">
        <f>VLOOKUP(B68,'Lista de obras'!$A:$C,2,FALSE)</f>
        <v>4575831010</v>
      </c>
      <c r="D68" s="8" t="str">
        <f>VLOOKUP(B68,'Lista de obras'!$A:$C,3,FALSE)</f>
        <v>ECOCEL - Serviço de Execução de Pontos Elétricos SDAI</v>
      </c>
      <c r="E68" s="8" t="str">
        <f>VLOOKUP(B68,'Lista de obras'!$A:$D,4,FALSE)</f>
        <v>NESTLE VILA VELHA</v>
      </c>
      <c r="F68" s="6">
        <v>30</v>
      </c>
      <c r="G68" s="4" t="s">
        <v>878</v>
      </c>
      <c r="H68" s="14">
        <v>45506</v>
      </c>
      <c r="I68" s="16">
        <v>0.75105324074074076</v>
      </c>
      <c r="K68" s="6" t="s">
        <v>839</v>
      </c>
      <c r="L68" s="4">
        <v>45506</v>
      </c>
      <c r="M68" s="5">
        <v>0.75120370370370371</v>
      </c>
      <c r="N68" s="6" t="s">
        <v>788</v>
      </c>
      <c r="O68" s="8">
        <v>1</v>
      </c>
      <c r="P68" s="4">
        <v>45509</v>
      </c>
      <c r="Q68" s="5">
        <v>0.45694444444444443</v>
      </c>
      <c r="R68" s="6" t="s">
        <v>840</v>
      </c>
      <c r="S68" s="9" cm="1">
        <f t="array" aca="1" ref="S68" ca="1">_xlfn.IFS(P68="",NETWORKDAYS(L68,TODAY(),Feriados!A67:A1132),P68&lt;&gt;"",(NETWORKDAYS(L68,P68,Feriados!A67:A1132)-1))</f>
        <v>1</v>
      </c>
      <c r="T68" s="9" t="str">
        <f t="shared" ref="T68:T131" ca="1" si="2">IF(S68="","Em análise pelo fiscal",IF(S68&gt;2,"Sim","Não"))</f>
        <v>Não</v>
      </c>
      <c r="U68" s="8">
        <v>1</v>
      </c>
      <c r="V68" s="9" t="str" cm="1">
        <f t="array" aca="1" ref="V68" ca="1">_xlfn.IFS(T68="Não","",T68="Sim",S68-2)</f>
        <v/>
      </c>
      <c r="W68" s="6">
        <v>0</v>
      </c>
      <c r="X68" s="8">
        <v>1</v>
      </c>
      <c r="Y68" s="8" t="str">
        <f t="shared" ref="Y68:Y131" si="3">IF(W68&gt;3,"Sim","Não")</f>
        <v>Não</v>
      </c>
    </row>
    <row r="69" spans="1:25" x14ac:dyDescent="0.25">
      <c r="A69" s="6" t="s">
        <v>904</v>
      </c>
      <c r="B69" s="6" t="s">
        <v>301</v>
      </c>
      <c r="C69" s="8" t="str">
        <f>VLOOKUP(B69,'Lista de obras'!$A:$C,2,FALSE)</f>
        <v>4575420951</v>
      </c>
      <c r="D69" s="8" t="str">
        <f>VLOOKUP(B69,'Lista de obras'!$A:$C,3,FALSE)</f>
        <v>FUTURA ELETRICIDADE - Montagem Eletrica Para Projeto DPA Lactalis</v>
      </c>
      <c r="E69" s="8" t="str">
        <f>VLOOKUP(B69,'Lista de obras'!$A:$D,4,FALSE)</f>
        <v>NESTLE ARARAS</v>
      </c>
      <c r="F69" s="6">
        <v>54</v>
      </c>
      <c r="G69" s="4" t="s">
        <v>878</v>
      </c>
      <c r="H69" s="14">
        <v>45506</v>
      </c>
      <c r="I69" s="16">
        <v>0.75270833333333331</v>
      </c>
      <c r="K69" s="6" t="s">
        <v>832</v>
      </c>
      <c r="L69" s="4">
        <v>45506</v>
      </c>
      <c r="M69" s="5">
        <v>0.8127199074074074</v>
      </c>
      <c r="N69" s="6" t="s">
        <v>788</v>
      </c>
      <c r="O69" s="8">
        <v>1</v>
      </c>
      <c r="P69" s="4">
        <v>45524</v>
      </c>
      <c r="Q69" s="5">
        <v>0.6712731481481482</v>
      </c>
      <c r="R69" s="6" t="s">
        <v>835</v>
      </c>
      <c r="S69" s="9" cm="1">
        <f t="array" aca="1" ref="S69" ca="1">_xlfn.IFS(P69="",NETWORKDAYS(L69,TODAY(),Feriados!A68:A1133),P69&lt;&gt;"",(NETWORKDAYS(L69,P69,Feriados!A68:A1133)-1))</f>
        <v>12</v>
      </c>
      <c r="T69" s="9" t="str">
        <f t="shared" ca="1" si="2"/>
        <v>Sim</v>
      </c>
      <c r="U69" s="8">
        <v>1</v>
      </c>
      <c r="V69" s="9" cm="1">
        <f t="array" aca="1" ref="V69" ca="1">_xlfn.IFS(T69="Não","",T69="Sim",S69-2)</f>
        <v>10</v>
      </c>
      <c r="W69" s="6">
        <v>0</v>
      </c>
      <c r="X69" s="8">
        <v>1</v>
      </c>
      <c r="Y69" s="8" t="str">
        <f t="shared" si="3"/>
        <v>Não</v>
      </c>
    </row>
    <row r="70" spans="1:25" x14ac:dyDescent="0.25">
      <c r="A70" s="6" t="s">
        <v>905</v>
      </c>
      <c r="B70" s="6" t="s">
        <v>436</v>
      </c>
      <c r="C70" s="8" t="str">
        <f>VLOOKUP(B70,'Lista de obras'!$A:$C,2,FALSE)</f>
        <v>RFQ-1210-2024-000.082</v>
      </c>
      <c r="D70" s="8" t="str">
        <f>VLOOKUP(B70,'Lista de obras'!$A:$C,3,FALSE)</f>
        <v>CONSIGMA - Construção da nova sala de assepsia/demolição da sala existente/construção de bases para robô e para painéis</v>
      </c>
      <c r="E70" s="8" t="str">
        <f>VLOOKUP(B70,'Lista de obras'!$A:$D,4,FALSE)</f>
        <v>NESTLE ARARAS</v>
      </c>
      <c r="F70" s="6">
        <v>50</v>
      </c>
      <c r="G70" s="4" t="s">
        <v>817</v>
      </c>
      <c r="H70" s="14">
        <v>45506</v>
      </c>
      <c r="I70" s="16">
        <v>0.77877314814814813</v>
      </c>
      <c r="K70" s="6" t="s">
        <v>853</v>
      </c>
      <c r="L70" s="4">
        <v>45506</v>
      </c>
      <c r="M70" s="5">
        <v>0.77883101851851855</v>
      </c>
      <c r="N70" s="6" t="s">
        <v>788</v>
      </c>
      <c r="O70" s="8">
        <v>1</v>
      </c>
      <c r="P70" s="4">
        <v>45510</v>
      </c>
      <c r="Q70" s="5">
        <v>0.85187500000000005</v>
      </c>
      <c r="R70" s="6" t="s">
        <v>806</v>
      </c>
      <c r="S70" s="9" cm="1">
        <f t="array" aca="1" ref="S70" ca="1">_xlfn.IFS(P70="",NETWORKDAYS(L70,TODAY(),Feriados!A69:A1134),P70&lt;&gt;"",(NETWORKDAYS(L70,P70,Feriados!A69:A1134)-1))</f>
        <v>2</v>
      </c>
      <c r="T70" s="9" t="str">
        <f t="shared" ca="1" si="2"/>
        <v>Não</v>
      </c>
      <c r="U70" s="8">
        <v>1</v>
      </c>
      <c r="V70" s="9" t="str" cm="1">
        <f t="array" aca="1" ref="V70" ca="1">_xlfn.IFS(T70="Não","",T70="Sim",S70-2)</f>
        <v/>
      </c>
      <c r="W70" s="6">
        <v>0</v>
      </c>
      <c r="X70" s="8">
        <v>1</v>
      </c>
      <c r="Y70" s="8" t="str">
        <f t="shared" si="3"/>
        <v>Não</v>
      </c>
    </row>
    <row r="71" spans="1:25" x14ac:dyDescent="0.25">
      <c r="A71" s="6" t="s">
        <v>906</v>
      </c>
      <c r="B71" s="6" t="s">
        <v>216</v>
      </c>
      <c r="C71" s="8" t="str">
        <f>VLOOKUP(B71,'Lista de obras'!$A:$C,2,FALSE)</f>
        <v>4573745014</v>
      </c>
      <c r="D71" s="8" t="str">
        <f>VLOOKUP(B71,'Lista de obras'!$A:$C,3,FALSE)</f>
        <v>GTEL - Projeto Belly</v>
      </c>
      <c r="E71" s="8" t="str">
        <f>VLOOKUP(B71,'Lista de obras'!$A:$D,4,FALSE)</f>
        <v>NESTLE VARGEÃO</v>
      </c>
      <c r="F71" s="6">
        <v>270</v>
      </c>
      <c r="G71" s="4" t="s">
        <v>878</v>
      </c>
      <c r="H71" s="14">
        <v>45507</v>
      </c>
      <c r="I71" s="16">
        <v>0.43953703703703706</v>
      </c>
      <c r="K71" s="6" t="s">
        <v>787</v>
      </c>
      <c r="L71" s="4">
        <v>45507</v>
      </c>
      <c r="M71" s="5">
        <v>0.68541666666666667</v>
      </c>
      <c r="N71" s="6" t="s">
        <v>788</v>
      </c>
      <c r="O71" s="8">
        <v>1</v>
      </c>
      <c r="P71" s="4">
        <v>45521</v>
      </c>
      <c r="Q71" s="5">
        <v>0.70916666666666661</v>
      </c>
      <c r="R71" s="6" t="s">
        <v>789</v>
      </c>
      <c r="S71" s="9" cm="1">
        <f t="array" aca="1" ref="S71" ca="1">_xlfn.IFS(P71="",NETWORKDAYS(L71,TODAY(),Feriados!A70:A1135),P71&lt;&gt;"",(NETWORKDAYS(L71,P71,Feriados!A70:A1135)-1))</f>
        <v>9</v>
      </c>
      <c r="T71" s="9" t="str">
        <f t="shared" ca="1" si="2"/>
        <v>Sim</v>
      </c>
      <c r="U71" s="8">
        <v>1</v>
      </c>
      <c r="V71" s="9" cm="1">
        <f t="array" aca="1" ref="V71" ca="1">_xlfn.IFS(T71="Não","",T71="Sim",S71-2)</f>
        <v>7</v>
      </c>
      <c r="W71" s="6">
        <v>0</v>
      </c>
      <c r="X71" s="8">
        <v>1</v>
      </c>
      <c r="Y71" s="8" t="str">
        <f t="shared" si="3"/>
        <v>Não</v>
      </c>
    </row>
    <row r="72" spans="1:25" x14ac:dyDescent="0.25">
      <c r="A72" s="6" t="s">
        <v>907</v>
      </c>
      <c r="B72" s="6" t="s">
        <v>134</v>
      </c>
      <c r="C72" s="8" t="str">
        <f>VLOOKUP(B72,'Lista de obras'!$A:$C,2,FALSE)</f>
        <v>4574509688</v>
      </c>
      <c r="D72" s="8" t="str">
        <f>VLOOKUP(B72,'Lista de obras'!$A:$C,3,FALSE)</f>
        <v>PLAEGE - Construção Civil do Projeto Roasters Replacement</v>
      </c>
      <c r="E72" s="8" t="str">
        <f>VLOOKUP(B72,'Lista de obras'!$A:$D,4,FALSE)</f>
        <v>NESTLE ARARAS</v>
      </c>
      <c r="F72" s="6">
        <v>190</v>
      </c>
      <c r="G72" s="4" t="s">
        <v>878</v>
      </c>
      <c r="H72" s="14">
        <v>45507</v>
      </c>
      <c r="I72" s="16">
        <v>0.58454861111111112</v>
      </c>
      <c r="K72" s="6" t="s">
        <v>805</v>
      </c>
      <c r="L72" s="4">
        <v>45507</v>
      </c>
      <c r="M72" s="5">
        <v>0.61594907407407407</v>
      </c>
      <c r="N72" s="6" t="s">
        <v>788</v>
      </c>
      <c r="O72" s="8">
        <v>1</v>
      </c>
      <c r="P72" s="4">
        <v>45522</v>
      </c>
      <c r="Q72" s="5">
        <v>0.5204050925925926</v>
      </c>
      <c r="R72" s="6" t="s">
        <v>806</v>
      </c>
      <c r="S72" s="9" cm="1">
        <f t="array" aca="1" ref="S72" ca="1">_xlfn.IFS(P72="",NETWORKDAYS(L72,TODAY(),Feriados!A71:A1136),P72&lt;&gt;"",(NETWORKDAYS(L72,P72,Feriados!A71:A1136)-1))</f>
        <v>9</v>
      </c>
      <c r="T72" s="9" t="str">
        <f t="shared" ca="1" si="2"/>
        <v>Sim</v>
      </c>
      <c r="U72" s="8">
        <v>1</v>
      </c>
      <c r="V72" s="9" cm="1">
        <f t="array" aca="1" ref="V72" ca="1">_xlfn.IFS(T72="Não","",T72="Sim",S72-2)</f>
        <v>7</v>
      </c>
      <c r="W72" s="6">
        <v>0</v>
      </c>
      <c r="X72" s="8">
        <v>1</v>
      </c>
      <c r="Y72" s="8" t="str">
        <f t="shared" si="3"/>
        <v>Não</v>
      </c>
    </row>
    <row r="73" spans="1:25" x14ac:dyDescent="0.25">
      <c r="A73" s="6" t="s">
        <v>908</v>
      </c>
      <c r="B73" s="6" t="s">
        <v>134</v>
      </c>
      <c r="C73" s="8" t="str">
        <f>VLOOKUP(B73,'Lista de obras'!$A:$C,2,FALSE)</f>
        <v>4574509688</v>
      </c>
      <c r="D73" s="8" t="str">
        <f>VLOOKUP(B73,'Lista de obras'!$A:$C,3,FALSE)</f>
        <v>PLAEGE - Construção Civil do Projeto Roasters Replacement</v>
      </c>
      <c r="E73" s="8" t="str">
        <f>VLOOKUP(B73,'Lista de obras'!$A:$D,4,FALSE)</f>
        <v>NESTLE ARARAS</v>
      </c>
      <c r="F73" s="6">
        <v>191</v>
      </c>
      <c r="G73" s="4" t="s">
        <v>909</v>
      </c>
      <c r="H73" s="14">
        <v>45507</v>
      </c>
      <c r="I73" s="16">
        <v>0.58604166666666668</v>
      </c>
      <c r="K73" s="6" t="s">
        <v>805</v>
      </c>
      <c r="L73" s="4">
        <v>45509</v>
      </c>
      <c r="M73" s="5">
        <v>0.5245023148148148</v>
      </c>
      <c r="N73" s="6" t="s">
        <v>788</v>
      </c>
      <c r="O73" s="8">
        <v>1</v>
      </c>
      <c r="P73" s="4">
        <v>45522</v>
      </c>
      <c r="Q73" s="5">
        <v>0.51379629629629631</v>
      </c>
      <c r="R73" s="6" t="s">
        <v>806</v>
      </c>
      <c r="S73" s="9" cm="1">
        <f t="array" aca="1" ref="S73" ca="1">_xlfn.IFS(P73="",NETWORKDAYS(L73,TODAY(),Feriados!A72:A1137),P73&lt;&gt;"",(NETWORKDAYS(L73,P73,Feriados!A72:A1137)-1))</f>
        <v>9</v>
      </c>
      <c r="T73" s="9" t="str">
        <f t="shared" ca="1" si="2"/>
        <v>Sim</v>
      </c>
      <c r="U73" s="8">
        <v>1</v>
      </c>
      <c r="V73" s="9" cm="1">
        <f t="array" aca="1" ref="V73" ca="1">_xlfn.IFS(T73="Não","",T73="Sim",S73-2)</f>
        <v>7</v>
      </c>
      <c r="W73" s="6">
        <v>0</v>
      </c>
      <c r="X73" s="8">
        <v>1</v>
      </c>
      <c r="Y73" s="8" t="str">
        <f t="shared" si="3"/>
        <v>Não</v>
      </c>
    </row>
    <row r="74" spans="1:25" x14ac:dyDescent="0.25">
      <c r="A74" s="6" t="s">
        <v>910</v>
      </c>
      <c r="B74" s="6" t="s">
        <v>166</v>
      </c>
      <c r="C74" s="8" t="str">
        <f>VLOOKUP(B74,'Lista de obras'!$A:$C,2,FALSE)</f>
        <v>4575310899, 4575351100</v>
      </c>
      <c r="D74" s="8" t="str">
        <f>VLOOKUP(B74,'Lista de obras'!$A:$C,3,FALSE)</f>
        <v>PLAEGE - Águas Coloridas</v>
      </c>
      <c r="E74" s="8" t="str">
        <f>VLOOKUP(B74,'Lista de obras'!$A:$D,4,FALSE)</f>
        <v>NESTLE ARARAS</v>
      </c>
      <c r="F74" s="6">
        <v>152</v>
      </c>
      <c r="G74" s="4" t="s">
        <v>909</v>
      </c>
      <c r="H74" s="14">
        <v>45507</v>
      </c>
      <c r="I74" s="16">
        <v>0.59028935185185183</v>
      </c>
      <c r="K74" s="6" t="s">
        <v>805</v>
      </c>
      <c r="L74" s="4">
        <v>45509</v>
      </c>
      <c r="M74" s="5">
        <v>0.79190972222222222</v>
      </c>
      <c r="N74" s="6" t="s">
        <v>788</v>
      </c>
      <c r="O74" s="8">
        <v>1</v>
      </c>
      <c r="P74" s="4">
        <v>45511</v>
      </c>
      <c r="Q74" s="5">
        <v>0.55298611111111107</v>
      </c>
      <c r="R74" s="6" t="s">
        <v>871</v>
      </c>
      <c r="S74" s="9" cm="1">
        <f t="array" aca="1" ref="S74" ca="1">_xlfn.IFS(P74="",NETWORKDAYS(L74,TODAY(),Feriados!A73:A1138),P74&lt;&gt;"",(NETWORKDAYS(L74,P74,Feriados!A73:A1138)-1))</f>
        <v>2</v>
      </c>
      <c r="T74" s="9" t="str">
        <f t="shared" ca="1" si="2"/>
        <v>Não</v>
      </c>
      <c r="U74" s="8">
        <v>1</v>
      </c>
      <c r="V74" s="9" t="str" cm="1">
        <f t="array" aca="1" ref="V74" ca="1">_xlfn.IFS(T74="Não","",T74="Sim",S74-2)</f>
        <v/>
      </c>
      <c r="W74" s="6">
        <v>0</v>
      </c>
      <c r="X74" s="8">
        <v>1</v>
      </c>
      <c r="Y74" s="8" t="str">
        <f t="shared" si="3"/>
        <v>Não</v>
      </c>
    </row>
    <row r="75" spans="1:25" x14ac:dyDescent="0.25">
      <c r="A75" s="6" t="s">
        <v>911</v>
      </c>
      <c r="B75" s="6" t="s">
        <v>292</v>
      </c>
      <c r="C75" s="8" t="str">
        <f>VLOOKUP(B75,'Lista de obras'!$A:$C,2,FALSE)</f>
        <v>4575106078</v>
      </c>
      <c r="D75" s="8" t="str">
        <f>VLOOKUP(B75,'Lista de obras'!$A:$C,3,FALSE)</f>
        <v>JA PINTURAS - Pintura do Egron Ituiutaba-Mg</v>
      </c>
      <c r="E75" s="8" t="str">
        <f>VLOOKUP(B75,'Lista de obras'!$A:$D,4,FALSE)</f>
        <v>NESTLE ITUIUTABA</v>
      </c>
      <c r="F75" s="6">
        <v>69</v>
      </c>
      <c r="G75" s="4" t="s">
        <v>909</v>
      </c>
      <c r="H75" s="14">
        <v>45507</v>
      </c>
      <c r="I75" s="16">
        <v>0.72037037037037033</v>
      </c>
      <c r="K75" s="6" t="s">
        <v>887</v>
      </c>
      <c r="L75" s="4">
        <v>45507</v>
      </c>
      <c r="M75" s="5">
        <v>0.84670138888888891</v>
      </c>
      <c r="N75" s="6" t="s">
        <v>788</v>
      </c>
      <c r="O75" s="8">
        <v>1</v>
      </c>
      <c r="P75" s="4">
        <v>45509</v>
      </c>
      <c r="Q75" s="5">
        <v>0.73909722222222218</v>
      </c>
      <c r="R75" s="6" t="s">
        <v>888</v>
      </c>
      <c r="S75" s="9" cm="1">
        <f t="array" aca="1" ref="S75" ca="1">_xlfn.IFS(P75="",NETWORKDAYS(L75,TODAY(),Feriados!A74:A1139),P75&lt;&gt;"",(NETWORKDAYS(L75,P75,Feriados!A74:A1139)-1))</f>
        <v>0</v>
      </c>
      <c r="T75" s="9" t="str">
        <f t="shared" ca="1" si="2"/>
        <v>Não</v>
      </c>
      <c r="U75" s="8">
        <v>1</v>
      </c>
      <c r="V75" s="9" t="str" cm="1">
        <f t="array" aca="1" ref="V75" ca="1">_xlfn.IFS(T75="Não","",T75="Sim",S75-2)</f>
        <v/>
      </c>
      <c r="W75" s="6">
        <v>0</v>
      </c>
      <c r="X75" s="8">
        <v>1</v>
      </c>
      <c r="Y75" s="8" t="str">
        <f t="shared" si="3"/>
        <v>Não</v>
      </c>
    </row>
    <row r="76" spans="1:25" x14ac:dyDescent="0.25">
      <c r="A76" s="6" t="s">
        <v>912</v>
      </c>
      <c r="B76" s="6" t="s">
        <v>292</v>
      </c>
      <c r="C76" s="8" t="str">
        <f>VLOOKUP(B76,'Lista de obras'!$A:$C,2,FALSE)</f>
        <v>4575106078</v>
      </c>
      <c r="D76" s="8" t="str">
        <f>VLOOKUP(B76,'Lista de obras'!$A:$C,3,FALSE)</f>
        <v>JA PINTURAS - Pintura do Egron Ituiutaba-Mg</v>
      </c>
      <c r="E76" s="8" t="str">
        <f>VLOOKUP(B76,'Lista de obras'!$A:$D,4,FALSE)</f>
        <v>NESTLE ITUIUTABA</v>
      </c>
      <c r="F76" s="6">
        <v>61</v>
      </c>
      <c r="G76" s="4" t="s">
        <v>828</v>
      </c>
      <c r="H76" s="14">
        <v>45507</v>
      </c>
      <c r="I76" s="16">
        <v>0.72245370370370365</v>
      </c>
      <c r="K76" s="6" t="s">
        <v>887</v>
      </c>
      <c r="L76" s="4">
        <v>45510</v>
      </c>
      <c r="M76" s="5">
        <v>0.7305787037037037</v>
      </c>
      <c r="N76" s="6" t="s">
        <v>788</v>
      </c>
      <c r="O76" s="8">
        <v>1</v>
      </c>
      <c r="P76" s="4">
        <v>45510</v>
      </c>
      <c r="Q76" s="5">
        <v>0.75774305555555554</v>
      </c>
      <c r="R76" s="6" t="s">
        <v>888</v>
      </c>
      <c r="S76" s="9" cm="1">
        <f t="array" aca="1" ref="S76" ca="1">_xlfn.IFS(P76="",NETWORKDAYS(L76,TODAY(),Feriados!A75:A1140),P76&lt;&gt;"",(NETWORKDAYS(L76,P76,Feriados!A75:A1140)-1))</f>
        <v>0</v>
      </c>
      <c r="T76" s="9" t="str">
        <f t="shared" ca="1" si="2"/>
        <v>Não</v>
      </c>
      <c r="U76" s="8">
        <v>1</v>
      </c>
      <c r="V76" s="9" t="str" cm="1">
        <f t="array" aca="1" ref="V76" ca="1">_xlfn.IFS(T76="Não","",T76="Sim",S76-2)</f>
        <v/>
      </c>
      <c r="W76" s="6">
        <v>0</v>
      </c>
      <c r="X76" s="8">
        <v>1</v>
      </c>
      <c r="Y76" s="8" t="str">
        <f t="shared" si="3"/>
        <v>Não</v>
      </c>
    </row>
    <row r="77" spans="1:25" x14ac:dyDescent="0.25">
      <c r="A77" s="6" t="s">
        <v>913</v>
      </c>
      <c r="B77" s="6" t="s">
        <v>292</v>
      </c>
      <c r="C77" s="8" t="str">
        <f>VLOOKUP(B77,'Lista de obras'!$A:$C,2,FALSE)</f>
        <v>4575106078</v>
      </c>
      <c r="D77" s="8" t="str">
        <f>VLOOKUP(B77,'Lista de obras'!$A:$C,3,FALSE)</f>
        <v>JA PINTURAS - Pintura do Egron Ituiutaba-Mg</v>
      </c>
      <c r="E77" s="8" t="str">
        <f>VLOOKUP(B77,'Lista de obras'!$A:$D,4,FALSE)</f>
        <v>NESTLE ITUIUTABA</v>
      </c>
      <c r="F77" s="6">
        <v>62</v>
      </c>
      <c r="G77" s="4" t="s">
        <v>914</v>
      </c>
      <c r="H77" s="14">
        <v>45507</v>
      </c>
      <c r="I77" s="16">
        <v>0.7239930555555556</v>
      </c>
      <c r="K77" s="6" t="s">
        <v>887</v>
      </c>
      <c r="L77" s="4">
        <v>45510</v>
      </c>
      <c r="M77" s="5">
        <v>0.50640046296296293</v>
      </c>
      <c r="N77" s="6" t="s">
        <v>788</v>
      </c>
      <c r="O77" s="8">
        <v>1</v>
      </c>
      <c r="P77" s="4">
        <v>45510</v>
      </c>
      <c r="Q77" s="5">
        <v>0.75585648148148143</v>
      </c>
      <c r="R77" s="6" t="s">
        <v>888</v>
      </c>
      <c r="S77" s="9" cm="1">
        <f t="array" aca="1" ref="S77" ca="1">_xlfn.IFS(P77="",NETWORKDAYS(L77,TODAY(),Feriados!A76:A1141),P77&lt;&gt;"",(NETWORKDAYS(L77,P77,Feriados!A76:A1141)-1))</f>
        <v>0</v>
      </c>
      <c r="T77" s="9" t="str">
        <f t="shared" ca="1" si="2"/>
        <v>Não</v>
      </c>
      <c r="U77" s="8">
        <v>1</v>
      </c>
      <c r="V77" s="9" t="str" cm="1">
        <f t="array" aca="1" ref="V77" ca="1">_xlfn.IFS(T77="Não","",T77="Sim",S77-2)</f>
        <v/>
      </c>
      <c r="W77" s="6">
        <v>0</v>
      </c>
      <c r="X77" s="8">
        <v>1</v>
      </c>
      <c r="Y77" s="8" t="str">
        <f t="shared" si="3"/>
        <v>Não</v>
      </c>
    </row>
    <row r="78" spans="1:25" x14ac:dyDescent="0.25">
      <c r="A78" s="6" t="s">
        <v>915</v>
      </c>
      <c r="B78" s="6" t="s">
        <v>216</v>
      </c>
      <c r="C78" s="8" t="str">
        <f>VLOOKUP(B78,'Lista de obras'!$A:$C,2,FALSE)</f>
        <v>4573745014</v>
      </c>
      <c r="D78" s="8" t="str">
        <f>VLOOKUP(B78,'Lista de obras'!$A:$C,3,FALSE)</f>
        <v>GTEL - Projeto Belly</v>
      </c>
      <c r="E78" s="8" t="str">
        <f>VLOOKUP(B78,'Lista de obras'!$A:$D,4,FALSE)</f>
        <v>NESTLE VARGEÃO</v>
      </c>
      <c r="F78" s="6">
        <v>271</v>
      </c>
      <c r="G78" s="4" t="s">
        <v>909</v>
      </c>
      <c r="H78" s="14">
        <v>45507</v>
      </c>
      <c r="I78" s="16">
        <v>0.7863310185185185</v>
      </c>
      <c r="K78" s="6" t="s">
        <v>787</v>
      </c>
      <c r="L78" s="4">
        <v>45509</v>
      </c>
      <c r="M78" s="5">
        <v>0.69722222222222219</v>
      </c>
      <c r="N78" s="6" t="s">
        <v>788</v>
      </c>
      <c r="O78" s="8">
        <v>1</v>
      </c>
      <c r="P78" s="4">
        <v>45521</v>
      </c>
      <c r="Q78" s="5">
        <v>0.71582175925925928</v>
      </c>
      <c r="R78" s="6" t="s">
        <v>789</v>
      </c>
      <c r="S78" s="9" cm="1">
        <f t="array" aca="1" ref="S78" ca="1">_xlfn.IFS(P78="",NETWORKDAYS(L78,TODAY(),Feriados!A77:A1142),P78&lt;&gt;"",(NETWORKDAYS(L78,P78,Feriados!A77:A1142)-1))</f>
        <v>9</v>
      </c>
      <c r="T78" s="9" t="str">
        <f t="shared" ca="1" si="2"/>
        <v>Sim</v>
      </c>
      <c r="U78" s="8">
        <v>1</v>
      </c>
      <c r="V78" s="9" cm="1">
        <f t="array" aca="1" ref="V78" ca="1">_xlfn.IFS(T78="Não","",T78="Sim",S78-2)</f>
        <v>7</v>
      </c>
      <c r="W78" s="6">
        <v>0</v>
      </c>
      <c r="X78" s="8">
        <v>1</v>
      </c>
      <c r="Y78" s="8" t="str">
        <f t="shared" si="3"/>
        <v>Não</v>
      </c>
    </row>
    <row r="79" spans="1:25" x14ac:dyDescent="0.25">
      <c r="A79" s="6" t="s">
        <v>916</v>
      </c>
      <c r="B79" s="6" t="s">
        <v>234</v>
      </c>
      <c r="C79" s="8" t="str">
        <f>VLOOKUP(B79,'Lista de obras'!$A:$C,2,FALSE)</f>
        <v>4573769471</v>
      </c>
      <c r="D79" s="8" t="str">
        <f>VLOOKUP(B79,'Lista de obras'!$A:$C,3,FALSE)</f>
        <v>DINAMICA ESTRUTURAS - Mão de obra de montagem de estruturas</v>
      </c>
      <c r="E79" s="8" t="str">
        <f>VLOOKUP(B79,'Lista de obras'!$A:$D,4,FALSE)</f>
        <v>NESTLE ARARAS</v>
      </c>
      <c r="F79" s="6">
        <v>148</v>
      </c>
      <c r="G79" s="4" t="s">
        <v>838</v>
      </c>
      <c r="H79" s="14">
        <v>45509</v>
      </c>
      <c r="I79" s="16">
        <v>0.43366898148148147</v>
      </c>
      <c r="K79" s="6" t="s">
        <v>917</v>
      </c>
      <c r="L79" s="4">
        <v>45509</v>
      </c>
      <c r="M79" s="5">
        <v>0.56192129629629628</v>
      </c>
      <c r="N79" s="6" t="s">
        <v>788</v>
      </c>
      <c r="O79" s="8">
        <v>1</v>
      </c>
      <c r="P79" s="4">
        <v>45522</v>
      </c>
      <c r="Q79" s="5">
        <v>0.52166666666666661</v>
      </c>
      <c r="R79" s="6" t="s">
        <v>806</v>
      </c>
      <c r="S79" s="9" cm="1">
        <f t="array" aca="1" ref="S79" ca="1">_xlfn.IFS(P79="",NETWORKDAYS(L79,TODAY(),Feriados!A78:A1143),P79&lt;&gt;"",(NETWORKDAYS(L79,P79,Feriados!A78:A1143)-1))</f>
        <v>9</v>
      </c>
      <c r="T79" s="9" t="str">
        <f t="shared" ca="1" si="2"/>
        <v>Sim</v>
      </c>
      <c r="U79" s="8">
        <v>1</v>
      </c>
      <c r="V79" s="9" cm="1">
        <f t="array" aca="1" ref="V79" ca="1">_xlfn.IFS(T79="Não","",T79="Sim",S79-2)</f>
        <v>7</v>
      </c>
      <c r="W79" s="6">
        <v>0</v>
      </c>
      <c r="X79" s="8">
        <v>1</v>
      </c>
      <c r="Y79" s="8" t="str">
        <f t="shared" si="3"/>
        <v>Não</v>
      </c>
    </row>
    <row r="80" spans="1:25" x14ac:dyDescent="0.25">
      <c r="A80" s="6" t="s">
        <v>918</v>
      </c>
      <c r="B80" s="6" t="s">
        <v>234</v>
      </c>
      <c r="C80" s="8" t="str">
        <f>VLOOKUP(B80,'Lista de obras'!$A:$C,2,FALSE)</f>
        <v>4573769471</v>
      </c>
      <c r="D80" s="8" t="str">
        <f>VLOOKUP(B80,'Lista de obras'!$A:$C,3,FALSE)</f>
        <v>DINAMICA ESTRUTURAS - Mão de obra de montagem de estruturas</v>
      </c>
      <c r="E80" s="8" t="str">
        <f>VLOOKUP(B80,'Lista de obras'!$A:$D,4,FALSE)</f>
        <v>NESTLE ARARAS</v>
      </c>
      <c r="F80" s="6">
        <v>149</v>
      </c>
      <c r="G80" s="4" t="s">
        <v>797</v>
      </c>
      <c r="H80" s="14">
        <v>45509</v>
      </c>
      <c r="I80" s="16">
        <v>0.44167824074074075</v>
      </c>
      <c r="K80" s="6" t="s">
        <v>917</v>
      </c>
      <c r="L80" s="4">
        <v>45526</v>
      </c>
      <c r="M80" s="5">
        <v>0.55248842592592595</v>
      </c>
      <c r="N80" s="6" t="s">
        <v>788</v>
      </c>
      <c r="O80" s="8">
        <v>1</v>
      </c>
      <c r="P80" s="4">
        <v>45532</v>
      </c>
      <c r="Q80" s="5">
        <v>0.75942129629629629</v>
      </c>
      <c r="R80" s="6" t="s">
        <v>806</v>
      </c>
      <c r="S80" s="9" cm="1">
        <f t="array" aca="1" ref="S80" ca="1">_xlfn.IFS(P80="",NETWORKDAYS(L80,TODAY(),Feriados!A79:A1144),P80&lt;&gt;"",(NETWORKDAYS(L80,P80,Feriados!A79:A1144)-1))</f>
        <v>4</v>
      </c>
      <c r="T80" s="9" t="str">
        <f t="shared" ca="1" si="2"/>
        <v>Sim</v>
      </c>
      <c r="U80" s="8">
        <v>1</v>
      </c>
      <c r="V80" s="9" cm="1">
        <f t="array" aca="1" ref="V80" ca="1">_xlfn.IFS(T80="Não","",T80="Sim",S80-2)</f>
        <v>2</v>
      </c>
      <c r="W80" s="6">
        <v>1</v>
      </c>
      <c r="X80" s="8">
        <v>1</v>
      </c>
      <c r="Y80" s="8" t="str">
        <f t="shared" si="3"/>
        <v>Não</v>
      </c>
    </row>
    <row r="81" spans="1:25" x14ac:dyDescent="0.25">
      <c r="A81" s="6" t="s">
        <v>919</v>
      </c>
      <c r="B81" s="6" t="s">
        <v>234</v>
      </c>
      <c r="C81" s="8" t="str">
        <f>VLOOKUP(B81,'Lista de obras'!$A:$C,2,FALSE)</f>
        <v>4573769471</v>
      </c>
      <c r="D81" s="8" t="str">
        <f>VLOOKUP(B81,'Lista de obras'!$A:$C,3,FALSE)</f>
        <v>DINAMICA ESTRUTURAS - Mão de obra de montagem de estruturas</v>
      </c>
      <c r="E81" s="8" t="str">
        <f>VLOOKUP(B81,'Lista de obras'!$A:$D,4,FALSE)</f>
        <v>NESTLE ARARAS</v>
      </c>
      <c r="F81" s="6">
        <v>150</v>
      </c>
      <c r="G81" s="4" t="s">
        <v>786</v>
      </c>
      <c r="H81" s="14">
        <v>45509</v>
      </c>
      <c r="I81" s="16">
        <v>0.44246527777777778</v>
      </c>
      <c r="K81" s="6" t="s">
        <v>917</v>
      </c>
      <c r="L81" s="4">
        <v>45509</v>
      </c>
      <c r="M81" s="5">
        <v>0.56199074074074074</v>
      </c>
      <c r="N81" s="6" t="s">
        <v>788</v>
      </c>
      <c r="O81" s="8">
        <v>1</v>
      </c>
      <c r="P81" s="4">
        <v>45522</v>
      </c>
      <c r="Q81" s="5">
        <v>0.52328703703703705</v>
      </c>
      <c r="R81" s="6" t="s">
        <v>806</v>
      </c>
      <c r="S81" s="9" cm="1">
        <f t="array" aca="1" ref="S81" ca="1">_xlfn.IFS(P81="",NETWORKDAYS(L81,TODAY(),Feriados!A80:A1145),P81&lt;&gt;"",(NETWORKDAYS(L81,P81,Feriados!A80:A1145)-1))</f>
        <v>9</v>
      </c>
      <c r="T81" s="9" t="str">
        <f t="shared" ca="1" si="2"/>
        <v>Sim</v>
      </c>
      <c r="U81" s="8">
        <v>1</v>
      </c>
      <c r="V81" s="9" cm="1">
        <f t="array" aca="1" ref="V81" ca="1">_xlfn.IFS(T81="Não","",T81="Sim",S81-2)</f>
        <v>7</v>
      </c>
      <c r="W81" s="6">
        <v>0</v>
      </c>
      <c r="X81" s="8">
        <v>1</v>
      </c>
      <c r="Y81" s="8" t="str">
        <f t="shared" si="3"/>
        <v>Não</v>
      </c>
    </row>
    <row r="82" spans="1:25" x14ac:dyDescent="0.25">
      <c r="A82" s="6" t="s">
        <v>920</v>
      </c>
      <c r="B82" s="6" t="s">
        <v>234</v>
      </c>
      <c r="C82" s="8" t="str">
        <f>VLOOKUP(B82,'Lista de obras'!$A:$C,2,FALSE)</f>
        <v>4573769471</v>
      </c>
      <c r="D82" s="8" t="str">
        <f>VLOOKUP(B82,'Lista de obras'!$A:$C,3,FALSE)</f>
        <v>DINAMICA ESTRUTURAS - Mão de obra de montagem de estruturas</v>
      </c>
      <c r="E82" s="8" t="str">
        <f>VLOOKUP(B82,'Lista de obras'!$A:$D,4,FALSE)</f>
        <v>NESTLE ARARAS</v>
      </c>
      <c r="F82" s="6">
        <v>151</v>
      </c>
      <c r="G82" s="4" t="s">
        <v>817</v>
      </c>
      <c r="H82" s="14">
        <v>45509</v>
      </c>
      <c r="I82" s="16">
        <v>0.45021990740740742</v>
      </c>
      <c r="K82" s="6" t="s">
        <v>917</v>
      </c>
      <c r="L82" s="4">
        <v>45509</v>
      </c>
      <c r="M82" s="5">
        <v>0.56204861111111115</v>
      </c>
      <c r="N82" s="6" t="s">
        <v>788</v>
      </c>
      <c r="O82" s="8">
        <v>1</v>
      </c>
      <c r="P82" s="4">
        <v>45522</v>
      </c>
      <c r="Q82" s="5">
        <v>0.52406249999999999</v>
      </c>
      <c r="R82" s="6" t="s">
        <v>806</v>
      </c>
      <c r="S82" s="9" cm="1">
        <f t="array" aca="1" ref="S82" ca="1">_xlfn.IFS(P82="",NETWORKDAYS(L82,TODAY(),Feriados!A81:A1146),P82&lt;&gt;"",(NETWORKDAYS(L82,P82,Feriados!A81:A1146)-1))</f>
        <v>9</v>
      </c>
      <c r="T82" s="9" t="str">
        <f t="shared" ca="1" si="2"/>
        <v>Sim</v>
      </c>
      <c r="U82" s="8">
        <v>1</v>
      </c>
      <c r="V82" s="9" cm="1">
        <f t="array" aca="1" ref="V82" ca="1">_xlfn.IFS(T82="Não","",T82="Sim",S82-2)</f>
        <v>7</v>
      </c>
      <c r="W82" s="6">
        <v>0</v>
      </c>
      <c r="X82" s="8">
        <v>1</v>
      </c>
      <c r="Y82" s="8" t="str">
        <f t="shared" si="3"/>
        <v>Não</v>
      </c>
    </row>
    <row r="83" spans="1:25" x14ac:dyDescent="0.25">
      <c r="A83" s="6" t="s">
        <v>921</v>
      </c>
      <c r="B83" s="6" t="s">
        <v>234</v>
      </c>
      <c r="C83" s="8" t="str">
        <f>VLOOKUP(B83,'Lista de obras'!$A:$C,2,FALSE)</f>
        <v>4573769471</v>
      </c>
      <c r="D83" s="8" t="str">
        <f>VLOOKUP(B83,'Lista de obras'!$A:$C,3,FALSE)</f>
        <v>DINAMICA ESTRUTURAS - Mão de obra de montagem de estruturas</v>
      </c>
      <c r="E83" s="8" t="str">
        <f>VLOOKUP(B83,'Lista de obras'!$A:$D,4,FALSE)</f>
        <v>NESTLE ARARAS</v>
      </c>
      <c r="F83" s="6">
        <v>152</v>
      </c>
      <c r="G83" s="4" t="s">
        <v>878</v>
      </c>
      <c r="H83" s="14">
        <v>45509</v>
      </c>
      <c r="I83" s="16">
        <v>0.48222222222222222</v>
      </c>
      <c r="K83" s="6" t="s">
        <v>917</v>
      </c>
      <c r="L83" s="4">
        <v>45509</v>
      </c>
      <c r="M83" s="5">
        <v>0.56208333333333338</v>
      </c>
      <c r="N83" s="6" t="s">
        <v>788</v>
      </c>
      <c r="O83" s="8">
        <v>1</v>
      </c>
      <c r="P83" s="4">
        <v>45522</v>
      </c>
      <c r="Q83" s="5">
        <v>0.52494212962962961</v>
      </c>
      <c r="R83" s="6" t="s">
        <v>806</v>
      </c>
      <c r="S83" s="9" cm="1">
        <f t="array" aca="1" ref="S83" ca="1">_xlfn.IFS(P83="",NETWORKDAYS(L83,TODAY(),Feriados!A82:A1147),P83&lt;&gt;"",(NETWORKDAYS(L83,P83,Feriados!A82:A1147)-1))</f>
        <v>9</v>
      </c>
      <c r="T83" s="9" t="str">
        <f t="shared" ca="1" si="2"/>
        <v>Sim</v>
      </c>
      <c r="U83" s="8">
        <v>1</v>
      </c>
      <c r="V83" s="9" cm="1">
        <f t="array" aca="1" ref="V83" ca="1">_xlfn.IFS(T83="Não","",T83="Sim",S83-2)</f>
        <v>7</v>
      </c>
      <c r="W83" s="6">
        <v>0</v>
      </c>
      <c r="X83" s="8">
        <v>1</v>
      </c>
      <c r="Y83" s="8" t="str">
        <f t="shared" si="3"/>
        <v>Não</v>
      </c>
    </row>
    <row r="84" spans="1:25" x14ac:dyDescent="0.25">
      <c r="A84" s="6" t="s">
        <v>922</v>
      </c>
      <c r="B84" s="6" t="s">
        <v>234</v>
      </c>
      <c r="C84" s="8" t="str">
        <f>VLOOKUP(B84,'Lista de obras'!$A:$C,2,FALSE)</f>
        <v>4573769471</v>
      </c>
      <c r="D84" s="8" t="str">
        <f>VLOOKUP(B84,'Lista de obras'!$A:$C,3,FALSE)</f>
        <v>DINAMICA ESTRUTURAS - Mão de obra de montagem de estruturas</v>
      </c>
      <c r="E84" s="8" t="str">
        <f>VLOOKUP(B84,'Lista de obras'!$A:$D,4,FALSE)</f>
        <v>NESTLE ARARAS</v>
      </c>
      <c r="F84" s="6">
        <v>153</v>
      </c>
      <c r="G84" s="4" t="s">
        <v>909</v>
      </c>
      <c r="H84" s="14">
        <v>45509</v>
      </c>
      <c r="I84" s="16">
        <v>0.48364583333333333</v>
      </c>
      <c r="K84" s="6" t="s">
        <v>917</v>
      </c>
      <c r="L84" s="4">
        <v>45509</v>
      </c>
      <c r="M84" s="5">
        <v>0.56212962962962965</v>
      </c>
      <c r="N84" s="6" t="s">
        <v>788</v>
      </c>
      <c r="O84" s="8">
        <v>1</v>
      </c>
      <c r="P84" s="4">
        <v>45522</v>
      </c>
      <c r="Q84" s="5">
        <v>0.52596064814814814</v>
      </c>
      <c r="R84" s="6" t="s">
        <v>806</v>
      </c>
      <c r="S84" s="9" cm="1">
        <f t="array" aca="1" ref="S84" ca="1">_xlfn.IFS(P84="",NETWORKDAYS(L84,TODAY(),Feriados!A83:A1148),P84&lt;&gt;"",(NETWORKDAYS(L84,P84,Feriados!A83:A1148)-1))</f>
        <v>9</v>
      </c>
      <c r="T84" s="9" t="str">
        <f t="shared" ca="1" si="2"/>
        <v>Sim</v>
      </c>
      <c r="U84" s="8">
        <v>1</v>
      </c>
      <c r="V84" s="9" cm="1">
        <f t="array" aca="1" ref="V84" ca="1">_xlfn.IFS(T84="Não","",T84="Sim",S84-2)</f>
        <v>7</v>
      </c>
      <c r="W84" s="6">
        <v>0</v>
      </c>
      <c r="X84" s="8">
        <v>1</v>
      </c>
      <c r="Y84" s="8" t="str">
        <f t="shared" si="3"/>
        <v>Não</v>
      </c>
    </row>
    <row r="85" spans="1:25" x14ac:dyDescent="0.25">
      <c r="A85" s="6" t="s">
        <v>923</v>
      </c>
      <c r="B85" s="6" t="s">
        <v>327</v>
      </c>
      <c r="C85" s="8" t="str">
        <f>VLOOKUP(B85,'Lista de obras'!$A:$C,2,FALSE)</f>
        <v>4572877286</v>
      </c>
      <c r="D85" s="8" t="str">
        <f>VLOOKUP(B85,'Lista de obras'!$A:$C,3,FALSE)</f>
        <v>LEOGAP INDUSTRIA - Montagem Silos Café Verde</v>
      </c>
      <c r="E85" s="8" t="str">
        <f>VLOOKUP(B85,'Lista de obras'!$A:$D,4,FALSE)</f>
        <v>NESTLE ARARAS</v>
      </c>
      <c r="F85" s="6">
        <v>312</v>
      </c>
      <c r="G85" s="4" t="s">
        <v>838</v>
      </c>
      <c r="H85" s="14">
        <v>45509</v>
      </c>
      <c r="I85" s="16">
        <v>0.49380787037037038</v>
      </c>
      <c r="K85" s="6" t="s">
        <v>924</v>
      </c>
      <c r="L85" s="4">
        <v>45509</v>
      </c>
      <c r="M85" s="5">
        <v>0.49390046296296297</v>
      </c>
      <c r="N85" s="6" t="s">
        <v>800</v>
      </c>
      <c r="O85" s="8">
        <v>1</v>
      </c>
      <c r="P85" s="4"/>
      <c r="Q85" s="5"/>
      <c r="S85" s="9" cm="1">
        <f t="array" aca="1" ref="S85" ca="1">_xlfn.IFS(P85="",NETWORKDAYS(L85,TODAY(),Feriados!A84:A1149),P85&lt;&gt;"",(NETWORKDAYS(L85,P85,Feriados!A84:A1149)-1))</f>
        <v>59</v>
      </c>
      <c r="T85" s="9" t="str">
        <f t="shared" ca="1" si="2"/>
        <v>Sim</v>
      </c>
      <c r="U85" s="8">
        <v>1</v>
      </c>
      <c r="V85" s="9" cm="1">
        <f t="array" aca="1" ref="V85" ca="1">_xlfn.IFS(T85="Não","",T85="Sim",S85-2)</f>
        <v>57</v>
      </c>
      <c r="W85" s="6">
        <v>0</v>
      </c>
      <c r="X85" s="8">
        <v>1</v>
      </c>
      <c r="Y85" s="8" t="str">
        <f t="shared" si="3"/>
        <v>Não</v>
      </c>
    </row>
    <row r="86" spans="1:25" x14ac:dyDescent="0.25">
      <c r="A86" s="6" t="s">
        <v>925</v>
      </c>
      <c r="B86" s="6" t="s">
        <v>327</v>
      </c>
      <c r="C86" s="8" t="str">
        <f>VLOOKUP(B86,'Lista de obras'!$A:$C,2,FALSE)</f>
        <v>4572877286</v>
      </c>
      <c r="D86" s="8" t="str">
        <f>VLOOKUP(B86,'Lista de obras'!$A:$C,3,FALSE)</f>
        <v>LEOGAP INDUSTRIA - Montagem Silos Café Verde</v>
      </c>
      <c r="E86" s="8" t="str">
        <f>VLOOKUP(B86,'Lista de obras'!$A:$D,4,FALSE)</f>
        <v>NESTLE ARARAS</v>
      </c>
      <c r="F86" s="6">
        <v>313</v>
      </c>
      <c r="G86" s="4" t="s">
        <v>797</v>
      </c>
      <c r="H86" s="14">
        <v>45509</v>
      </c>
      <c r="I86" s="16">
        <v>0.49502314814814813</v>
      </c>
      <c r="K86" s="6" t="s">
        <v>924</v>
      </c>
      <c r="L86" s="4">
        <v>45509</v>
      </c>
      <c r="M86" s="5">
        <v>0.49511574074074072</v>
      </c>
      <c r="N86" s="6" t="s">
        <v>800</v>
      </c>
      <c r="O86" s="8">
        <v>1</v>
      </c>
      <c r="P86" s="4"/>
      <c r="Q86" s="5"/>
      <c r="S86" s="9" cm="1">
        <f t="array" aca="1" ref="S86" ca="1">_xlfn.IFS(P86="",NETWORKDAYS(L86,TODAY(),Feriados!A85:A1150),P86&lt;&gt;"",(NETWORKDAYS(L86,P86,Feriados!A85:A1150)-1))</f>
        <v>59</v>
      </c>
      <c r="T86" s="9" t="str">
        <f t="shared" ca="1" si="2"/>
        <v>Sim</v>
      </c>
      <c r="U86" s="8">
        <v>1</v>
      </c>
      <c r="V86" s="9" cm="1">
        <f t="array" aca="1" ref="V86" ca="1">_xlfn.IFS(T86="Não","",T86="Sim",S86-2)</f>
        <v>57</v>
      </c>
      <c r="W86" s="6">
        <v>0</v>
      </c>
      <c r="X86" s="8">
        <v>1</v>
      </c>
      <c r="Y86" s="8" t="str">
        <f t="shared" si="3"/>
        <v>Não</v>
      </c>
    </row>
    <row r="87" spans="1:25" x14ac:dyDescent="0.25">
      <c r="A87" s="6" t="s">
        <v>926</v>
      </c>
      <c r="B87" s="6" t="s">
        <v>327</v>
      </c>
      <c r="C87" s="8" t="str">
        <f>VLOOKUP(B87,'Lista de obras'!$A:$C,2,FALSE)</f>
        <v>4572877286</v>
      </c>
      <c r="D87" s="8" t="str">
        <f>VLOOKUP(B87,'Lista de obras'!$A:$C,3,FALSE)</f>
        <v>LEOGAP INDUSTRIA - Montagem Silos Café Verde</v>
      </c>
      <c r="E87" s="8" t="str">
        <f>VLOOKUP(B87,'Lista de obras'!$A:$D,4,FALSE)</f>
        <v>NESTLE ARARAS</v>
      </c>
      <c r="F87" s="6">
        <v>314</v>
      </c>
      <c r="G87" s="4" t="s">
        <v>786</v>
      </c>
      <c r="H87" s="14">
        <v>45509</v>
      </c>
      <c r="I87" s="16">
        <v>0.49591435185185184</v>
      </c>
      <c r="K87" s="6" t="s">
        <v>924</v>
      </c>
      <c r="L87" s="4">
        <v>45509</v>
      </c>
      <c r="M87" s="5">
        <v>0.49600694444444443</v>
      </c>
      <c r="N87" s="6" t="s">
        <v>800</v>
      </c>
      <c r="O87" s="8">
        <v>1</v>
      </c>
      <c r="P87" s="4"/>
      <c r="Q87" s="5"/>
      <c r="S87" s="9" cm="1">
        <f t="array" aca="1" ref="S87" ca="1">_xlfn.IFS(P87="",NETWORKDAYS(L87,TODAY(),Feriados!A86:A1151),P87&lt;&gt;"",(NETWORKDAYS(L87,P87,Feriados!A86:A1151)-1))</f>
        <v>59</v>
      </c>
      <c r="T87" s="9" t="str">
        <f t="shared" ca="1" si="2"/>
        <v>Sim</v>
      </c>
      <c r="U87" s="8">
        <v>1</v>
      </c>
      <c r="V87" s="9" cm="1">
        <f t="array" aca="1" ref="V87" ca="1">_xlfn.IFS(T87="Não","",T87="Sim",S87-2)</f>
        <v>57</v>
      </c>
      <c r="W87" s="6">
        <v>0</v>
      </c>
      <c r="X87" s="8">
        <v>1</v>
      </c>
      <c r="Y87" s="8" t="str">
        <f t="shared" si="3"/>
        <v>Não</v>
      </c>
    </row>
    <row r="88" spans="1:25" x14ac:dyDescent="0.25">
      <c r="A88" s="6" t="s">
        <v>927</v>
      </c>
      <c r="B88" s="6" t="s">
        <v>327</v>
      </c>
      <c r="C88" s="8" t="str">
        <f>VLOOKUP(B88,'Lista de obras'!$A:$C,2,FALSE)</f>
        <v>4572877286</v>
      </c>
      <c r="D88" s="8" t="str">
        <f>VLOOKUP(B88,'Lista de obras'!$A:$C,3,FALSE)</f>
        <v>LEOGAP INDUSTRIA - Montagem Silos Café Verde</v>
      </c>
      <c r="E88" s="8" t="str">
        <f>VLOOKUP(B88,'Lista de obras'!$A:$D,4,FALSE)</f>
        <v>NESTLE ARARAS</v>
      </c>
      <c r="F88" s="6">
        <v>315</v>
      </c>
      <c r="G88" s="4" t="s">
        <v>817</v>
      </c>
      <c r="H88" s="14">
        <v>45509</v>
      </c>
      <c r="I88" s="16">
        <v>0.49733796296296295</v>
      </c>
      <c r="K88" s="6" t="s">
        <v>924</v>
      </c>
      <c r="L88" s="4">
        <v>45509</v>
      </c>
      <c r="M88" s="5">
        <v>0.4974189814814815</v>
      </c>
      <c r="N88" s="6" t="s">
        <v>800</v>
      </c>
      <c r="O88" s="8">
        <v>1</v>
      </c>
      <c r="P88" s="4"/>
      <c r="Q88" s="5"/>
      <c r="S88" s="9" cm="1">
        <f t="array" aca="1" ref="S88" ca="1">_xlfn.IFS(P88="",NETWORKDAYS(L88,TODAY(),Feriados!A87:A1152),P88&lt;&gt;"",(NETWORKDAYS(L88,P88,Feriados!A87:A1152)-1))</f>
        <v>59</v>
      </c>
      <c r="T88" s="9" t="str">
        <f t="shared" ca="1" si="2"/>
        <v>Sim</v>
      </c>
      <c r="U88" s="8">
        <v>1</v>
      </c>
      <c r="V88" s="9" cm="1">
        <f t="array" aca="1" ref="V88" ca="1">_xlfn.IFS(T88="Não","",T88="Sim",S88-2)</f>
        <v>57</v>
      </c>
      <c r="W88" s="6">
        <v>0</v>
      </c>
      <c r="X88" s="8">
        <v>1</v>
      </c>
      <c r="Y88" s="8" t="str">
        <f t="shared" si="3"/>
        <v>Não</v>
      </c>
    </row>
    <row r="89" spans="1:25" x14ac:dyDescent="0.25">
      <c r="A89" s="6" t="s">
        <v>928</v>
      </c>
      <c r="B89" s="6" t="s">
        <v>327</v>
      </c>
      <c r="C89" s="8" t="str">
        <f>VLOOKUP(B89,'Lista de obras'!$A:$C,2,FALSE)</f>
        <v>4572877286</v>
      </c>
      <c r="D89" s="8" t="str">
        <f>VLOOKUP(B89,'Lista de obras'!$A:$C,3,FALSE)</f>
        <v>LEOGAP INDUSTRIA - Montagem Silos Café Verde</v>
      </c>
      <c r="E89" s="8" t="str">
        <f>VLOOKUP(B89,'Lista de obras'!$A:$D,4,FALSE)</f>
        <v>NESTLE ARARAS</v>
      </c>
      <c r="F89" s="6">
        <v>316</v>
      </c>
      <c r="G89" s="4" t="s">
        <v>878</v>
      </c>
      <c r="H89" s="14">
        <v>45509</v>
      </c>
      <c r="I89" s="16">
        <v>0.4982523148148148</v>
      </c>
      <c r="K89" s="6" t="s">
        <v>924</v>
      </c>
      <c r="L89" s="4">
        <v>45509</v>
      </c>
      <c r="M89" s="5">
        <v>0.49839120370370371</v>
      </c>
      <c r="N89" s="6" t="s">
        <v>800</v>
      </c>
      <c r="O89" s="8">
        <v>1</v>
      </c>
      <c r="P89" s="4"/>
      <c r="Q89" s="5"/>
      <c r="S89" s="9" cm="1">
        <f t="array" aca="1" ref="S89" ca="1">_xlfn.IFS(P89="",NETWORKDAYS(L89,TODAY(),Feriados!A88:A1153),P89&lt;&gt;"",(NETWORKDAYS(L89,P89,Feriados!A88:A1153)-1))</f>
        <v>59</v>
      </c>
      <c r="T89" s="9" t="str">
        <f t="shared" ca="1" si="2"/>
        <v>Sim</v>
      </c>
      <c r="U89" s="8">
        <v>1</v>
      </c>
      <c r="V89" s="9" cm="1">
        <f t="array" aca="1" ref="V89" ca="1">_xlfn.IFS(T89="Não","",T89="Sim",S89-2)</f>
        <v>57</v>
      </c>
      <c r="W89" s="6">
        <v>0</v>
      </c>
      <c r="X89" s="8">
        <v>1</v>
      </c>
      <c r="Y89" s="8" t="str">
        <f t="shared" si="3"/>
        <v>Não</v>
      </c>
    </row>
    <row r="90" spans="1:25" x14ac:dyDescent="0.25">
      <c r="A90" s="6" t="s">
        <v>929</v>
      </c>
      <c r="B90" s="6" t="s">
        <v>295</v>
      </c>
      <c r="C90" s="8" t="str">
        <f>VLOOKUP(B90,'Lista de obras'!$A:$C,2,FALSE)</f>
        <v>4575313717</v>
      </c>
      <c r="D90" s="8" t="str">
        <f>VLOOKUP(B90,'Lista de obras'!$A:$C,3,FALSE)</f>
        <v>PHD - Ampliação da Sala Média Tensão SE NDG Dolce Gusto</v>
      </c>
      <c r="E90" s="8" t="str">
        <f>VLOOKUP(B90,'Lista de obras'!$A:$D,4,FALSE)</f>
        <v>NESTLE MONTES CLAROS</v>
      </c>
      <c r="F90" s="6">
        <v>85</v>
      </c>
      <c r="G90" s="4" t="s">
        <v>878</v>
      </c>
      <c r="H90" s="14">
        <v>45509</v>
      </c>
      <c r="I90" s="16">
        <v>0.49958333333333332</v>
      </c>
      <c r="K90" s="6" t="s">
        <v>791</v>
      </c>
      <c r="L90" s="4">
        <v>45509</v>
      </c>
      <c r="M90" s="5">
        <v>0.50244212962962964</v>
      </c>
      <c r="N90" s="6" t="s">
        <v>788</v>
      </c>
      <c r="O90" s="8">
        <v>1</v>
      </c>
      <c r="P90" s="4">
        <v>45511</v>
      </c>
      <c r="Q90" s="5">
        <v>0.49265046296296294</v>
      </c>
      <c r="R90" s="6" t="s">
        <v>792</v>
      </c>
      <c r="S90" s="9" cm="1">
        <f t="array" aca="1" ref="S90" ca="1">_xlfn.IFS(P90="",NETWORKDAYS(L90,TODAY(),Feriados!A89:A1154),P90&lt;&gt;"",(NETWORKDAYS(L90,P90,Feriados!A89:A1154)-1))</f>
        <v>2</v>
      </c>
      <c r="T90" s="9" t="str">
        <f t="shared" ca="1" si="2"/>
        <v>Não</v>
      </c>
      <c r="U90" s="8">
        <v>1</v>
      </c>
      <c r="V90" s="9" t="str" cm="1">
        <f t="array" aca="1" ref="V90" ca="1">_xlfn.IFS(T90="Não","",T90="Sim",S90-2)</f>
        <v/>
      </c>
      <c r="W90" s="6">
        <v>0</v>
      </c>
      <c r="X90" s="8">
        <v>1</v>
      </c>
      <c r="Y90" s="8" t="str">
        <f t="shared" si="3"/>
        <v>Não</v>
      </c>
    </row>
    <row r="91" spans="1:25" x14ac:dyDescent="0.25">
      <c r="A91" s="6" t="s">
        <v>930</v>
      </c>
      <c r="B91" s="6" t="s">
        <v>327</v>
      </c>
      <c r="C91" s="8" t="str">
        <f>VLOOKUP(B91,'Lista de obras'!$A:$C,2,FALSE)</f>
        <v>4572877286</v>
      </c>
      <c r="D91" s="8" t="str">
        <f>VLOOKUP(B91,'Lista de obras'!$A:$C,3,FALSE)</f>
        <v>LEOGAP INDUSTRIA - Montagem Silos Café Verde</v>
      </c>
      <c r="E91" s="8" t="str">
        <f>VLOOKUP(B91,'Lista de obras'!$A:$D,4,FALSE)</f>
        <v>NESTLE ARARAS</v>
      </c>
      <c r="F91" s="6">
        <v>317</v>
      </c>
      <c r="G91" s="4" t="s">
        <v>909</v>
      </c>
      <c r="H91" s="14">
        <v>45509</v>
      </c>
      <c r="I91" s="16">
        <v>0.49982638888888886</v>
      </c>
      <c r="K91" s="6" t="s">
        <v>924</v>
      </c>
      <c r="L91" s="4">
        <v>45509</v>
      </c>
      <c r="M91" s="5">
        <v>0.49990740740740741</v>
      </c>
      <c r="N91" s="6" t="s">
        <v>800</v>
      </c>
      <c r="O91" s="8">
        <v>1</v>
      </c>
      <c r="P91" s="4"/>
      <c r="Q91" s="5"/>
      <c r="S91" s="9" cm="1">
        <f t="array" aca="1" ref="S91" ca="1">_xlfn.IFS(P91="",NETWORKDAYS(L91,TODAY(),Feriados!A90:A1155),P91&lt;&gt;"",(NETWORKDAYS(L91,P91,Feriados!A90:A1155)-1))</f>
        <v>59</v>
      </c>
      <c r="T91" s="9" t="str">
        <f t="shared" ca="1" si="2"/>
        <v>Sim</v>
      </c>
      <c r="U91" s="8">
        <v>1</v>
      </c>
      <c r="V91" s="9" cm="1">
        <f t="array" aca="1" ref="V91" ca="1">_xlfn.IFS(T91="Não","",T91="Sim",S91-2)</f>
        <v>57</v>
      </c>
      <c r="W91" s="6">
        <v>0</v>
      </c>
      <c r="X91" s="8">
        <v>1</v>
      </c>
      <c r="Y91" s="8" t="str">
        <f t="shared" si="3"/>
        <v>Não</v>
      </c>
    </row>
    <row r="92" spans="1:25" x14ac:dyDescent="0.25">
      <c r="A92" s="6" t="s">
        <v>931</v>
      </c>
      <c r="B92" s="6" t="s">
        <v>286</v>
      </c>
      <c r="C92" s="8" t="str">
        <f>VLOOKUP(B92,'Lista de obras'!$A:$C,2,FALSE)</f>
        <v>4575385744</v>
      </c>
      <c r="D92" s="8" t="str">
        <f>VLOOKUP(B92,'Lista de obras'!$A:$C,3,FALSE)</f>
        <v>ECOM - Impermeabilização das lajes de Cereais</v>
      </c>
      <c r="E92" s="8" t="str">
        <f>VLOOKUP(B92,'Lista de obras'!$A:$D,4,FALSE)</f>
        <v>NESTLE SÃO JOSÉ DO RIO PARDO</v>
      </c>
      <c r="F92" s="6">
        <v>54</v>
      </c>
      <c r="G92" s="4" t="s">
        <v>878</v>
      </c>
      <c r="H92" s="14">
        <v>45509</v>
      </c>
      <c r="I92" s="16">
        <v>0.50814814814814813</v>
      </c>
      <c r="K92" s="6" t="s">
        <v>802</v>
      </c>
      <c r="L92" s="4">
        <v>45509</v>
      </c>
      <c r="M92" s="5">
        <v>0.50898148148148148</v>
      </c>
      <c r="N92" s="6" t="s">
        <v>788</v>
      </c>
      <c r="O92" s="8">
        <v>1</v>
      </c>
      <c r="P92" s="4">
        <v>45509</v>
      </c>
      <c r="Q92" s="5">
        <v>0.81561342592592589</v>
      </c>
      <c r="R92" s="6" t="s">
        <v>863</v>
      </c>
      <c r="S92" s="9" cm="1">
        <f t="array" aca="1" ref="S92" ca="1">_xlfn.IFS(P92="",NETWORKDAYS(L92,TODAY(),Feriados!A91:A1156),P92&lt;&gt;"",(NETWORKDAYS(L92,P92,Feriados!A91:A1156)-1))</f>
        <v>0</v>
      </c>
      <c r="T92" s="9" t="str">
        <f t="shared" ca="1" si="2"/>
        <v>Não</v>
      </c>
      <c r="U92" s="8">
        <v>1</v>
      </c>
      <c r="V92" s="9" t="str" cm="1">
        <f t="array" aca="1" ref="V92" ca="1">_xlfn.IFS(T92="Não","",T92="Sim",S92-2)</f>
        <v/>
      </c>
      <c r="W92" s="6">
        <v>0</v>
      </c>
      <c r="X92" s="8">
        <v>1</v>
      </c>
      <c r="Y92" s="8" t="str">
        <f t="shared" si="3"/>
        <v>Não</v>
      </c>
    </row>
    <row r="93" spans="1:25" x14ac:dyDescent="0.25">
      <c r="A93" s="6" t="s">
        <v>932</v>
      </c>
      <c r="B93" s="6" t="s">
        <v>134</v>
      </c>
      <c r="C93" s="8" t="str">
        <f>VLOOKUP(B93,'Lista de obras'!$A:$C,2,FALSE)</f>
        <v>4574509688</v>
      </c>
      <c r="D93" s="8" t="str">
        <f>VLOOKUP(B93,'Lista de obras'!$A:$C,3,FALSE)</f>
        <v>PLAEGE - Construção Civil do Projeto Roasters Replacement</v>
      </c>
      <c r="E93" s="8" t="str">
        <f>VLOOKUP(B93,'Lista de obras'!$A:$D,4,FALSE)</f>
        <v>NESTLE ARARAS</v>
      </c>
      <c r="F93" s="6">
        <v>193</v>
      </c>
      <c r="G93" s="4" t="s">
        <v>933</v>
      </c>
      <c r="H93" s="14">
        <v>45509</v>
      </c>
      <c r="I93" s="16">
        <v>0.52515046296296297</v>
      </c>
      <c r="K93" s="6" t="s">
        <v>805</v>
      </c>
      <c r="L93" s="4">
        <v>45510</v>
      </c>
      <c r="M93" s="5">
        <v>0.4932523148148148</v>
      </c>
      <c r="N93" s="6" t="s">
        <v>788</v>
      </c>
      <c r="O93" s="8">
        <v>1</v>
      </c>
      <c r="P93" s="4">
        <v>45514</v>
      </c>
      <c r="Q93" s="5">
        <v>8.2604166666666673E-2</v>
      </c>
      <c r="R93" s="6" t="s">
        <v>806</v>
      </c>
      <c r="S93" s="9" cm="1">
        <f t="array" aca="1" ref="S93" ca="1">_xlfn.IFS(P93="",NETWORKDAYS(L93,TODAY(),Feriados!A92:A1157),P93&lt;&gt;"",(NETWORKDAYS(L93,P93,Feriados!A92:A1157)-1))</f>
        <v>3</v>
      </c>
      <c r="T93" s="9" t="str">
        <f t="shared" ca="1" si="2"/>
        <v>Sim</v>
      </c>
      <c r="U93" s="8">
        <v>1</v>
      </c>
      <c r="V93" s="9" cm="1">
        <f t="array" aca="1" ref="V93" ca="1">_xlfn.IFS(T93="Não","",T93="Sim",S93-2)</f>
        <v>1</v>
      </c>
      <c r="W93" s="6">
        <v>0</v>
      </c>
      <c r="X93" s="8">
        <v>1</v>
      </c>
      <c r="Y93" s="8" t="str">
        <f t="shared" si="3"/>
        <v>Não</v>
      </c>
    </row>
    <row r="94" spans="1:25" x14ac:dyDescent="0.25">
      <c r="A94" s="6" t="s">
        <v>934</v>
      </c>
      <c r="B94" s="6" t="s">
        <v>424</v>
      </c>
      <c r="C94" s="8" t="str">
        <f>VLOOKUP(B94,'Lista de obras'!$A:$C,2,FALSE)</f>
        <v>4575662158</v>
      </c>
      <c r="D94" s="8" t="str">
        <f>VLOOKUP(B94,'Lista de obras'!$A:$C,3,FALSE)</f>
        <v>CONCREZAC - Lapidação de Piso de Concreto</v>
      </c>
      <c r="E94" s="8" t="str">
        <f>VLOOKUP(B94,'Lista de obras'!$A:$D,4,FALSE)</f>
        <v>NESTLE SÃO BERNARDO</v>
      </c>
      <c r="F94" s="6">
        <v>47</v>
      </c>
      <c r="G94" s="4" t="s">
        <v>878</v>
      </c>
      <c r="H94" s="14">
        <v>45509</v>
      </c>
      <c r="I94" s="16">
        <v>0.53430555555555559</v>
      </c>
      <c r="K94" s="6" t="s">
        <v>821</v>
      </c>
      <c r="L94" s="4">
        <v>45509</v>
      </c>
      <c r="M94" s="5">
        <v>0.53498842592592588</v>
      </c>
      <c r="N94" s="6" t="s">
        <v>788</v>
      </c>
      <c r="O94" s="8">
        <v>1</v>
      </c>
      <c r="P94" s="4">
        <v>45512</v>
      </c>
      <c r="Q94" s="5">
        <v>0.73893518518518519</v>
      </c>
      <c r="R94" s="6" t="s">
        <v>822</v>
      </c>
      <c r="S94" s="9" cm="1">
        <f t="array" aca="1" ref="S94" ca="1">_xlfn.IFS(P94="",NETWORKDAYS(L94,TODAY(),Feriados!A93:A1158),P94&lt;&gt;"",(NETWORKDAYS(L94,P94,Feriados!A93:A1158)-1))</f>
        <v>3</v>
      </c>
      <c r="T94" s="9" t="str">
        <f t="shared" ca="1" si="2"/>
        <v>Sim</v>
      </c>
      <c r="U94" s="8">
        <v>1</v>
      </c>
      <c r="V94" s="9" cm="1">
        <f t="array" aca="1" ref="V94" ca="1">_xlfn.IFS(T94="Não","",T94="Sim",S94-2)</f>
        <v>1</v>
      </c>
      <c r="W94" s="6">
        <v>0</v>
      </c>
      <c r="X94" s="8">
        <v>1</v>
      </c>
      <c r="Y94" s="8" t="str">
        <f t="shared" si="3"/>
        <v>Não</v>
      </c>
    </row>
    <row r="95" spans="1:25" x14ac:dyDescent="0.25">
      <c r="A95" s="6" t="s">
        <v>935</v>
      </c>
      <c r="B95" s="6" t="s">
        <v>222</v>
      </c>
      <c r="C95" s="8" t="str">
        <f>VLOOKUP(B95,'Lista de obras'!$A:$C,2,FALSE)</f>
        <v>4575115960</v>
      </c>
      <c r="D95" s="8" t="str">
        <f>VLOOKUP(B95,'Lista de obras'!$A:$C,3,FALSE)</f>
        <v>MEGA - Reforma e ampliação Fluid Bed e Achoc</v>
      </c>
      <c r="E95" s="8" t="str">
        <f>VLOOKUP(B95,'Lista de obras'!$A:$D,4,FALSE)</f>
        <v>NESTLE ARARAS</v>
      </c>
      <c r="F95" s="6">
        <v>113</v>
      </c>
      <c r="G95" s="4" t="s">
        <v>878</v>
      </c>
      <c r="H95" s="14">
        <v>45509</v>
      </c>
      <c r="I95" s="16">
        <v>0.53890046296296301</v>
      </c>
      <c r="K95" s="6" t="s">
        <v>799</v>
      </c>
      <c r="L95" s="4">
        <v>45509</v>
      </c>
      <c r="M95" s="5">
        <v>0.54959490740740746</v>
      </c>
      <c r="N95" s="6" t="s">
        <v>800</v>
      </c>
      <c r="O95" s="8">
        <v>1</v>
      </c>
      <c r="P95" s="4"/>
      <c r="Q95" s="4"/>
      <c r="S95" s="9" cm="1">
        <f t="array" aca="1" ref="S95" ca="1">_xlfn.IFS(P95="",NETWORKDAYS(L95,TODAY(),Feriados!A94:A1159),P95&lt;&gt;"",(NETWORKDAYS(L95,P95,Feriados!A94:A1159)-1))</f>
        <v>59</v>
      </c>
      <c r="T95" s="9" t="str">
        <f t="shared" ca="1" si="2"/>
        <v>Sim</v>
      </c>
      <c r="U95" s="8">
        <v>1</v>
      </c>
      <c r="V95" s="9" cm="1">
        <f t="array" aca="1" ref="V95" ca="1">_xlfn.IFS(T95="Não","",T95="Sim",S95-2)</f>
        <v>57</v>
      </c>
      <c r="W95" s="6">
        <v>0</v>
      </c>
      <c r="X95" s="8">
        <v>1</v>
      </c>
      <c r="Y95" s="8" t="str">
        <f t="shared" si="3"/>
        <v>Não</v>
      </c>
    </row>
    <row r="96" spans="1:25" x14ac:dyDescent="0.25">
      <c r="A96" s="6" t="s">
        <v>936</v>
      </c>
      <c r="B96" s="6" t="s">
        <v>222</v>
      </c>
      <c r="C96" s="8" t="str">
        <f>VLOOKUP(B96,'Lista de obras'!$A:$C,2,FALSE)</f>
        <v>4575115960</v>
      </c>
      <c r="D96" s="8" t="str">
        <f>VLOOKUP(B96,'Lista de obras'!$A:$C,3,FALSE)</f>
        <v>MEGA - Reforma e ampliação Fluid Bed e Achoc</v>
      </c>
      <c r="E96" s="8" t="str">
        <f>VLOOKUP(B96,'Lista de obras'!$A:$D,4,FALSE)</f>
        <v>NESTLE ARARAS</v>
      </c>
      <c r="F96" s="6">
        <v>114</v>
      </c>
      <c r="G96" s="4" t="s">
        <v>909</v>
      </c>
      <c r="H96" s="14">
        <v>45509</v>
      </c>
      <c r="I96" s="16">
        <v>0.55297453703703703</v>
      </c>
      <c r="K96" s="6" t="s">
        <v>799</v>
      </c>
      <c r="L96" s="4">
        <v>45509</v>
      </c>
      <c r="M96" s="5">
        <v>0.55724537037037036</v>
      </c>
      <c r="N96" s="6" t="s">
        <v>800</v>
      </c>
      <c r="O96" s="8">
        <v>1</v>
      </c>
      <c r="P96" s="4"/>
      <c r="Q96" s="5"/>
      <c r="S96" s="9" cm="1">
        <f t="array" aca="1" ref="S96" ca="1">_xlfn.IFS(P96="",NETWORKDAYS(L96,TODAY(),Feriados!A95:A1160),P96&lt;&gt;"",(NETWORKDAYS(L96,P96,Feriados!A95:A1160)-1))</f>
        <v>59</v>
      </c>
      <c r="T96" s="9" t="str">
        <f t="shared" ca="1" si="2"/>
        <v>Sim</v>
      </c>
      <c r="U96" s="8">
        <v>1</v>
      </c>
      <c r="V96" s="9" cm="1">
        <f t="array" aca="1" ref="V96" ca="1">_xlfn.IFS(T96="Não","",T96="Sim",S96-2)</f>
        <v>57</v>
      </c>
      <c r="W96" s="6">
        <v>0</v>
      </c>
      <c r="X96" s="8">
        <v>1</v>
      </c>
      <c r="Y96" s="8" t="str">
        <f t="shared" si="3"/>
        <v>Não</v>
      </c>
    </row>
    <row r="97" spans="1:25" x14ac:dyDescent="0.25">
      <c r="A97" s="6" t="s">
        <v>937</v>
      </c>
      <c r="B97" s="6" t="s">
        <v>436</v>
      </c>
      <c r="C97" s="8" t="str">
        <f>VLOOKUP(B97,'Lista de obras'!$A:$C,2,FALSE)</f>
        <v>RFQ-1210-2024-000.082</v>
      </c>
      <c r="D97" s="8" t="str">
        <f>VLOOKUP(B97,'Lista de obras'!$A:$C,3,FALSE)</f>
        <v>CONSIGMA - Construção da nova sala de assepsia/demolição da sala existente/construção de bases para robô e para painéis</v>
      </c>
      <c r="E97" s="8" t="str">
        <f>VLOOKUP(B97,'Lista de obras'!$A:$D,4,FALSE)</f>
        <v>NESTLE ARARAS</v>
      </c>
      <c r="F97" s="6">
        <v>52</v>
      </c>
      <c r="G97" s="4" t="s">
        <v>909</v>
      </c>
      <c r="H97" s="14">
        <v>45509</v>
      </c>
      <c r="I97" s="16">
        <v>0.55395833333333333</v>
      </c>
      <c r="K97" s="6" t="s">
        <v>853</v>
      </c>
      <c r="L97" s="4">
        <v>45509</v>
      </c>
      <c r="M97" s="5">
        <v>0.55628472222222225</v>
      </c>
      <c r="N97" s="6" t="s">
        <v>788</v>
      </c>
      <c r="O97" s="8">
        <v>1</v>
      </c>
      <c r="P97" s="4">
        <v>45509</v>
      </c>
      <c r="Q97" s="5">
        <v>0.61936342592592597</v>
      </c>
      <c r="R97" s="6" t="s">
        <v>806</v>
      </c>
      <c r="S97" s="9" cm="1">
        <f t="array" aca="1" ref="S97" ca="1">_xlfn.IFS(P97="",NETWORKDAYS(L97,TODAY(),Feriados!A96:A1161),P97&lt;&gt;"",(NETWORKDAYS(L97,P97,Feriados!A96:A1161)-1))</f>
        <v>0</v>
      </c>
      <c r="T97" s="9" t="str">
        <f t="shared" ca="1" si="2"/>
        <v>Não</v>
      </c>
      <c r="U97" s="8">
        <v>1</v>
      </c>
      <c r="V97" s="9" t="str" cm="1">
        <f t="array" aca="1" ref="V97" ca="1">_xlfn.IFS(T97="Não","",T97="Sim",S97-2)</f>
        <v/>
      </c>
      <c r="W97" s="6">
        <v>0</v>
      </c>
      <c r="X97" s="8">
        <v>1</v>
      </c>
      <c r="Y97" s="8" t="str">
        <f t="shared" si="3"/>
        <v>Não</v>
      </c>
    </row>
    <row r="98" spans="1:25" x14ac:dyDescent="0.25">
      <c r="A98" s="6" t="s">
        <v>938</v>
      </c>
      <c r="B98" s="6" t="s">
        <v>436</v>
      </c>
      <c r="C98" s="8" t="str">
        <f>VLOOKUP(B98,'Lista de obras'!$A:$C,2,FALSE)</f>
        <v>RFQ-1210-2024-000.082</v>
      </c>
      <c r="D98" s="8" t="str">
        <f>VLOOKUP(B98,'Lista de obras'!$A:$C,3,FALSE)</f>
        <v>CONSIGMA - Construção da nova sala de assepsia/demolição da sala existente/construção de bases para robô e para painéis</v>
      </c>
      <c r="E98" s="8" t="str">
        <f>VLOOKUP(B98,'Lista de obras'!$A:$D,4,FALSE)</f>
        <v>NESTLE ARARAS</v>
      </c>
      <c r="F98" s="6">
        <v>53</v>
      </c>
      <c r="G98" s="4" t="s">
        <v>939</v>
      </c>
      <c r="H98" s="14">
        <v>45509</v>
      </c>
      <c r="I98" s="16">
        <v>0.5560532407407407</v>
      </c>
      <c r="K98" s="6" t="s">
        <v>853</v>
      </c>
      <c r="L98" s="4">
        <v>45509</v>
      </c>
      <c r="M98" s="5">
        <v>0.55637731481481478</v>
      </c>
      <c r="N98" s="6" t="s">
        <v>788</v>
      </c>
      <c r="O98" s="8">
        <v>1</v>
      </c>
      <c r="P98" s="4">
        <v>45509</v>
      </c>
      <c r="Q98" s="5">
        <v>0.61459490740740741</v>
      </c>
      <c r="R98" s="6" t="s">
        <v>806</v>
      </c>
      <c r="S98" s="9" cm="1">
        <f t="array" aca="1" ref="S98" ca="1">_xlfn.IFS(P98="",NETWORKDAYS(L98,TODAY(),Feriados!A97:A1162),P98&lt;&gt;"",(NETWORKDAYS(L98,P98,Feriados!A97:A1162)-1))</f>
        <v>0</v>
      </c>
      <c r="T98" s="9" t="str">
        <f t="shared" ca="1" si="2"/>
        <v>Não</v>
      </c>
      <c r="U98" s="8">
        <v>1</v>
      </c>
      <c r="V98" s="9" t="str" cm="1">
        <f t="array" aca="1" ref="V98" ca="1">_xlfn.IFS(T98="Não","",T98="Sim",S98-2)</f>
        <v/>
      </c>
      <c r="W98" s="6">
        <v>0</v>
      </c>
      <c r="X98" s="8">
        <v>1</v>
      </c>
      <c r="Y98" s="8" t="str">
        <f t="shared" si="3"/>
        <v>Não</v>
      </c>
    </row>
    <row r="99" spans="1:25" x14ac:dyDescent="0.25">
      <c r="A99" s="6" t="s">
        <v>940</v>
      </c>
      <c r="B99" s="6" t="s">
        <v>433</v>
      </c>
      <c r="C99" s="8" t="str">
        <f>VLOOKUP(B99,'Lista de obras'!$A:$C,2,FALSE)</f>
        <v>4575436386</v>
      </c>
      <c r="D99" s="8" t="str">
        <f>VLOOKUP(B99,'Lista de obras'!$A:$C,3,FALSE)</f>
        <v>MF TECH -  Montagem Mecânica Nova Linha de Mucilon</v>
      </c>
      <c r="E99" s="8" t="str">
        <f>VLOOKUP(B99,'Lista de obras'!$A:$D,4,FALSE)</f>
        <v>NESTLE SÃO JOSÉ DO RIO PARDO</v>
      </c>
      <c r="F99" s="6">
        <v>36</v>
      </c>
      <c r="G99" s="4" t="s">
        <v>941</v>
      </c>
      <c r="H99" s="14">
        <v>45509</v>
      </c>
      <c r="I99" s="16">
        <v>0.616724537037037</v>
      </c>
      <c r="K99" s="6" t="s">
        <v>942</v>
      </c>
      <c r="L99" s="4">
        <v>45510</v>
      </c>
      <c r="M99" s="5">
        <v>0.81579861111111107</v>
      </c>
      <c r="N99" s="6" t="s">
        <v>788</v>
      </c>
      <c r="O99" s="8">
        <v>1</v>
      </c>
      <c r="P99" s="4">
        <v>45533</v>
      </c>
      <c r="Q99" s="5">
        <v>0.56534722222222222</v>
      </c>
      <c r="R99" s="6" t="s">
        <v>943</v>
      </c>
      <c r="S99" s="9" cm="1">
        <f t="array" aca="1" ref="S99" ca="1">_xlfn.IFS(P99="",NETWORKDAYS(L99,TODAY(),Feriados!A98:A1163),P99&lt;&gt;"",(NETWORKDAYS(L99,P99,Feriados!A98:A1163)-1))</f>
        <v>17</v>
      </c>
      <c r="T99" s="9" t="str">
        <f t="shared" ca="1" si="2"/>
        <v>Sim</v>
      </c>
      <c r="U99" s="8">
        <v>1</v>
      </c>
      <c r="V99" s="9" cm="1">
        <f t="array" aca="1" ref="V99" ca="1">_xlfn.IFS(T99="Não","",T99="Sim",S99-2)</f>
        <v>15</v>
      </c>
      <c r="W99" s="6">
        <v>0</v>
      </c>
      <c r="X99" s="8">
        <v>1</v>
      </c>
      <c r="Y99" s="8" t="str">
        <f t="shared" si="3"/>
        <v>Não</v>
      </c>
    </row>
    <row r="100" spans="1:25" x14ac:dyDescent="0.25">
      <c r="A100" s="6" t="s">
        <v>944</v>
      </c>
      <c r="B100" s="6" t="s">
        <v>301</v>
      </c>
      <c r="C100" s="8" t="str">
        <f>VLOOKUP(B100,'Lista de obras'!$A:$C,2,FALSE)</f>
        <v>4575420951</v>
      </c>
      <c r="D100" s="8" t="str">
        <f>VLOOKUP(B100,'Lista de obras'!$A:$C,3,FALSE)</f>
        <v>FUTURA ELETRICIDADE - Montagem Eletrica Para Projeto DPA Lactalis</v>
      </c>
      <c r="E100" s="8" t="str">
        <f>VLOOKUP(B100,'Lista de obras'!$A:$D,4,FALSE)</f>
        <v>NESTLE ARARAS</v>
      </c>
      <c r="F100" s="6">
        <v>55</v>
      </c>
      <c r="G100" s="4" t="s">
        <v>909</v>
      </c>
      <c r="H100" s="14">
        <v>45509</v>
      </c>
      <c r="I100" s="16">
        <v>0.65537037037037038</v>
      </c>
      <c r="K100" s="6" t="s">
        <v>832</v>
      </c>
      <c r="L100" s="4">
        <v>45509</v>
      </c>
      <c r="M100" s="5">
        <v>0.65546296296296291</v>
      </c>
      <c r="N100" s="6" t="s">
        <v>788</v>
      </c>
      <c r="O100" s="8">
        <v>1</v>
      </c>
      <c r="P100" s="4">
        <v>45524</v>
      </c>
      <c r="Q100" s="5">
        <v>0.67162037037037037</v>
      </c>
      <c r="R100" s="6" t="s">
        <v>835</v>
      </c>
      <c r="S100" s="9" cm="1">
        <f t="array" aca="1" ref="S100" ca="1">_xlfn.IFS(P100="",NETWORKDAYS(L100,TODAY(),Feriados!A99:A1164),P100&lt;&gt;"",(NETWORKDAYS(L100,P100,Feriados!A99:A1164)-1))</f>
        <v>11</v>
      </c>
      <c r="T100" s="9" t="str">
        <f t="shared" ca="1" si="2"/>
        <v>Sim</v>
      </c>
      <c r="U100" s="8">
        <v>1</v>
      </c>
      <c r="V100" s="9" cm="1">
        <f t="array" aca="1" ref="V100" ca="1">_xlfn.IFS(T100="Não","",T100="Sim",S100-2)</f>
        <v>9</v>
      </c>
      <c r="W100" s="6">
        <v>0</v>
      </c>
      <c r="X100" s="8">
        <v>1</v>
      </c>
      <c r="Y100" s="8" t="str">
        <f t="shared" si="3"/>
        <v>Não</v>
      </c>
    </row>
    <row r="101" spans="1:25" x14ac:dyDescent="0.25">
      <c r="A101" s="6" t="s">
        <v>945</v>
      </c>
      <c r="B101" s="6" t="s">
        <v>301</v>
      </c>
      <c r="C101" s="8" t="str">
        <f>VLOOKUP(B101,'Lista de obras'!$A:$C,2,FALSE)</f>
        <v>4575420951</v>
      </c>
      <c r="D101" s="8" t="str">
        <f>VLOOKUP(B101,'Lista de obras'!$A:$C,3,FALSE)</f>
        <v>FUTURA ELETRICIDADE - Montagem Eletrica Para Projeto DPA Lactalis</v>
      </c>
      <c r="E101" s="8" t="str">
        <f>VLOOKUP(B101,'Lista de obras'!$A:$D,4,FALSE)</f>
        <v>NESTLE ARARAS</v>
      </c>
      <c r="F101" s="6">
        <v>56</v>
      </c>
      <c r="G101" s="4" t="s">
        <v>939</v>
      </c>
      <c r="H101" s="14">
        <v>45509</v>
      </c>
      <c r="I101" s="16">
        <v>0.65712962962962962</v>
      </c>
      <c r="K101" s="6" t="s">
        <v>832</v>
      </c>
      <c r="L101" s="4">
        <v>45509</v>
      </c>
      <c r="M101" s="5">
        <v>0.65718750000000004</v>
      </c>
      <c r="N101" s="6" t="s">
        <v>788</v>
      </c>
      <c r="O101" s="8">
        <v>1</v>
      </c>
      <c r="P101" s="4">
        <v>45524</v>
      </c>
      <c r="Q101" s="5">
        <v>0.67194444444444446</v>
      </c>
      <c r="R101" s="6" t="s">
        <v>835</v>
      </c>
      <c r="S101" s="9" cm="1">
        <f t="array" aca="1" ref="S101" ca="1">_xlfn.IFS(P101="",NETWORKDAYS(L101,TODAY(),Feriados!A100:A1165),P101&lt;&gt;"",(NETWORKDAYS(L101,P101,Feriados!A100:A1165)-1))</f>
        <v>11</v>
      </c>
      <c r="T101" s="9" t="str">
        <f t="shared" ca="1" si="2"/>
        <v>Sim</v>
      </c>
      <c r="U101" s="8">
        <v>1</v>
      </c>
      <c r="V101" s="9" cm="1">
        <f t="array" aca="1" ref="V101" ca="1">_xlfn.IFS(T101="Não","",T101="Sim",S101-2)</f>
        <v>9</v>
      </c>
      <c r="W101" s="6">
        <v>0</v>
      </c>
      <c r="X101" s="8">
        <v>1</v>
      </c>
      <c r="Y101" s="8" t="str">
        <f t="shared" si="3"/>
        <v>Não</v>
      </c>
    </row>
    <row r="102" spans="1:25" x14ac:dyDescent="0.25">
      <c r="A102" s="6" t="s">
        <v>946</v>
      </c>
      <c r="B102" s="6" t="s">
        <v>169</v>
      </c>
      <c r="C102" s="8" t="str">
        <f>VLOOKUP(B102,'Lista de obras'!$A:$C,2,FALSE)</f>
        <v>4574324207</v>
      </c>
      <c r="D102" s="8" t="str">
        <f>VLOOKUP(B102,'Lista de obras'!$A:$C,3,FALSE)</f>
        <v>LE ENGENHARIA - CAG-11 / Eletrocentro 3B</v>
      </c>
      <c r="E102" s="8" t="str">
        <f>VLOOKUP(B102,'Lista de obras'!$A:$D,4,FALSE)</f>
        <v>NESTLE VILA VELHA</v>
      </c>
      <c r="F102" s="6">
        <v>220</v>
      </c>
      <c r="G102" s="4" t="s">
        <v>909</v>
      </c>
      <c r="H102" s="14">
        <v>45509</v>
      </c>
      <c r="I102" s="16">
        <v>0.68046296296296294</v>
      </c>
      <c r="K102" s="6" t="s">
        <v>824</v>
      </c>
      <c r="L102" s="4">
        <v>45509</v>
      </c>
      <c r="M102" s="5">
        <v>0.82901620370370366</v>
      </c>
      <c r="N102" s="6" t="s">
        <v>788</v>
      </c>
      <c r="O102" s="8">
        <v>1</v>
      </c>
      <c r="P102" s="4">
        <v>45522</v>
      </c>
      <c r="Q102" s="5">
        <v>0.82945601851851847</v>
      </c>
      <c r="R102" s="6" t="s">
        <v>825</v>
      </c>
      <c r="S102" s="9" cm="1">
        <f t="array" aca="1" ref="S102" ca="1">_xlfn.IFS(P102="",NETWORKDAYS(L102,TODAY(),Feriados!A101:A1166),P102&lt;&gt;"",(NETWORKDAYS(L102,P102,Feriados!A101:A1166)-1))</f>
        <v>9</v>
      </c>
      <c r="T102" s="9" t="str">
        <f t="shared" ca="1" si="2"/>
        <v>Sim</v>
      </c>
      <c r="U102" s="8">
        <v>1</v>
      </c>
      <c r="V102" s="9" cm="1">
        <f t="array" aca="1" ref="V102" ca="1">_xlfn.IFS(T102="Não","",T102="Sim",S102-2)</f>
        <v>7</v>
      </c>
      <c r="W102" s="6">
        <v>0</v>
      </c>
      <c r="X102" s="8">
        <v>1</v>
      </c>
      <c r="Y102" s="8" t="str">
        <f t="shared" si="3"/>
        <v>Não</v>
      </c>
    </row>
    <row r="103" spans="1:25" x14ac:dyDescent="0.25">
      <c r="A103" s="6" t="s">
        <v>947</v>
      </c>
      <c r="B103" s="6" t="s">
        <v>169</v>
      </c>
      <c r="C103" s="8" t="str">
        <f>VLOOKUP(B103,'Lista de obras'!$A:$C,2,FALSE)</f>
        <v>4574324207</v>
      </c>
      <c r="D103" s="8" t="str">
        <f>VLOOKUP(B103,'Lista de obras'!$A:$C,3,FALSE)</f>
        <v>LE ENGENHARIA - CAG-11 / Eletrocentro 3B</v>
      </c>
      <c r="E103" s="8" t="str">
        <f>VLOOKUP(B103,'Lista de obras'!$A:$D,4,FALSE)</f>
        <v>NESTLE VILA VELHA</v>
      </c>
      <c r="F103" s="6">
        <v>221</v>
      </c>
      <c r="G103" s="4" t="s">
        <v>939</v>
      </c>
      <c r="H103" s="14">
        <v>45509</v>
      </c>
      <c r="I103" s="16">
        <v>0.68121527777777779</v>
      </c>
      <c r="K103" s="6" t="s">
        <v>824</v>
      </c>
      <c r="L103" s="4">
        <v>45509</v>
      </c>
      <c r="M103" s="5">
        <v>0.8238078703703704</v>
      </c>
      <c r="N103" s="6" t="s">
        <v>788</v>
      </c>
      <c r="O103" s="8">
        <v>1</v>
      </c>
      <c r="P103" s="4">
        <v>45522</v>
      </c>
      <c r="Q103" s="5">
        <v>0.82981481481481478</v>
      </c>
      <c r="R103" s="6" t="s">
        <v>825</v>
      </c>
      <c r="S103" s="9" cm="1">
        <f t="array" aca="1" ref="S103" ca="1">_xlfn.IFS(P103="",NETWORKDAYS(L103,TODAY(),Feriados!A102:A1167),P103&lt;&gt;"",(NETWORKDAYS(L103,P103,Feriados!A102:A1167)-1))</f>
        <v>9</v>
      </c>
      <c r="T103" s="9" t="str">
        <f t="shared" ca="1" si="2"/>
        <v>Sim</v>
      </c>
      <c r="U103" s="8">
        <v>1</v>
      </c>
      <c r="V103" s="9" cm="1">
        <f t="array" aca="1" ref="V103" ca="1">_xlfn.IFS(T103="Não","",T103="Sim",S103-2)</f>
        <v>7</v>
      </c>
      <c r="W103" s="6">
        <v>0</v>
      </c>
      <c r="X103" s="8">
        <v>1</v>
      </c>
      <c r="Y103" s="8" t="str">
        <f t="shared" si="3"/>
        <v>Não</v>
      </c>
    </row>
    <row r="104" spans="1:25" x14ac:dyDescent="0.25">
      <c r="A104" s="6" t="s">
        <v>948</v>
      </c>
      <c r="B104" s="6" t="s">
        <v>231</v>
      </c>
      <c r="C104" s="8" t="str">
        <f>VLOOKUP(B104,'Lista de obras'!$A:$C,2,FALSE)</f>
        <v>4574383641</v>
      </c>
      <c r="D104" s="8" t="str">
        <f>VLOOKUP(B104,'Lista de obras'!$A:$C,3,FALSE)</f>
        <v>LE ENGENHARIA - RFQ S1271</v>
      </c>
      <c r="E104" s="8" t="str">
        <f>VLOOKUP(B104,'Lista de obras'!$A:$D,4,FALSE)</f>
        <v>NESTLE VILA VELHA</v>
      </c>
      <c r="F104" s="6">
        <v>202</v>
      </c>
      <c r="G104" s="4" t="s">
        <v>909</v>
      </c>
      <c r="H104" s="14">
        <v>45509</v>
      </c>
      <c r="I104" s="16">
        <v>0.68236111111111108</v>
      </c>
      <c r="K104" s="6" t="s">
        <v>824</v>
      </c>
      <c r="L104" s="4">
        <v>45509</v>
      </c>
      <c r="M104" s="5">
        <v>0.81368055555555552</v>
      </c>
      <c r="N104" s="6" t="s">
        <v>788</v>
      </c>
      <c r="O104" s="8">
        <v>1</v>
      </c>
      <c r="P104" s="4">
        <v>45522</v>
      </c>
      <c r="Q104" s="5">
        <v>0.81184027777777779</v>
      </c>
      <c r="R104" s="6" t="s">
        <v>825</v>
      </c>
      <c r="S104" s="9" cm="1">
        <f t="array" aca="1" ref="S104" ca="1">_xlfn.IFS(P104="",NETWORKDAYS(L104,TODAY(),Feriados!A103:A1168),P104&lt;&gt;"",(NETWORKDAYS(L104,P104,Feriados!A103:A1168)-1))</f>
        <v>9</v>
      </c>
      <c r="T104" s="9" t="str">
        <f t="shared" ca="1" si="2"/>
        <v>Sim</v>
      </c>
      <c r="U104" s="8">
        <v>1</v>
      </c>
      <c r="V104" s="9" cm="1">
        <f t="array" aca="1" ref="V104" ca="1">_xlfn.IFS(T104="Não","",T104="Sim",S104-2)</f>
        <v>7</v>
      </c>
      <c r="W104" s="6">
        <v>0</v>
      </c>
      <c r="X104" s="8">
        <v>1</v>
      </c>
      <c r="Y104" s="8" t="str">
        <f t="shared" si="3"/>
        <v>Não</v>
      </c>
    </row>
    <row r="105" spans="1:25" x14ac:dyDescent="0.25">
      <c r="A105" s="6" t="s">
        <v>949</v>
      </c>
      <c r="B105" s="6" t="s">
        <v>231</v>
      </c>
      <c r="C105" s="8" t="str">
        <f>VLOOKUP(B105,'Lista de obras'!$A:$C,2,FALSE)</f>
        <v>4574383641</v>
      </c>
      <c r="D105" s="8" t="str">
        <f>VLOOKUP(B105,'Lista de obras'!$A:$C,3,FALSE)</f>
        <v>LE ENGENHARIA - RFQ S1271</v>
      </c>
      <c r="E105" s="8" t="str">
        <f>VLOOKUP(B105,'Lista de obras'!$A:$D,4,FALSE)</f>
        <v>NESTLE VILA VELHA</v>
      </c>
      <c r="F105" s="6">
        <v>203</v>
      </c>
      <c r="G105" s="4" t="s">
        <v>939</v>
      </c>
      <c r="H105" s="14">
        <v>45509</v>
      </c>
      <c r="I105" s="16">
        <v>0.68386574074074069</v>
      </c>
      <c r="K105" s="6" t="s">
        <v>824</v>
      </c>
      <c r="L105" s="4">
        <v>45509</v>
      </c>
      <c r="M105" s="5">
        <v>0.82332175925925921</v>
      </c>
      <c r="N105" s="6" t="s">
        <v>788</v>
      </c>
      <c r="O105" s="8">
        <v>1</v>
      </c>
      <c r="P105" s="4">
        <v>45522</v>
      </c>
      <c r="Q105" s="5">
        <v>0.81226851851851856</v>
      </c>
      <c r="R105" s="6" t="s">
        <v>825</v>
      </c>
      <c r="S105" s="9" cm="1">
        <f t="array" aca="1" ref="S105" ca="1">_xlfn.IFS(P105="",NETWORKDAYS(L105,TODAY(),Feriados!A104:A1169),P105&lt;&gt;"",(NETWORKDAYS(L105,P105,Feriados!A104:A1169)-1))</f>
        <v>9</v>
      </c>
      <c r="T105" s="9" t="str">
        <f t="shared" ca="1" si="2"/>
        <v>Sim</v>
      </c>
      <c r="U105" s="8">
        <v>1</v>
      </c>
      <c r="V105" s="9" cm="1">
        <f t="array" aca="1" ref="V105" ca="1">_xlfn.IFS(T105="Não","",T105="Sim",S105-2)</f>
        <v>7</v>
      </c>
      <c r="W105" s="6">
        <v>0</v>
      </c>
      <c r="X105" s="8">
        <v>1</v>
      </c>
      <c r="Y105" s="8" t="str">
        <f t="shared" si="3"/>
        <v>Não</v>
      </c>
    </row>
    <row r="106" spans="1:25" x14ac:dyDescent="0.25">
      <c r="A106" s="6" t="s">
        <v>950</v>
      </c>
      <c r="B106" s="6" t="s">
        <v>231</v>
      </c>
      <c r="C106" s="8" t="str">
        <f>VLOOKUP(B106,'Lista de obras'!$A:$C,2,FALSE)</f>
        <v>4574383641</v>
      </c>
      <c r="D106" s="8" t="str">
        <f>VLOOKUP(B106,'Lista de obras'!$A:$C,3,FALSE)</f>
        <v>LE ENGENHARIA - RFQ S1271</v>
      </c>
      <c r="E106" s="8" t="str">
        <f>VLOOKUP(B106,'Lista de obras'!$A:$D,4,FALSE)</f>
        <v>NESTLE VILA VELHA</v>
      </c>
      <c r="F106" s="6">
        <v>204</v>
      </c>
      <c r="G106" s="4" t="s">
        <v>933</v>
      </c>
      <c r="H106" s="14">
        <v>45509</v>
      </c>
      <c r="I106" s="16">
        <v>0.68922453703703701</v>
      </c>
      <c r="K106" s="6" t="s">
        <v>824</v>
      </c>
      <c r="L106" s="4">
        <v>45509</v>
      </c>
      <c r="M106" s="5">
        <v>0.82310185185185181</v>
      </c>
      <c r="N106" s="6" t="s">
        <v>788</v>
      </c>
      <c r="O106" s="8">
        <v>1</v>
      </c>
      <c r="P106" s="4">
        <v>45522</v>
      </c>
      <c r="Q106" s="5">
        <v>0.81267361111111114</v>
      </c>
      <c r="R106" s="6" t="s">
        <v>825</v>
      </c>
      <c r="S106" s="9" cm="1">
        <f t="array" aca="1" ref="S106" ca="1">_xlfn.IFS(P106="",NETWORKDAYS(L106,TODAY(),Feriados!A105:A1170),P106&lt;&gt;"",(NETWORKDAYS(L106,P106,Feriados!A105:A1170)-1))</f>
        <v>9</v>
      </c>
      <c r="T106" s="9" t="str">
        <f t="shared" ca="1" si="2"/>
        <v>Sim</v>
      </c>
      <c r="U106" s="8">
        <v>1</v>
      </c>
      <c r="V106" s="9" cm="1">
        <f t="array" aca="1" ref="V106" ca="1">_xlfn.IFS(T106="Não","",T106="Sim",S106-2)</f>
        <v>7</v>
      </c>
      <c r="W106" s="6">
        <v>0</v>
      </c>
      <c r="X106" s="8">
        <v>1</v>
      </c>
      <c r="Y106" s="8" t="str">
        <f t="shared" si="3"/>
        <v>Não</v>
      </c>
    </row>
    <row r="107" spans="1:25" x14ac:dyDescent="0.25">
      <c r="A107" s="6" t="s">
        <v>951</v>
      </c>
      <c r="B107" s="6" t="s">
        <v>169</v>
      </c>
      <c r="C107" s="8" t="str">
        <f>VLOOKUP(B107,'Lista de obras'!$A:$C,2,FALSE)</f>
        <v>4574324207</v>
      </c>
      <c r="D107" s="8" t="str">
        <f>VLOOKUP(B107,'Lista de obras'!$A:$C,3,FALSE)</f>
        <v>LE ENGENHARIA - CAG-11 / Eletrocentro 3B</v>
      </c>
      <c r="E107" s="8" t="str">
        <f>VLOOKUP(B107,'Lista de obras'!$A:$D,4,FALSE)</f>
        <v>NESTLE VILA VELHA</v>
      </c>
      <c r="F107" s="6">
        <v>222</v>
      </c>
      <c r="G107" s="4" t="s">
        <v>933</v>
      </c>
      <c r="H107" s="14">
        <v>45509</v>
      </c>
      <c r="I107" s="16">
        <v>0.75842592592592595</v>
      </c>
      <c r="K107" s="6" t="s">
        <v>824</v>
      </c>
      <c r="L107" s="4">
        <v>45509</v>
      </c>
      <c r="M107" s="5">
        <v>0.82939814814814816</v>
      </c>
      <c r="N107" s="6" t="s">
        <v>788</v>
      </c>
      <c r="O107" s="8">
        <v>1</v>
      </c>
      <c r="P107" s="4">
        <v>45522</v>
      </c>
      <c r="Q107" s="5">
        <v>0.90692129629629625</v>
      </c>
      <c r="R107" s="6" t="s">
        <v>825</v>
      </c>
      <c r="S107" s="9" cm="1">
        <f t="array" aca="1" ref="S107" ca="1">_xlfn.IFS(P107="",NETWORKDAYS(L107,TODAY(),Feriados!A106:A1171),P107&lt;&gt;"",(NETWORKDAYS(L107,P107,Feriados!A106:A1171)-1))</f>
        <v>9</v>
      </c>
      <c r="T107" s="9" t="str">
        <f t="shared" ca="1" si="2"/>
        <v>Sim</v>
      </c>
      <c r="U107" s="8">
        <v>1</v>
      </c>
      <c r="V107" s="9" cm="1">
        <f t="array" aca="1" ref="V107" ca="1">_xlfn.IFS(T107="Não","",T107="Sim",S107-2)</f>
        <v>7</v>
      </c>
      <c r="W107" s="6">
        <v>0</v>
      </c>
      <c r="X107" s="8">
        <v>1</v>
      </c>
      <c r="Y107" s="8" t="str">
        <f t="shared" si="3"/>
        <v>Não</v>
      </c>
    </row>
    <row r="108" spans="1:25" x14ac:dyDescent="0.25">
      <c r="A108" s="6" t="s">
        <v>952</v>
      </c>
      <c r="B108" s="6" t="s">
        <v>486</v>
      </c>
      <c r="C108" s="8" t="str">
        <f>VLOOKUP(B108,'Lista de obras'!$A:$C,2,FALSE)</f>
        <v>4574873689</v>
      </c>
      <c r="D108" s="8" t="str">
        <f>VLOOKUP(B108,'Lista de obras'!$A:$C,3,FALSE)</f>
        <v>MODUS - RFQ 2024 P010 / RFQ 2024 P 011</v>
      </c>
      <c r="E108" s="8" t="str">
        <f>VLOOKUP(B108,'Lista de obras'!$A:$D,4,FALSE)</f>
        <v>NESTLE MARÍLIA</v>
      </c>
      <c r="F108" s="6">
        <v>143</v>
      </c>
      <c r="G108" s="4" t="s">
        <v>817</v>
      </c>
      <c r="H108" s="14">
        <v>45509</v>
      </c>
      <c r="I108" s="16">
        <v>0.77344907407407404</v>
      </c>
      <c r="K108" s="6" t="s">
        <v>845</v>
      </c>
      <c r="L108" s="4">
        <v>45511</v>
      </c>
      <c r="M108" s="5">
        <v>0.74730324074074073</v>
      </c>
      <c r="N108" s="6" t="s">
        <v>788</v>
      </c>
      <c r="O108" s="8">
        <v>1</v>
      </c>
      <c r="P108" s="4">
        <v>45512</v>
      </c>
      <c r="Q108" s="5">
        <v>0.48575231481481479</v>
      </c>
      <c r="R108" s="6" t="s">
        <v>848</v>
      </c>
      <c r="S108" s="9" cm="1">
        <f t="array" aca="1" ref="S108" ca="1">_xlfn.IFS(P108="",NETWORKDAYS(L108,TODAY(),Feriados!A107:A1172),P108&lt;&gt;"",(NETWORKDAYS(L108,P108,Feriados!A107:A1172)-1))</f>
        <v>1</v>
      </c>
      <c r="T108" s="9" t="str">
        <f t="shared" ca="1" si="2"/>
        <v>Não</v>
      </c>
      <c r="U108" s="8">
        <v>1</v>
      </c>
      <c r="V108" s="9" t="str" cm="1">
        <f t="array" aca="1" ref="V108" ca="1">_xlfn.IFS(T108="Não","",T108="Sim",S108-2)</f>
        <v/>
      </c>
      <c r="W108" s="6">
        <v>1</v>
      </c>
      <c r="X108" s="8">
        <v>1</v>
      </c>
      <c r="Y108" s="8" t="str">
        <f t="shared" si="3"/>
        <v>Não</v>
      </c>
    </row>
    <row r="109" spans="1:25" x14ac:dyDescent="0.25">
      <c r="A109" s="6" t="s">
        <v>953</v>
      </c>
      <c r="B109" s="6" t="s">
        <v>486</v>
      </c>
      <c r="C109" s="8" t="str">
        <f>VLOOKUP(B109,'Lista de obras'!$A:$C,2,FALSE)</f>
        <v>4574873689</v>
      </c>
      <c r="D109" s="8" t="str">
        <f>VLOOKUP(B109,'Lista de obras'!$A:$C,3,FALSE)</f>
        <v>MODUS - RFQ 2024 P010 / RFQ 2024 P 011</v>
      </c>
      <c r="E109" s="8" t="str">
        <f>VLOOKUP(B109,'Lista de obras'!$A:$D,4,FALSE)</f>
        <v>NESTLE MARÍLIA</v>
      </c>
      <c r="F109" s="6">
        <v>144</v>
      </c>
      <c r="G109" s="4" t="s">
        <v>878</v>
      </c>
      <c r="H109" s="14">
        <v>45509</v>
      </c>
      <c r="I109" s="16">
        <v>0.77782407407407406</v>
      </c>
      <c r="K109" s="6" t="s">
        <v>845</v>
      </c>
      <c r="L109" s="4">
        <v>45511</v>
      </c>
      <c r="M109" s="5">
        <v>0.7482523148148148</v>
      </c>
      <c r="N109" s="6" t="s">
        <v>788</v>
      </c>
      <c r="O109" s="8">
        <v>1</v>
      </c>
      <c r="P109" s="4">
        <v>45512</v>
      </c>
      <c r="Q109" s="5">
        <v>0.48675925925925928</v>
      </c>
      <c r="R109" s="6" t="s">
        <v>848</v>
      </c>
      <c r="S109" s="9" cm="1">
        <f t="array" aca="1" ref="S109" ca="1">_xlfn.IFS(P109="",NETWORKDAYS(L109,TODAY(),Feriados!A108:A1173),P109&lt;&gt;"",(NETWORKDAYS(L109,P109,Feriados!A108:A1173)-1))</f>
        <v>1</v>
      </c>
      <c r="T109" s="9" t="str">
        <f t="shared" ca="1" si="2"/>
        <v>Não</v>
      </c>
      <c r="U109" s="8">
        <v>1</v>
      </c>
      <c r="V109" s="9" t="str" cm="1">
        <f t="array" aca="1" ref="V109" ca="1">_xlfn.IFS(T109="Não","",T109="Sim",S109-2)</f>
        <v/>
      </c>
      <c r="W109" s="6">
        <v>1</v>
      </c>
      <c r="X109" s="8">
        <v>1</v>
      </c>
      <c r="Y109" s="8" t="str">
        <f t="shared" si="3"/>
        <v>Não</v>
      </c>
    </row>
    <row r="110" spans="1:25" x14ac:dyDescent="0.25">
      <c r="A110" s="6" t="s">
        <v>954</v>
      </c>
      <c r="B110" s="6" t="s">
        <v>166</v>
      </c>
      <c r="C110" s="8" t="str">
        <f>VLOOKUP(B110,'Lista de obras'!$A:$C,2,FALSE)</f>
        <v>4575310899, 4575351100</v>
      </c>
      <c r="D110" s="8" t="str">
        <f>VLOOKUP(B110,'Lista de obras'!$A:$C,3,FALSE)</f>
        <v>PLAEGE - Águas Coloridas</v>
      </c>
      <c r="E110" s="8" t="str">
        <f>VLOOKUP(B110,'Lista de obras'!$A:$D,4,FALSE)</f>
        <v>NESTLE ARARAS</v>
      </c>
      <c r="F110" s="6">
        <v>154</v>
      </c>
      <c r="G110" s="4" t="s">
        <v>933</v>
      </c>
      <c r="H110" s="14">
        <v>45509</v>
      </c>
      <c r="I110" s="16">
        <v>0.79217592592592589</v>
      </c>
      <c r="K110" s="6" t="s">
        <v>805</v>
      </c>
      <c r="L110" s="4">
        <v>45510</v>
      </c>
      <c r="M110" s="5">
        <v>0.50787037037037042</v>
      </c>
      <c r="N110" s="6" t="s">
        <v>788</v>
      </c>
      <c r="O110" s="8">
        <v>1</v>
      </c>
      <c r="P110" s="4">
        <v>45511</v>
      </c>
      <c r="Q110" s="5">
        <v>0.55481481481481476</v>
      </c>
      <c r="R110" s="6" t="s">
        <v>871</v>
      </c>
      <c r="S110" s="9" cm="1">
        <f t="array" aca="1" ref="S110" ca="1">_xlfn.IFS(P110="",NETWORKDAYS(L110,TODAY(),Feriados!A109:A1174),P110&lt;&gt;"",(NETWORKDAYS(L110,P110,Feriados!A109:A1174)-1))</f>
        <v>1</v>
      </c>
      <c r="T110" s="9" t="str">
        <f t="shared" ca="1" si="2"/>
        <v>Não</v>
      </c>
      <c r="U110" s="8">
        <v>1</v>
      </c>
      <c r="V110" s="9" t="str" cm="1">
        <f t="array" aca="1" ref="V110" ca="1">_xlfn.IFS(T110="Não","",T110="Sim",S110-2)</f>
        <v/>
      </c>
      <c r="W110" s="6">
        <v>0</v>
      </c>
      <c r="X110" s="8">
        <v>1</v>
      </c>
      <c r="Y110" s="8" t="str">
        <f t="shared" si="3"/>
        <v>Não</v>
      </c>
    </row>
    <row r="111" spans="1:25" x14ac:dyDescent="0.25">
      <c r="A111" s="6" t="s">
        <v>955</v>
      </c>
      <c r="B111" s="6" t="s">
        <v>448</v>
      </c>
      <c r="C111" s="8" t="str">
        <f>VLOOKUP(B111,'Lista de obras'!$A:$C,2,FALSE)</f>
        <v>4575388482</v>
      </c>
      <c r="D111" s="8" t="str">
        <f>VLOOKUP(B111,'Lista de obras'!$A:$C,3,FALSE)</f>
        <v>MODUS - Obsoletismo Fornos REQ 2024 P048</v>
      </c>
      <c r="E111" s="8" t="str">
        <f>VLOOKUP(B111,'Lista de obras'!$A:$D,4,FALSE)</f>
        <v>NESTLE MARÍLIA</v>
      </c>
      <c r="F111" s="6">
        <v>88</v>
      </c>
      <c r="G111" s="4" t="s">
        <v>878</v>
      </c>
      <c r="H111" s="14">
        <v>45509</v>
      </c>
      <c r="I111" s="16">
        <v>0.79520833333333329</v>
      </c>
      <c r="K111" s="6" t="s">
        <v>845</v>
      </c>
      <c r="L111" s="4">
        <v>45510</v>
      </c>
      <c r="M111" s="5">
        <v>0.67899305555555556</v>
      </c>
      <c r="N111" s="6" t="s">
        <v>788</v>
      </c>
      <c r="O111" s="8">
        <v>1</v>
      </c>
      <c r="P111" s="4">
        <v>45516</v>
      </c>
      <c r="Q111" s="5">
        <v>0.48268518518518516</v>
      </c>
      <c r="R111" s="6" t="s">
        <v>846</v>
      </c>
      <c r="S111" s="9" cm="1">
        <f t="array" aca="1" ref="S111" ca="1">_xlfn.IFS(P111="",NETWORKDAYS(L111,TODAY(),Feriados!A110:A1175),P111&lt;&gt;"",(NETWORKDAYS(L111,P111,Feriados!A110:A1175)-1))</f>
        <v>4</v>
      </c>
      <c r="T111" s="9" t="str">
        <f t="shared" ca="1" si="2"/>
        <v>Sim</v>
      </c>
      <c r="U111" s="8">
        <v>1</v>
      </c>
      <c r="V111" s="9" cm="1">
        <f t="array" aca="1" ref="V111" ca="1">_xlfn.IFS(T111="Não","",T111="Sim",S111-2)</f>
        <v>2</v>
      </c>
      <c r="W111" s="6">
        <v>0</v>
      </c>
      <c r="X111" s="8">
        <v>1</v>
      </c>
      <c r="Y111" s="8" t="str">
        <f t="shared" si="3"/>
        <v>Não</v>
      </c>
    </row>
    <row r="112" spans="1:25" x14ac:dyDescent="0.25">
      <c r="A112" s="6" t="s">
        <v>956</v>
      </c>
      <c r="B112" s="6" t="s">
        <v>292</v>
      </c>
      <c r="C112" s="8" t="str">
        <f>VLOOKUP(B112,'Lista de obras'!$A:$C,2,FALSE)</f>
        <v>4575106078</v>
      </c>
      <c r="D112" s="8" t="str">
        <f>VLOOKUP(B112,'Lista de obras'!$A:$C,3,FALSE)</f>
        <v>JA PINTURAS - Pintura do Egron Ituiutaba-Mg</v>
      </c>
      <c r="E112" s="8" t="str">
        <f>VLOOKUP(B112,'Lista de obras'!$A:$D,4,FALSE)</f>
        <v>NESTLE ITUIUTABA</v>
      </c>
      <c r="F112" s="6">
        <v>71</v>
      </c>
      <c r="G112" s="4" t="s">
        <v>933</v>
      </c>
      <c r="H112" s="14">
        <v>45509</v>
      </c>
      <c r="I112" s="16">
        <v>0.82920138888888884</v>
      </c>
      <c r="K112" s="6" t="s">
        <v>887</v>
      </c>
      <c r="L112" s="4">
        <v>45516</v>
      </c>
      <c r="M112" s="5">
        <v>1.0532407407407407E-3</v>
      </c>
      <c r="N112" s="6" t="s">
        <v>788</v>
      </c>
      <c r="O112" s="8">
        <v>1</v>
      </c>
      <c r="P112" s="4">
        <v>45566</v>
      </c>
      <c r="Q112" s="5">
        <v>0.50753472222222218</v>
      </c>
      <c r="R112" s="6" t="s">
        <v>888</v>
      </c>
      <c r="S112" s="9" cm="1">
        <f t="array" aca="1" ref="S112" ca="1">_xlfn.IFS(P112="",NETWORKDAYS(L112,TODAY(),Feriados!A111:A1176),P112&lt;&gt;"",(NETWORKDAYS(L112,P112,Feriados!A111:A1176)-1))</f>
        <v>36</v>
      </c>
      <c r="T112" s="9" t="str">
        <f t="shared" ca="1" si="2"/>
        <v>Sim</v>
      </c>
      <c r="U112" s="8">
        <v>1</v>
      </c>
      <c r="V112" s="9" cm="1">
        <f t="array" aca="1" ref="V112" ca="1">_xlfn.IFS(T112="Não","",T112="Sim",S112-2)</f>
        <v>34</v>
      </c>
      <c r="W112" s="6">
        <v>0</v>
      </c>
      <c r="X112" s="8">
        <v>1</v>
      </c>
      <c r="Y112" s="8" t="str">
        <f t="shared" si="3"/>
        <v>Não</v>
      </c>
    </row>
    <row r="113" spans="1:25" x14ac:dyDescent="0.25">
      <c r="A113" s="6" t="s">
        <v>957</v>
      </c>
      <c r="B113" s="6" t="s">
        <v>234</v>
      </c>
      <c r="C113" s="8" t="str">
        <f>VLOOKUP(B113,'Lista de obras'!$A:$C,2,FALSE)</f>
        <v>4573769471</v>
      </c>
      <c r="D113" s="8" t="str">
        <f>VLOOKUP(B113,'Lista de obras'!$A:$C,3,FALSE)</f>
        <v>DINAMICA ESTRUTURAS - Mão de obra de montagem de estruturas</v>
      </c>
      <c r="E113" s="8" t="str">
        <f>VLOOKUP(B113,'Lista de obras'!$A:$D,4,FALSE)</f>
        <v>NESTLE ARARAS</v>
      </c>
      <c r="F113" s="6">
        <v>155</v>
      </c>
      <c r="G113" s="4" t="s">
        <v>933</v>
      </c>
      <c r="H113" s="14">
        <v>45509</v>
      </c>
      <c r="I113" s="16">
        <v>0.86119212962962965</v>
      </c>
      <c r="K113" s="6" t="s">
        <v>917</v>
      </c>
      <c r="L113" s="4">
        <v>45512</v>
      </c>
      <c r="M113" s="5">
        <v>0.4791435185185185</v>
      </c>
      <c r="N113" s="6" t="s">
        <v>788</v>
      </c>
      <c r="O113" s="8">
        <v>1</v>
      </c>
      <c r="P113" s="4">
        <v>45522</v>
      </c>
      <c r="Q113" s="5">
        <v>0.52642361111111113</v>
      </c>
      <c r="R113" s="6" t="s">
        <v>806</v>
      </c>
      <c r="S113" s="9" cm="1">
        <f t="array" aca="1" ref="S113" ca="1">_xlfn.IFS(P113="",NETWORKDAYS(L113,TODAY(),Feriados!A112:A1177),P113&lt;&gt;"",(NETWORKDAYS(L113,P113,Feriados!A112:A1177)-1))</f>
        <v>6</v>
      </c>
      <c r="T113" s="9" t="str">
        <f t="shared" ca="1" si="2"/>
        <v>Sim</v>
      </c>
      <c r="U113" s="8">
        <v>1</v>
      </c>
      <c r="V113" s="9" cm="1">
        <f t="array" aca="1" ref="V113" ca="1">_xlfn.IFS(T113="Não","",T113="Sim",S113-2)</f>
        <v>4</v>
      </c>
      <c r="W113" s="6">
        <v>0</v>
      </c>
      <c r="X113" s="8">
        <v>1</v>
      </c>
      <c r="Y113" s="8" t="str">
        <f t="shared" si="3"/>
        <v>Não</v>
      </c>
    </row>
    <row r="114" spans="1:25" x14ac:dyDescent="0.25">
      <c r="A114" s="6" t="s">
        <v>958</v>
      </c>
      <c r="B114" s="6" t="s">
        <v>120</v>
      </c>
      <c r="C114" s="8" t="str">
        <f>VLOOKUP(B114,'Lista de obras'!$A:$C,2,FALSE)</f>
        <v>4573516221</v>
      </c>
      <c r="D114" s="8" t="str">
        <f>VLOOKUP(B114,'Lista de obras'!$A:$C,3,FALSE)</f>
        <v>ENERGY SUBSTATION - Montes Claros</v>
      </c>
      <c r="E114" s="8" t="str">
        <f>VLOOKUP(B114,'Lista de obras'!$A:$D,4,FALSE)</f>
        <v>NESTLE MONTES CLAROS</v>
      </c>
      <c r="F114" s="6">
        <v>310</v>
      </c>
      <c r="G114" s="4" t="s">
        <v>900</v>
      </c>
      <c r="H114" s="14">
        <v>45510</v>
      </c>
      <c r="I114" s="16">
        <v>3.6342592592592594E-3</v>
      </c>
      <c r="K114" s="6" t="s">
        <v>959</v>
      </c>
      <c r="L114" s="4">
        <v>45510</v>
      </c>
      <c r="M114" s="5">
        <v>6.0416666666666665E-3</v>
      </c>
      <c r="N114" s="6" t="s">
        <v>788</v>
      </c>
      <c r="O114" s="8">
        <v>1</v>
      </c>
      <c r="P114" s="4">
        <v>45511</v>
      </c>
      <c r="Q114" s="5">
        <v>0.49059027777777775</v>
      </c>
      <c r="R114" s="6" t="s">
        <v>792</v>
      </c>
      <c r="S114" s="9" cm="1">
        <f t="array" aca="1" ref="S114" ca="1">_xlfn.IFS(P114="",NETWORKDAYS(L114,TODAY(),Feriados!A113:A1178),P114&lt;&gt;"",(NETWORKDAYS(L114,P114,Feriados!A113:A1178)-1))</f>
        <v>1</v>
      </c>
      <c r="T114" s="9" t="str">
        <f t="shared" ca="1" si="2"/>
        <v>Não</v>
      </c>
      <c r="U114" s="8">
        <v>1</v>
      </c>
      <c r="V114" s="9" t="str" cm="1">
        <f t="array" aca="1" ref="V114" ca="1">_xlfn.IFS(T114="Não","",T114="Sim",S114-2)</f>
        <v/>
      </c>
      <c r="W114" s="6">
        <v>0</v>
      </c>
      <c r="X114" s="8">
        <v>1</v>
      </c>
      <c r="Y114" s="8" t="str">
        <f t="shared" si="3"/>
        <v>Não</v>
      </c>
    </row>
    <row r="115" spans="1:25" x14ac:dyDescent="0.25">
      <c r="A115" s="6" t="s">
        <v>960</v>
      </c>
      <c r="B115" s="6" t="s">
        <v>120</v>
      </c>
      <c r="C115" s="8" t="str">
        <f>VLOOKUP(B115,'Lista de obras'!$A:$C,2,FALSE)</f>
        <v>4573516221</v>
      </c>
      <c r="D115" s="8" t="str">
        <f>VLOOKUP(B115,'Lista de obras'!$A:$C,3,FALSE)</f>
        <v>ENERGY SUBSTATION - Montes Claros</v>
      </c>
      <c r="E115" s="8" t="str">
        <f>VLOOKUP(B115,'Lista de obras'!$A:$D,4,FALSE)</f>
        <v>NESTLE MONTES CLAROS</v>
      </c>
      <c r="F115" s="6">
        <v>321</v>
      </c>
      <c r="G115" s="4" t="s">
        <v>933</v>
      </c>
      <c r="H115" s="14">
        <v>45510</v>
      </c>
      <c r="I115" s="16">
        <v>1.0995370370370371E-2</v>
      </c>
      <c r="K115" s="6" t="s">
        <v>959</v>
      </c>
      <c r="L115" s="4">
        <v>45511</v>
      </c>
      <c r="M115" s="5">
        <v>0.6861342592592593</v>
      </c>
      <c r="N115" s="6" t="s">
        <v>788</v>
      </c>
      <c r="O115" s="8">
        <v>1</v>
      </c>
      <c r="P115" s="4">
        <v>45512</v>
      </c>
      <c r="Q115" s="5">
        <v>0.5943518518518518</v>
      </c>
      <c r="R115" s="6" t="s">
        <v>792</v>
      </c>
      <c r="S115" s="9" cm="1">
        <f t="array" aca="1" ref="S115" ca="1">_xlfn.IFS(P115="",NETWORKDAYS(L115,TODAY(),Feriados!A114:A1179),P115&lt;&gt;"",(NETWORKDAYS(L115,P115,Feriados!A114:A1179)-1))</f>
        <v>1</v>
      </c>
      <c r="T115" s="9" t="str">
        <f t="shared" ca="1" si="2"/>
        <v>Não</v>
      </c>
      <c r="U115" s="8">
        <v>1</v>
      </c>
      <c r="V115" s="9" t="str" cm="1">
        <f t="array" aca="1" ref="V115" ca="1">_xlfn.IFS(T115="Não","",T115="Sim",S115-2)</f>
        <v/>
      </c>
      <c r="W115" s="6">
        <v>0</v>
      </c>
      <c r="X115" s="8">
        <v>1</v>
      </c>
      <c r="Y115" s="8" t="str">
        <f t="shared" si="3"/>
        <v>Não</v>
      </c>
    </row>
    <row r="116" spans="1:25" x14ac:dyDescent="0.25">
      <c r="A116" s="6" t="s">
        <v>961</v>
      </c>
      <c r="B116" s="6" t="s">
        <v>298</v>
      </c>
      <c r="C116" s="8" t="str">
        <f>VLOOKUP(B116,'Lista de obras'!$A:$C,2,FALSE)</f>
        <v>RFQ-1210-2023-000.206</v>
      </c>
      <c r="D116" s="8" t="str">
        <f>VLOOKUP(B116,'Lista de obras'!$A:$C,3,FALSE)</f>
        <v xml:space="preserve">CONSIGMA - Reforma e Ampliação do COI e Sala de Painéis </v>
      </c>
      <c r="E116" s="8" t="str">
        <f>VLOOKUP(B116,'Lista de obras'!$A:$D,4,FALSE)</f>
        <v>NESTLE ARARAS</v>
      </c>
      <c r="F116" s="6">
        <v>92</v>
      </c>
      <c r="G116" s="4" t="s">
        <v>878</v>
      </c>
      <c r="H116" s="14">
        <v>45510</v>
      </c>
      <c r="I116" s="16">
        <v>0.43189814814814814</v>
      </c>
      <c r="K116" s="6" t="s">
        <v>855</v>
      </c>
      <c r="L116" s="4">
        <v>45510</v>
      </c>
      <c r="M116" s="5">
        <v>0.44188657407407406</v>
      </c>
      <c r="N116" s="6" t="s">
        <v>788</v>
      </c>
      <c r="O116" s="8">
        <v>1</v>
      </c>
      <c r="P116" s="4">
        <v>45522</v>
      </c>
      <c r="Q116" s="5">
        <v>0.61402777777777773</v>
      </c>
      <c r="R116" s="6" t="s">
        <v>806</v>
      </c>
      <c r="S116" s="9" cm="1">
        <f t="array" aca="1" ref="S116" ca="1">_xlfn.IFS(P116="",NETWORKDAYS(L116,TODAY(),Feriados!A115:A1180),P116&lt;&gt;"",(NETWORKDAYS(L116,P116,Feriados!A115:A1180)-1))</f>
        <v>8</v>
      </c>
      <c r="T116" s="9" t="str">
        <f t="shared" ca="1" si="2"/>
        <v>Sim</v>
      </c>
      <c r="U116" s="8">
        <v>1</v>
      </c>
      <c r="V116" s="9" cm="1">
        <f t="array" aca="1" ref="V116" ca="1">_xlfn.IFS(T116="Não","",T116="Sim",S116-2)</f>
        <v>6</v>
      </c>
      <c r="W116" s="6">
        <v>0</v>
      </c>
      <c r="X116" s="8">
        <v>1</v>
      </c>
      <c r="Y116" s="8" t="str">
        <f t="shared" si="3"/>
        <v>Não</v>
      </c>
    </row>
    <row r="117" spans="1:25" x14ac:dyDescent="0.25">
      <c r="A117" s="6" t="s">
        <v>962</v>
      </c>
      <c r="B117" s="6" t="s">
        <v>298</v>
      </c>
      <c r="C117" s="8" t="str">
        <f>VLOOKUP(B117,'Lista de obras'!$A:$C,2,FALSE)</f>
        <v>RFQ-1210-2023-000.206</v>
      </c>
      <c r="D117" s="8" t="str">
        <f>VLOOKUP(B117,'Lista de obras'!$A:$C,3,FALSE)</f>
        <v xml:space="preserve">CONSIGMA - Reforma e Ampliação do COI e Sala de Painéis </v>
      </c>
      <c r="E117" s="8" t="str">
        <f>VLOOKUP(B117,'Lista de obras'!$A:$D,4,FALSE)</f>
        <v>NESTLE ARARAS</v>
      </c>
      <c r="F117" s="6">
        <v>95</v>
      </c>
      <c r="G117" s="4" t="s">
        <v>933</v>
      </c>
      <c r="H117" s="14">
        <v>45510</v>
      </c>
      <c r="I117" s="16">
        <v>0.43266203703703704</v>
      </c>
      <c r="K117" s="6" t="s">
        <v>855</v>
      </c>
      <c r="L117" s="4">
        <v>45511</v>
      </c>
      <c r="M117" s="5">
        <v>0.44491898148148146</v>
      </c>
      <c r="N117" s="6" t="s">
        <v>788</v>
      </c>
      <c r="O117" s="8">
        <v>1</v>
      </c>
      <c r="P117" s="4">
        <v>45511</v>
      </c>
      <c r="Q117" s="5">
        <v>0.61692129629629633</v>
      </c>
      <c r="R117" s="6" t="s">
        <v>806</v>
      </c>
      <c r="S117" s="9" cm="1">
        <f t="array" aca="1" ref="S117" ca="1">_xlfn.IFS(P117="",NETWORKDAYS(L117,TODAY(),Feriados!A116:A1181),P117&lt;&gt;"",(NETWORKDAYS(L117,P117,Feriados!A116:A1181)-1))</f>
        <v>0</v>
      </c>
      <c r="T117" s="9" t="str">
        <f t="shared" ca="1" si="2"/>
        <v>Não</v>
      </c>
      <c r="U117" s="8">
        <v>1</v>
      </c>
      <c r="V117" s="9" t="str" cm="1">
        <f t="array" aca="1" ref="V117" ca="1">_xlfn.IFS(T117="Não","",T117="Sim",S117-2)</f>
        <v/>
      </c>
      <c r="W117" s="6">
        <v>0</v>
      </c>
      <c r="X117" s="8">
        <v>1</v>
      </c>
      <c r="Y117" s="8" t="str">
        <f t="shared" si="3"/>
        <v>Não</v>
      </c>
    </row>
    <row r="118" spans="1:25" x14ac:dyDescent="0.25">
      <c r="A118" s="6" t="s">
        <v>963</v>
      </c>
      <c r="B118" s="6" t="s">
        <v>295</v>
      </c>
      <c r="C118" s="8" t="str">
        <f>VLOOKUP(B118,'Lista de obras'!$A:$C,2,FALSE)</f>
        <v>4575313717</v>
      </c>
      <c r="D118" s="8" t="str">
        <f>VLOOKUP(B118,'Lista de obras'!$A:$C,3,FALSE)</f>
        <v>PHD - Ampliação da Sala Média Tensão SE NDG Dolce Gusto</v>
      </c>
      <c r="E118" s="8" t="str">
        <f>VLOOKUP(B118,'Lista de obras'!$A:$D,4,FALSE)</f>
        <v>NESTLE MONTES CLAROS</v>
      </c>
      <c r="F118" s="6">
        <v>88</v>
      </c>
      <c r="G118" s="4" t="s">
        <v>933</v>
      </c>
      <c r="H118" s="14">
        <v>45510</v>
      </c>
      <c r="I118" s="16">
        <v>0.43936342592592592</v>
      </c>
      <c r="K118" s="6" t="s">
        <v>791</v>
      </c>
      <c r="L118" s="4">
        <v>45510</v>
      </c>
      <c r="M118" s="5">
        <v>0.4513773148148148</v>
      </c>
      <c r="N118" s="6" t="s">
        <v>788</v>
      </c>
      <c r="O118" s="8">
        <v>1</v>
      </c>
      <c r="P118" s="4">
        <v>45511</v>
      </c>
      <c r="Q118" s="5">
        <v>0.49320601851851853</v>
      </c>
      <c r="R118" s="6" t="s">
        <v>792</v>
      </c>
      <c r="S118" s="9" cm="1">
        <f t="array" aca="1" ref="S118" ca="1">_xlfn.IFS(P118="",NETWORKDAYS(L118,TODAY(),Feriados!A117:A1182),P118&lt;&gt;"",(NETWORKDAYS(L118,P118,Feriados!A117:A1182)-1))</f>
        <v>1</v>
      </c>
      <c r="T118" s="9" t="str">
        <f t="shared" ca="1" si="2"/>
        <v>Não</v>
      </c>
      <c r="U118" s="8">
        <v>1</v>
      </c>
      <c r="V118" s="9" t="str" cm="1">
        <f t="array" aca="1" ref="V118" ca="1">_xlfn.IFS(T118="Não","",T118="Sim",S118-2)</f>
        <v/>
      </c>
      <c r="W118" s="6">
        <v>0</v>
      </c>
      <c r="X118" s="8">
        <v>1</v>
      </c>
      <c r="Y118" s="8" t="str">
        <f t="shared" si="3"/>
        <v>Não</v>
      </c>
    </row>
    <row r="119" spans="1:25" x14ac:dyDescent="0.25">
      <c r="A119" s="6" t="s">
        <v>964</v>
      </c>
      <c r="B119" s="6" t="s">
        <v>222</v>
      </c>
      <c r="C119" s="8" t="str">
        <f>VLOOKUP(B119,'Lista de obras'!$A:$C,2,FALSE)</f>
        <v>4575115960</v>
      </c>
      <c r="D119" s="8" t="str">
        <f>VLOOKUP(B119,'Lista de obras'!$A:$C,3,FALSE)</f>
        <v>MEGA - Reforma e ampliação Fluid Bed e Achoc</v>
      </c>
      <c r="E119" s="8" t="str">
        <f>VLOOKUP(B119,'Lista de obras'!$A:$D,4,FALSE)</f>
        <v>NESTLE ARARAS</v>
      </c>
      <c r="F119" s="6">
        <v>116</v>
      </c>
      <c r="G119" s="4" t="s">
        <v>933</v>
      </c>
      <c r="H119" s="14">
        <v>45510</v>
      </c>
      <c r="I119" s="16">
        <v>0.48483796296296294</v>
      </c>
      <c r="K119" s="6" t="s">
        <v>799</v>
      </c>
      <c r="L119" s="4">
        <v>45510</v>
      </c>
      <c r="M119" s="5">
        <v>0.48751157407407408</v>
      </c>
      <c r="N119" s="6" t="s">
        <v>800</v>
      </c>
      <c r="O119" s="8">
        <v>1</v>
      </c>
      <c r="P119" s="4"/>
      <c r="Q119" s="5"/>
      <c r="S119" s="9" cm="1">
        <f t="array" aca="1" ref="S119" ca="1">_xlfn.IFS(P119="",NETWORKDAYS(L119,TODAY(),Feriados!A118:A1183),P119&lt;&gt;"",(NETWORKDAYS(L119,P119,Feriados!A118:A1183)-1))</f>
        <v>58</v>
      </c>
      <c r="T119" s="9" t="str">
        <f t="shared" ca="1" si="2"/>
        <v>Sim</v>
      </c>
      <c r="U119" s="8">
        <v>1</v>
      </c>
      <c r="V119" s="9" cm="1">
        <f t="array" aca="1" ref="V119" ca="1">_xlfn.IFS(T119="Não","",T119="Sim",S119-2)</f>
        <v>56</v>
      </c>
      <c r="W119" s="6">
        <v>0</v>
      </c>
      <c r="X119" s="8">
        <v>1</v>
      </c>
      <c r="Y119" s="8" t="str">
        <f t="shared" si="3"/>
        <v>Não</v>
      </c>
    </row>
    <row r="120" spans="1:25" x14ac:dyDescent="0.25">
      <c r="A120" s="6" t="s">
        <v>965</v>
      </c>
      <c r="B120" s="6" t="s">
        <v>445</v>
      </c>
      <c r="C120" s="8" t="str">
        <f>VLOOKUP(B120,'Lista de obras'!$A:$C,2,FALSE)</f>
        <v>4575748060</v>
      </c>
      <c r="D120" s="8" t="str">
        <f>VLOOKUP(B120,'Lista de obras'!$A:$C,3,FALSE)</f>
        <v>DEBS PROCÓPIO - Reforma de Pistas - Pavimentos de Concreto</v>
      </c>
      <c r="E120" s="8" t="str">
        <f>VLOOKUP(B120,'Lista de obras'!$A:$D,4,FALSE)</f>
        <v>NESTLE ITUIUTABA</v>
      </c>
      <c r="F120" s="6">
        <v>29</v>
      </c>
      <c r="G120" s="4" t="s">
        <v>933</v>
      </c>
      <c r="H120" s="14">
        <v>45510</v>
      </c>
      <c r="I120" s="16">
        <v>0.52177083333333329</v>
      </c>
      <c r="K120" s="6" t="s">
        <v>857</v>
      </c>
      <c r="L120" s="4">
        <v>45513</v>
      </c>
      <c r="M120" s="5">
        <v>0.50412037037037039</v>
      </c>
      <c r="N120" s="6" t="s">
        <v>788</v>
      </c>
      <c r="O120" s="8">
        <v>1</v>
      </c>
      <c r="P120" s="4">
        <v>45540</v>
      </c>
      <c r="Q120" s="5">
        <v>0.59988425925925926</v>
      </c>
      <c r="R120" s="6" t="s">
        <v>858</v>
      </c>
      <c r="S120" s="9" cm="1">
        <f t="array" aca="1" ref="S120" ca="1">_xlfn.IFS(P120="",NETWORKDAYS(L120,TODAY(),Feriados!A119:A1184),P120&lt;&gt;"",(NETWORKDAYS(L120,P120,Feriados!A119:A1184)-1))</f>
        <v>19</v>
      </c>
      <c r="T120" s="9" t="str">
        <f t="shared" ca="1" si="2"/>
        <v>Sim</v>
      </c>
      <c r="U120" s="8">
        <v>1</v>
      </c>
      <c r="V120" s="9" cm="1">
        <f t="array" aca="1" ref="V120" ca="1">_xlfn.IFS(T120="Não","",T120="Sim",S120-2)</f>
        <v>17</v>
      </c>
      <c r="W120" s="6">
        <v>1</v>
      </c>
      <c r="X120" s="8">
        <v>1</v>
      </c>
      <c r="Y120" s="8" t="str">
        <f t="shared" si="3"/>
        <v>Não</v>
      </c>
    </row>
    <row r="121" spans="1:25" x14ac:dyDescent="0.25">
      <c r="A121" s="6" t="s">
        <v>966</v>
      </c>
      <c r="B121" s="6" t="s">
        <v>445</v>
      </c>
      <c r="C121" s="8" t="str">
        <f>VLOOKUP(B121,'Lista de obras'!$A:$C,2,FALSE)</f>
        <v>4575748060</v>
      </c>
      <c r="D121" s="8" t="str">
        <f>VLOOKUP(B121,'Lista de obras'!$A:$C,3,FALSE)</f>
        <v>DEBS PROCÓPIO - Reforma de Pistas - Pavimentos de Concreto</v>
      </c>
      <c r="E121" s="8" t="str">
        <f>VLOOKUP(B121,'Lista de obras'!$A:$D,4,FALSE)</f>
        <v>NESTLE ITUIUTABA</v>
      </c>
      <c r="F121" s="6">
        <v>30</v>
      </c>
      <c r="G121" s="4" t="s">
        <v>967</v>
      </c>
      <c r="H121" s="14">
        <v>45510</v>
      </c>
      <c r="I121" s="16">
        <v>0.52270833333333333</v>
      </c>
      <c r="K121" s="6" t="s">
        <v>857</v>
      </c>
      <c r="L121" s="4">
        <v>45513</v>
      </c>
      <c r="M121" s="5">
        <v>0.50527777777777783</v>
      </c>
      <c r="N121" s="6" t="s">
        <v>788</v>
      </c>
      <c r="O121" s="8">
        <v>1</v>
      </c>
      <c r="P121" s="4">
        <v>45540</v>
      </c>
      <c r="Q121" s="5">
        <v>0.60120370370370368</v>
      </c>
      <c r="R121" s="6" t="s">
        <v>858</v>
      </c>
      <c r="S121" s="9" cm="1">
        <f t="array" aca="1" ref="S121" ca="1">_xlfn.IFS(P121="",NETWORKDAYS(L121,TODAY(),Feriados!A120:A1185),P121&lt;&gt;"",(NETWORKDAYS(L121,P121,Feriados!A120:A1185)-1))</f>
        <v>19</v>
      </c>
      <c r="T121" s="9" t="str">
        <f t="shared" ca="1" si="2"/>
        <v>Sim</v>
      </c>
      <c r="U121" s="8">
        <v>1</v>
      </c>
      <c r="V121" s="9" cm="1">
        <f t="array" aca="1" ref="V121" ca="1">_xlfn.IFS(T121="Não","",T121="Sim",S121-2)</f>
        <v>17</v>
      </c>
      <c r="W121" s="6">
        <v>1</v>
      </c>
      <c r="X121" s="8">
        <v>1</v>
      </c>
      <c r="Y121" s="8" t="str">
        <f t="shared" si="3"/>
        <v>Não</v>
      </c>
    </row>
    <row r="122" spans="1:25" x14ac:dyDescent="0.25">
      <c r="A122" s="6" t="s">
        <v>968</v>
      </c>
      <c r="B122" s="6" t="s">
        <v>451</v>
      </c>
      <c r="C122" s="8" t="str">
        <f>VLOOKUP(B122,'Lista de obras'!$A:$C,2,FALSE)</f>
        <v>4575422409</v>
      </c>
      <c r="D122" s="8" t="str">
        <f>VLOOKUP(B122,'Lista de obras'!$A:$C,3,FALSE)</f>
        <v>ELETROVOLT - Adequações e montagens elétricas</v>
      </c>
      <c r="E122" s="8" t="str">
        <f>VLOOKUP(B122,'Lista de obras'!$A:$D,4,FALSE)</f>
        <v>NESTLE ARARAS</v>
      </c>
      <c r="F122" s="6">
        <v>43</v>
      </c>
      <c r="G122" s="4" t="s">
        <v>878</v>
      </c>
      <c r="H122" s="14">
        <v>45510</v>
      </c>
      <c r="I122" s="16">
        <v>0.52917824074074071</v>
      </c>
      <c r="K122" s="6" t="s">
        <v>811</v>
      </c>
      <c r="L122" s="4">
        <v>45510</v>
      </c>
      <c r="M122" s="5">
        <v>0.53248842592592593</v>
      </c>
      <c r="N122" s="6" t="s">
        <v>788</v>
      </c>
      <c r="O122" s="8">
        <v>1</v>
      </c>
      <c r="P122" s="4">
        <v>45511</v>
      </c>
      <c r="Q122" s="5">
        <v>0.7258796296296296</v>
      </c>
      <c r="R122" s="6" t="s">
        <v>812</v>
      </c>
      <c r="S122" s="9" cm="1">
        <f t="array" aca="1" ref="S122" ca="1">_xlfn.IFS(P122="",NETWORKDAYS(L122,TODAY(),Feriados!A121:A1186),P122&lt;&gt;"",(NETWORKDAYS(L122,P122,Feriados!A121:A1186)-1))</f>
        <v>1</v>
      </c>
      <c r="T122" s="9" t="str">
        <f t="shared" ca="1" si="2"/>
        <v>Não</v>
      </c>
      <c r="U122" s="8">
        <v>1</v>
      </c>
      <c r="V122" s="9" t="str" cm="1">
        <f t="array" aca="1" ref="V122" ca="1">_xlfn.IFS(T122="Não","",T122="Sim",S122-2)</f>
        <v/>
      </c>
      <c r="W122" s="6">
        <v>0</v>
      </c>
      <c r="X122" s="8">
        <v>1</v>
      </c>
      <c r="Y122" s="8" t="str">
        <f t="shared" si="3"/>
        <v>Não</v>
      </c>
    </row>
    <row r="123" spans="1:25" x14ac:dyDescent="0.25">
      <c r="A123" s="6" t="s">
        <v>969</v>
      </c>
      <c r="B123" s="6" t="s">
        <v>180</v>
      </c>
      <c r="C123" s="8" t="str">
        <f>VLOOKUP(B123,'Lista de obras'!$A:$C,2,FALSE)</f>
        <v>4573223322</v>
      </c>
      <c r="D123" s="8" t="str">
        <f>VLOOKUP(B123,'Lista de obras'!$A:$C,3,FALSE)</f>
        <v>MASTER INOX - Roof 02 - Solda nas Emendas das Terças Metálicas de Cobertura</v>
      </c>
      <c r="E123" s="8" t="str">
        <f>VLOOKUP(B123,'Lista de obras'!$A:$D,4,FALSE)</f>
        <v>NESTLE ARARAS</v>
      </c>
      <c r="F123" s="6">
        <v>137</v>
      </c>
      <c r="G123" s="4" t="s">
        <v>817</v>
      </c>
      <c r="H123" s="14">
        <v>45510</v>
      </c>
      <c r="I123" s="16">
        <v>0.54399305555555555</v>
      </c>
      <c r="K123" s="6" t="s">
        <v>970</v>
      </c>
      <c r="L123" s="4">
        <v>45510</v>
      </c>
      <c r="M123" s="5">
        <v>0.54516203703703703</v>
      </c>
      <c r="N123" s="6" t="s">
        <v>788</v>
      </c>
      <c r="O123" s="8">
        <v>1</v>
      </c>
      <c r="P123" s="4">
        <v>45526</v>
      </c>
      <c r="Q123" s="5">
        <v>0.59939814814814818</v>
      </c>
      <c r="R123" s="6" t="s">
        <v>830</v>
      </c>
      <c r="S123" s="9" cm="1">
        <f t="array" aca="1" ref="S123" ca="1">_xlfn.IFS(P123="",NETWORKDAYS(L123,TODAY(),Feriados!A122:A1187),P123&lt;&gt;"",(NETWORKDAYS(L123,P123,Feriados!A122:A1187)-1))</f>
        <v>12</v>
      </c>
      <c r="T123" s="9" t="str">
        <f t="shared" ca="1" si="2"/>
        <v>Sim</v>
      </c>
      <c r="U123" s="8">
        <v>1</v>
      </c>
      <c r="V123" s="9" cm="1">
        <f t="array" aca="1" ref="V123" ca="1">_xlfn.IFS(T123="Não","",T123="Sim",S123-2)</f>
        <v>10</v>
      </c>
      <c r="W123" s="6">
        <v>0</v>
      </c>
      <c r="X123" s="8">
        <v>1</v>
      </c>
      <c r="Y123" s="8" t="str">
        <f t="shared" si="3"/>
        <v>Não</v>
      </c>
    </row>
    <row r="124" spans="1:25" x14ac:dyDescent="0.25">
      <c r="A124" s="6" t="s">
        <v>971</v>
      </c>
      <c r="B124" s="6" t="s">
        <v>180</v>
      </c>
      <c r="C124" s="8" t="str">
        <f>VLOOKUP(B124,'Lista de obras'!$A:$C,2,FALSE)</f>
        <v>4573223322</v>
      </c>
      <c r="D124" s="8" t="str">
        <f>VLOOKUP(B124,'Lista de obras'!$A:$C,3,FALSE)</f>
        <v>MASTER INOX - Roof 02 - Solda nas Emendas das Terças Metálicas de Cobertura</v>
      </c>
      <c r="E124" s="8" t="str">
        <f>VLOOKUP(B124,'Lista de obras'!$A:$D,4,FALSE)</f>
        <v>NESTLE ARARAS</v>
      </c>
      <c r="F124" s="6">
        <v>138</v>
      </c>
      <c r="G124" s="4" t="s">
        <v>878</v>
      </c>
      <c r="H124" s="14">
        <v>45510</v>
      </c>
      <c r="I124" s="16">
        <v>0.54405092592592597</v>
      </c>
      <c r="K124" s="6" t="s">
        <v>970</v>
      </c>
      <c r="L124" s="4">
        <v>45510</v>
      </c>
      <c r="M124" s="5">
        <v>0.54599537037037038</v>
      </c>
      <c r="N124" s="6" t="s">
        <v>788</v>
      </c>
      <c r="O124" s="8">
        <v>1</v>
      </c>
      <c r="P124" s="4">
        <v>45516</v>
      </c>
      <c r="Q124" s="5">
        <v>0.42155092592592591</v>
      </c>
      <c r="R124" s="6" t="s">
        <v>830</v>
      </c>
      <c r="S124" s="9" cm="1">
        <f t="array" aca="1" ref="S124" ca="1">_xlfn.IFS(P124="",NETWORKDAYS(L124,TODAY(),Feriados!A123:A1188),P124&lt;&gt;"",(NETWORKDAYS(L124,P124,Feriados!A123:A1188)-1))</f>
        <v>4</v>
      </c>
      <c r="T124" s="9" t="str">
        <f t="shared" ca="1" si="2"/>
        <v>Sim</v>
      </c>
      <c r="U124" s="8">
        <v>1</v>
      </c>
      <c r="V124" s="9" cm="1">
        <f t="array" aca="1" ref="V124" ca="1">_xlfn.IFS(T124="Não","",T124="Sim",S124-2)</f>
        <v>2</v>
      </c>
      <c r="W124" s="6">
        <v>0</v>
      </c>
      <c r="X124" s="8">
        <v>1</v>
      </c>
      <c r="Y124" s="8" t="str">
        <f t="shared" si="3"/>
        <v>Não</v>
      </c>
    </row>
    <row r="125" spans="1:25" x14ac:dyDescent="0.25">
      <c r="A125" s="6" t="s">
        <v>972</v>
      </c>
      <c r="B125" s="6" t="s">
        <v>180</v>
      </c>
      <c r="C125" s="8" t="str">
        <f>VLOOKUP(B125,'Lista de obras'!$A:$C,2,FALSE)</f>
        <v>4573223322</v>
      </c>
      <c r="D125" s="8" t="str">
        <f>VLOOKUP(B125,'Lista de obras'!$A:$C,3,FALSE)</f>
        <v>MASTER INOX - Roof 02 - Solda nas Emendas das Terças Metálicas de Cobertura</v>
      </c>
      <c r="E125" s="8" t="str">
        <f>VLOOKUP(B125,'Lista de obras'!$A:$D,4,FALSE)</f>
        <v>NESTLE ARARAS</v>
      </c>
      <c r="F125" s="6">
        <v>139</v>
      </c>
      <c r="G125" s="4" t="s">
        <v>909</v>
      </c>
      <c r="H125" s="14">
        <v>45510</v>
      </c>
      <c r="I125" s="16">
        <v>0.54410879629629627</v>
      </c>
      <c r="K125" s="6" t="s">
        <v>970</v>
      </c>
      <c r="L125" s="4">
        <v>45510</v>
      </c>
      <c r="M125" s="5">
        <v>0.54703703703703699</v>
      </c>
      <c r="N125" s="6" t="s">
        <v>788</v>
      </c>
      <c r="O125" s="8">
        <v>1</v>
      </c>
      <c r="P125" s="4">
        <v>45516</v>
      </c>
      <c r="Q125" s="5">
        <v>0.42092592592592593</v>
      </c>
      <c r="R125" s="6" t="s">
        <v>830</v>
      </c>
      <c r="S125" s="9" cm="1">
        <f t="array" aca="1" ref="S125" ca="1">_xlfn.IFS(P125="",NETWORKDAYS(L125,TODAY(),Feriados!A124:A1189),P125&lt;&gt;"",(NETWORKDAYS(L125,P125,Feriados!A124:A1189)-1))</f>
        <v>4</v>
      </c>
      <c r="T125" s="9" t="str">
        <f t="shared" ca="1" si="2"/>
        <v>Sim</v>
      </c>
      <c r="U125" s="8">
        <v>1</v>
      </c>
      <c r="V125" s="9" cm="1">
        <f t="array" aca="1" ref="V125" ca="1">_xlfn.IFS(T125="Não","",T125="Sim",S125-2)</f>
        <v>2</v>
      </c>
      <c r="W125" s="6">
        <v>0</v>
      </c>
      <c r="X125" s="8">
        <v>1</v>
      </c>
      <c r="Y125" s="8" t="str">
        <f t="shared" si="3"/>
        <v>Não</v>
      </c>
    </row>
    <row r="126" spans="1:25" x14ac:dyDescent="0.25">
      <c r="A126" s="6" t="s">
        <v>973</v>
      </c>
      <c r="B126" s="6" t="s">
        <v>180</v>
      </c>
      <c r="C126" s="8" t="str">
        <f>VLOOKUP(B126,'Lista de obras'!$A:$C,2,FALSE)</f>
        <v>4573223322</v>
      </c>
      <c r="D126" s="8" t="str">
        <f>VLOOKUP(B126,'Lista de obras'!$A:$C,3,FALSE)</f>
        <v>MASTER INOX - Roof 02 - Solda nas Emendas das Terças Metálicas de Cobertura</v>
      </c>
      <c r="E126" s="8" t="str">
        <f>VLOOKUP(B126,'Lista de obras'!$A:$D,4,FALSE)</f>
        <v>NESTLE ARARAS</v>
      </c>
      <c r="F126" s="6">
        <v>140</v>
      </c>
      <c r="G126" s="4" t="s">
        <v>939</v>
      </c>
      <c r="H126" s="14">
        <v>45510</v>
      </c>
      <c r="I126" s="16">
        <v>0.54417824074074073</v>
      </c>
      <c r="K126" s="6" t="s">
        <v>970</v>
      </c>
      <c r="L126" s="4">
        <v>45510</v>
      </c>
      <c r="M126" s="5">
        <v>0.55811342592592594</v>
      </c>
      <c r="N126" s="6" t="s">
        <v>788</v>
      </c>
      <c r="O126" s="8">
        <v>1</v>
      </c>
      <c r="P126" s="4">
        <v>45516</v>
      </c>
      <c r="Q126" s="5">
        <v>0.4199074074074074</v>
      </c>
      <c r="R126" s="6" t="s">
        <v>830</v>
      </c>
      <c r="S126" s="9" cm="1">
        <f t="array" aca="1" ref="S126" ca="1">_xlfn.IFS(P126="",NETWORKDAYS(L126,TODAY(),Feriados!A125:A1190),P126&lt;&gt;"",(NETWORKDAYS(L126,P126,Feriados!A125:A1190)-1))</f>
        <v>4</v>
      </c>
      <c r="T126" s="9" t="str">
        <f t="shared" ca="1" si="2"/>
        <v>Sim</v>
      </c>
      <c r="U126" s="8">
        <v>1</v>
      </c>
      <c r="V126" s="9" cm="1">
        <f t="array" aca="1" ref="V126" ca="1">_xlfn.IFS(T126="Não","",T126="Sim",S126-2)</f>
        <v>2</v>
      </c>
      <c r="W126" s="6">
        <v>0</v>
      </c>
      <c r="X126" s="8">
        <v>1</v>
      </c>
      <c r="Y126" s="8" t="str">
        <f t="shared" si="3"/>
        <v>Não</v>
      </c>
    </row>
    <row r="127" spans="1:25" x14ac:dyDescent="0.25">
      <c r="A127" s="6" t="s">
        <v>974</v>
      </c>
      <c r="B127" s="6" t="s">
        <v>180</v>
      </c>
      <c r="C127" s="8" t="str">
        <f>VLOOKUP(B127,'Lista de obras'!$A:$C,2,FALSE)</f>
        <v>4573223322</v>
      </c>
      <c r="D127" s="8" t="str">
        <f>VLOOKUP(B127,'Lista de obras'!$A:$C,3,FALSE)</f>
        <v>MASTER INOX - Roof 02 - Solda nas Emendas das Terças Metálicas de Cobertura</v>
      </c>
      <c r="E127" s="8" t="str">
        <f>VLOOKUP(B127,'Lista de obras'!$A:$D,4,FALSE)</f>
        <v>NESTLE ARARAS</v>
      </c>
      <c r="F127" s="6">
        <v>141</v>
      </c>
      <c r="G127" s="4" t="s">
        <v>933</v>
      </c>
      <c r="H127" s="14">
        <v>45510</v>
      </c>
      <c r="I127" s="16">
        <v>0.54422453703703699</v>
      </c>
      <c r="K127" s="6" t="s">
        <v>970</v>
      </c>
      <c r="L127" s="4">
        <v>45510</v>
      </c>
      <c r="M127" s="5">
        <v>0.55863425925925925</v>
      </c>
      <c r="N127" s="6" t="s">
        <v>788</v>
      </c>
      <c r="O127" s="8">
        <v>1</v>
      </c>
      <c r="P127" s="4">
        <v>45516</v>
      </c>
      <c r="Q127" s="5">
        <v>0.41857638888888887</v>
      </c>
      <c r="R127" s="6" t="s">
        <v>830</v>
      </c>
      <c r="S127" s="9" cm="1">
        <f t="array" aca="1" ref="S127" ca="1">_xlfn.IFS(P127="",NETWORKDAYS(L127,TODAY(),Feriados!A126:A1191),P127&lt;&gt;"",(NETWORKDAYS(L127,P127,Feriados!A126:A1191)-1))</f>
        <v>4</v>
      </c>
      <c r="T127" s="9" t="str">
        <f t="shared" ca="1" si="2"/>
        <v>Sim</v>
      </c>
      <c r="U127" s="8">
        <v>1</v>
      </c>
      <c r="V127" s="9" cm="1">
        <f t="array" aca="1" ref="V127" ca="1">_xlfn.IFS(T127="Não","",T127="Sim",S127-2)</f>
        <v>2</v>
      </c>
      <c r="W127" s="6">
        <v>0</v>
      </c>
      <c r="X127" s="8">
        <v>1</v>
      </c>
      <c r="Y127" s="8" t="str">
        <f t="shared" si="3"/>
        <v>Não</v>
      </c>
    </row>
    <row r="128" spans="1:25" x14ac:dyDescent="0.25">
      <c r="A128" s="6" t="s">
        <v>975</v>
      </c>
      <c r="B128" s="6" t="s">
        <v>180</v>
      </c>
      <c r="C128" s="8" t="str">
        <f>VLOOKUP(B128,'Lista de obras'!$A:$C,2,FALSE)</f>
        <v>4573223322</v>
      </c>
      <c r="D128" s="8" t="str">
        <f>VLOOKUP(B128,'Lista de obras'!$A:$C,3,FALSE)</f>
        <v>MASTER INOX - Roof 02 - Solda nas Emendas das Terças Metálicas de Cobertura</v>
      </c>
      <c r="E128" s="8" t="str">
        <f>VLOOKUP(B128,'Lista de obras'!$A:$D,4,FALSE)</f>
        <v>NESTLE ARARAS</v>
      </c>
      <c r="F128" s="6">
        <v>142</v>
      </c>
      <c r="G128" s="4" t="s">
        <v>967</v>
      </c>
      <c r="H128" s="14">
        <v>45510</v>
      </c>
      <c r="I128" s="16">
        <v>0.54427083333333337</v>
      </c>
      <c r="K128" s="6" t="s">
        <v>970</v>
      </c>
      <c r="L128" s="4">
        <v>45510</v>
      </c>
      <c r="M128" s="5">
        <v>0.5591666666666667</v>
      </c>
      <c r="N128" s="6" t="s">
        <v>788</v>
      </c>
      <c r="O128" s="8">
        <v>1</v>
      </c>
      <c r="P128" s="4">
        <v>45512</v>
      </c>
      <c r="Q128" s="5">
        <v>0.79612268518518514</v>
      </c>
      <c r="R128" s="6" t="s">
        <v>830</v>
      </c>
      <c r="S128" s="9" cm="1">
        <f t="array" aca="1" ref="S128" ca="1">_xlfn.IFS(P128="",NETWORKDAYS(L128,TODAY(),Feriados!A127:A1192),P128&lt;&gt;"",(NETWORKDAYS(L128,P128,Feriados!A127:A1192)-1))</f>
        <v>2</v>
      </c>
      <c r="T128" s="9" t="str">
        <f t="shared" ca="1" si="2"/>
        <v>Não</v>
      </c>
      <c r="U128" s="8">
        <v>1</v>
      </c>
      <c r="V128" s="9" t="str" cm="1">
        <f t="array" aca="1" ref="V128" ca="1">_xlfn.IFS(T128="Não","",T128="Sim",S128-2)</f>
        <v/>
      </c>
      <c r="W128" s="6">
        <v>0</v>
      </c>
      <c r="X128" s="8">
        <v>1</v>
      </c>
      <c r="Y128" s="8" t="str">
        <f t="shared" si="3"/>
        <v>Não</v>
      </c>
    </row>
    <row r="129" spans="1:25" x14ac:dyDescent="0.25">
      <c r="A129" s="6" t="s">
        <v>976</v>
      </c>
      <c r="B129" s="6" t="s">
        <v>497</v>
      </c>
      <c r="C129" s="8" t="str">
        <f>VLOOKUP(B129,'Lista de obras'!$A:$C,2,FALSE)</f>
        <v>4575422409 - RFQ-1210-2024-000.096</v>
      </c>
      <c r="D129" s="8" t="str">
        <f>VLOOKUP(B129,'Lista de obras'!$A:$C,3,FALSE)</f>
        <v>ELETROVOLT - Adequações e montagens elétricas</v>
      </c>
      <c r="E129" s="8" t="str">
        <f>VLOOKUP(B129,'Lista de obras'!$A:$D,4,FALSE)</f>
        <v>NESTLE ARARAS</v>
      </c>
      <c r="F129" s="6">
        <v>29</v>
      </c>
      <c r="G129" s="4" t="s">
        <v>878</v>
      </c>
      <c r="H129" s="14">
        <v>45510</v>
      </c>
      <c r="I129" s="16">
        <v>0.55053240740740739</v>
      </c>
      <c r="K129" s="6" t="s">
        <v>811</v>
      </c>
      <c r="L129" s="4">
        <v>45510</v>
      </c>
      <c r="M129" s="5">
        <v>0.55270833333333336</v>
      </c>
      <c r="N129" s="6" t="s">
        <v>788</v>
      </c>
      <c r="O129" s="8">
        <v>1</v>
      </c>
      <c r="P129" s="4">
        <v>45511</v>
      </c>
      <c r="Q129" s="5">
        <v>0.72393518518518518</v>
      </c>
      <c r="R129" s="6" t="s">
        <v>812</v>
      </c>
      <c r="S129" s="9" cm="1">
        <f t="array" aca="1" ref="S129" ca="1">_xlfn.IFS(P129="",NETWORKDAYS(L129,TODAY(),Feriados!A128:A1193),P129&lt;&gt;"",(NETWORKDAYS(L129,P129,Feriados!A128:A1193)-1))</f>
        <v>1</v>
      </c>
      <c r="T129" s="9" t="str">
        <f t="shared" ca="1" si="2"/>
        <v>Não</v>
      </c>
      <c r="U129" s="8">
        <v>1</v>
      </c>
      <c r="V129" s="9" t="str" cm="1">
        <f t="array" aca="1" ref="V129" ca="1">_xlfn.IFS(T129="Não","",T129="Sim",S129-2)</f>
        <v/>
      </c>
      <c r="W129" s="6">
        <v>0</v>
      </c>
      <c r="X129" s="8">
        <v>1</v>
      </c>
      <c r="Y129" s="8" t="str">
        <f t="shared" si="3"/>
        <v>Não</v>
      </c>
    </row>
    <row r="130" spans="1:25" x14ac:dyDescent="0.25">
      <c r="A130" s="6" t="s">
        <v>977</v>
      </c>
      <c r="B130" s="6" t="s">
        <v>502</v>
      </c>
      <c r="C130" s="8" t="str">
        <f>VLOOKUP(B130,'Lista de obras'!$A:$C,2,FALSE)</f>
        <v>4573403053</v>
      </c>
      <c r="D130" s="8" t="str">
        <f>VLOOKUP(B130,'Lista de obras'!$A:$C,3,FALSE)</f>
        <v>MASTER INOX - Remoção Revestimento dos galpões 09, 11 e 12</v>
      </c>
      <c r="E130" s="8" t="str">
        <f>VLOOKUP(B130,'Lista de obras'!$A:$D,4,FALSE)</f>
        <v>NESTLE ARARAS</v>
      </c>
      <c r="F130" s="6">
        <v>59</v>
      </c>
      <c r="G130" s="4" t="s">
        <v>786</v>
      </c>
      <c r="H130" s="14">
        <v>45510</v>
      </c>
      <c r="I130" s="16">
        <v>0.56046296296296294</v>
      </c>
      <c r="K130" s="6" t="s">
        <v>970</v>
      </c>
      <c r="L130" s="4">
        <v>45510</v>
      </c>
      <c r="M130" s="5">
        <v>0.56060185185185185</v>
      </c>
      <c r="N130" s="6" t="s">
        <v>788</v>
      </c>
      <c r="O130" s="8">
        <v>1</v>
      </c>
      <c r="P130" s="4">
        <v>45512</v>
      </c>
      <c r="Q130" s="5">
        <v>0.41887731481481483</v>
      </c>
      <c r="R130" s="6" t="s">
        <v>830</v>
      </c>
      <c r="S130" s="9" cm="1">
        <f t="array" aca="1" ref="S130" ca="1">_xlfn.IFS(P130="",NETWORKDAYS(L130,TODAY(),Feriados!A129:A1194),P130&lt;&gt;"",(NETWORKDAYS(L130,P130,Feriados!A129:A1194)-1))</f>
        <v>2</v>
      </c>
      <c r="T130" s="9" t="str">
        <f t="shared" ca="1" si="2"/>
        <v>Não</v>
      </c>
      <c r="U130" s="8">
        <v>1</v>
      </c>
      <c r="V130" s="9" t="str" cm="1">
        <f t="array" aca="1" ref="V130" ca="1">_xlfn.IFS(T130="Não","",T130="Sim",S130-2)</f>
        <v/>
      </c>
      <c r="W130" s="6">
        <v>0</v>
      </c>
      <c r="X130" s="8">
        <v>1</v>
      </c>
      <c r="Y130" s="8" t="str">
        <f t="shared" si="3"/>
        <v>Não</v>
      </c>
    </row>
    <row r="131" spans="1:25" x14ac:dyDescent="0.25">
      <c r="A131" s="6" t="s">
        <v>978</v>
      </c>
      <c r="B131" s="6" t="s">
        <v>502</v>
      </c>
      <c r="C131" s="8" t="str">
        <f>VLOOKUP(B131,'Lista de obras'!$A:$C,2,FALSE)</f>
        <v>4573403053</v>
      </c>
      <c r="D131" s="8" t="str">
        <f>VLOOKUP(B131,'Lista de obras'!$A:$C,3,FALSE)</f>
        <v>MASTER INOX - Remoção Revestimento dos galpões 09, 11 e 12</v>
      </c>
      <c r="E131" s="8" t="str">
        <f>VLOOKUP(B131,'Lista de obras'!$A:$D,4,FALSE)</f>
        <v>NESTLE ARARAS</v>
      </c>
      <c r="F131" s="6">
        <v>60</v>
      </c>
      <c r="G131" s="4" t="s">
        <v>817</v>
      </c>
      <c r="H131" s="14">
        <v>45510</v>
      </c>
      <c r="I131" s="16">
        <v>0.56070601851851853</v>
      </c>
      <c r="K131" s="6" t="s">
        <v>970</v>
      </c>
      <c r="L131" s="4">
        <v>45510</v>
      </c>
      <c r="M131" s="5">
        <v>0.56920138888888894</v>
      </c>
      <c r="N131" s="6" t="s">
        <v>788</v>
      </c>
      <c r="O131" s="8">
        <v>1</v>
      </c>
      <c r="P131" s="4">
        <v>45512</v>
      </c>
      <c r="Q131" s="5">
        <v>0.42008101851851853</v>
      </c>
      <c r="R131" s="6" t="s">
        <v>830</v>
      </c>
      <c r="S131" s="9" cm="1">
        <f t="array" aca="1" ref="S131" ca="1">_xlfn.IFS(P131="",NETWORKDAYS(L131,TODAY(),Feriados!A130:A1195),P131&lt;&gt;"",(NETWORKDAYS(L131,P131,Feriados!A130:A1195)-1))</f>
        <v>2</v>
      </c>
      <c r="T131" s="9" t="str">
        <f t="shared" ca="1" si="2"/>
        <v>Não</v>
      </c>
      <c r="U131" s="8">
        <v>1</v>
      </c>
      <c r="V131" s="9" t="str" cm="1">
        <f t="array" aca="1" ref="V131" ca="1">_xlfn.IFS(T131="Não","",T131="Sim",S131-2)</f>
        <v/>
      </c>
      <c r="W131" s="6">
        <v>0</v>
      </c>
      <c r="X131" s="8">
        <v>1</v>
      </c>
      <c r="Y131" s="8" t="str">
        <f t="shared" si="3"/>
        <v>Não</v>
      </c>
    </row>
    <row r="132" spans="1:25" x14ac:dyDescent="0.25">
      <c r="A132" s="6" t="s">
        <v>979</v>
      </c>
      <c r="B132" s="6" t="s">
        <v>502</v>
      </c>
      <c r="C132" s="8" t="str">
        <f>VLOOKUP(B132,'Lista de obras'!$A:$C,2,FALSE)</f>
        <v>4573403053</v>
      </c>
      <c r="D132" s="8" t="str">
        <f>VLOOKUP(B132,'Lista de obras'!$A:$C,3,FALSE)</f>
        <v>MASTER INOX - Remoção Revestimento dos galpões 09, 11 e 12</v>
      </c>
      <c r="E132" s="8" t="str">
        <f>VLOOKUP(B132,'Lista de obras'!$A:$D,4,FALSE)</f>
        <v>NESTLE ARARAS</v>
      </c>
      <c r="F132" s="6">
        <v>63</v>
      </c>
      <c r="G132" s="4" t="s">
        <v>939</v>
      </c>
      <c r="H132" s="14">
        <v>45510</v>
      </c>
      <c r="I132" s="16">
        <v>0.56090277777777775</v>
      </c>
      <c r="K132" s="6" t="s">
        <v>970</v>
      </c>
      <c r="L132" s="4">
        <v>45510</v>
      </c>
      <c r="M132" s="5">
        <v>0.56195601851851851</v>
      </c>
      <c r="N132" s="6" t="s">
        <v>788</v>
      </c>
      <c r="O132" s="8">
        <v>1</v>
      </c>
      <c r="P132" s="4">
        <v>45512</v>
      </c>
      <c r="Q132" s="5">
        <v>0.80253472222222222</v>
      </c>
      <c r="R132" s="6" t="s">
        <v>830</v>
      </c>
      <c r="S132" s="9" cm="1">
        <f t="array" aca="1" ref="S132" ca="1">_xlfn.IFS(P132="",NETWORKDAYS(L132,TODAY(),Feriados!A131:A1196),P132&lt;&gt;"",(NETWORKDAYS(L132,P132,Feriados!A131:A1196)-1))</f>
        <v>2</v>
      </c>
      <c r="T132" s="9" t="str">
        <f t="shared" ref="T132:T195" ca="1" si="4">IF(S132="","Em análise pelo fiscal",IF(S132&gt;2,"Sim","Não"))</f>
        <v>Não</v>
      </c>
      <c r="U132" s="8">
        <v>1</v>
      </c>
      <c r="V132" s="9" t="str" cm="1">
        <f t="array" aca="1" ref="V132" ca="1">_xlfn.IFS(T132="Não","",T132="Sim",S132-2)</f>
        <v/>
      </c>
      <c r="W132" s="6">
        <v>0</v>
      </c>
      <c r="X132" s="8">
        <v>1</v>
      </c>
      <c r="Y132" s="8" t="str">
        <f t="shared" ref="Y132:Y195" si="5">IF(W132&gt;3,"Sim","Não")</f>
        <v>Não</v>
      </c>
    </row>
    <row r="133" spans="1:25" x14ac:dyDescent="0.25">
      <c r="A133" s="6" t="s">
        <v>980</v>
      </c>
      <c r="B133" s="6" t="s">
        <v>502</v>
      </c>
      <c r="C133" s="8" t="str">
        <f>VLOOKUP(B133,'Lista de obras'!$A:$C,2,FALSE)</f>
        <v>4573403053</v>
      </c>
      <c r="D133" s="8" t="str">
        <f>VLOOKUP(B133,'Lista de obras'!$A:$C,3,FALSE)</f>
        <v>MASTER INOX - Remoção Revestimento dos galpões 09, 11 e 12</v>
      </c>
      <c r="E133" s="8" t="str">
        <f>VLOOKUP(B133,'Lista de obras'!$A:$D,4,FALSE)</f>
        <v>NESTLE ARARAS</v>
      </c>
      <c r="F133" s="6">
        <v>61</v>
      </c>
      <c r="G133" s="4" t="s">
        <v>878</v>
      </c>
      <c r="H133" s="14">
        <v>45510</v>
      </c>
      <c r="I133" s="16">
        <v>0.56944444444444442</v>
      </c>
      <c r="K133" s="6" t="s">
        <v>970</v>
      </c>
      <c r="L133" s="4">
        <v>45510</v>
      </c>
      <c r="M133" s="5">
        <v>0.57028935185185181</v>
      </c>
      <c r="N133" s="6" t="s">
        <v>788</v>
      </c>
      <c r="O133" s="8">
        <v>1</v>
      </c>
      <c r="P133" s="4">
        <v>45512</v>
      </c>
      <c r="Q133" s="5">
        <v>0.42204861111111114</v>
      </c>
      <c r="R133" s="6" t="s">
        <v>830</v>
      </c>
      <c r="S133" s="9" cm="1">
        <f t="array" aca="1" ref="S133" ca="1">_xlfn.IFS(P133="",NETWORKDAYS(L133,TODAY(),Feriados!A132:A1197),P133&lt;&gt;"",(NETWORKDAYS(L133,P133,Feriados!A132:A1197)-1))</f>
        <v>2</v>
      </c>
      <c r="T133" s="9" t="str">
        <f t="shared" ca="1" si="4"/>
        <v>Não</v>
      </c>
      <c r="U133" s="8">
        <v>1</v>
      </c>
      <c r="V133" s="9" t="str" cm="1">
        <f t="array" aca="1" ref="V133" ca="1">_xlfn.IFS(T133="Não","",T133="Sim",S133-2)</f>
        <v/>
      </c>
      <c r="W133" s="6">
        <v>0</v>
      </c>
      <c r="X133" s="8">
        <v>1</v>
      </c>
      <c r="Y133" s="8" t="str">
        <f t="shared" si="5"/>
        <v>Não</v>
      </c>
    </row>
    <row r="134" spans="1:25" x14ac:dyDescent="0.25">
      <c r="A134" s="6" t="s">
        <v>981</v>
      </c>
      <c r="B134" s="6" t="s">
        <v>502</v>
      </c>
      <c r="C134" s="8" t="str">
        <f>VLOOKUP(B134,'Lista de obras'!$A:$C,2,FALSE)</f>
        <v>4573403053</v>
      </c>
      <c r="D134" s="8" t="str">
        <f>VLOOKUP(B134,'Lista de obras'!$A:$C,3,FALSE)</f>
        <v>MASTER INOX - Remoção Revestimento dos galpões 09, 11 e 12</v>
      </c>
      <c r="E134" s="8" t="str">
        <f>VLOOKUP(B134,'Lista de obras'!$A:$D,4,FALSE)</f>
        <v>NESTLE ARARAS</v>
      </c>
      <c r="F134" s="6">
        <v>62</v>
      </c>
      <c r="G134" s="4" t="s">
        <v>909</v>
      </c>
      <c r="H134" s="14">
        <v>45510</v>
      </c>
      <c r="I134" s="16">
        <v>0.56950231481481484</v>
      </c>
      <c r="K134" s="6" t="s">
        <v>970</v>
      </c>
      <c r="L134" s="4">
        <v>45510</v>
      </c>
      <c r="M134" s="5">
        <v>0.57106481481481486</v>
      </c>
      <c r="N134" s="6" t="s">
        <v>788</v>
      </c>
      <c r="O134" s="8">
        <v>1</v>
      </c>
      <c r="P134" s="4">
        <v>45512</v>
      </c>
      <c r="Q134" s="5">
        <v>0.42305555555555557</v>
      </c>
      <c r="R134" s="6" t="s">
        <v>830</v>
      </c>
      <c r="S134" s="9" cm="1">
        <f t="array" aca="1" ref="S134" ca="1">_xlfn.IFS(P134="",NETWORKDAYS(L134,TODAY(),Feriados!A133:A1198),P134&lt;&gt;"",(NETWORKDAYS(L134,P134,Feriados!A133:A1198)-1))</f>
        <v>2</v>
      </c>
      <c r="T134" s="9" t="str">
        <f t="shared" ca="1" si="4"/>
        <v>Não</v>
      </c>
      <c r="U134" s="8">
        <v>1</v>
      </c>
      <c r="V134" s="9" t="str" cm="1">
        <f t="array" aca="1" ref="V134" ca="1">_xlfn.IFS(T134="Não","",T134="Sim",S134-2)</f>
        <v/>
      </c>
      <c r="W134" s="6">
        <v>0</v>
      </c>
      <c r="X134" s="8">
        <v>1</v>
      </c>
      <c r="Y134" s="8" t="str">
        <f t="shared" si="5"/>
        <v>Não</v>
      </c>
    </row>
    <row r="135" spans="1:25" x14ac:dyDescent="0.25">
      <c r="A135" s="6" t="s">
        <v>982</v>
      </c>
      <c r="B135" s="6" t="s">
        <v>502</v>
      </c>
      <c r="C135" s="8" t="str">
        <f>VLOOKUP(B135,'Lista de obras'!$A:$C,2,FALSE)</f>
        <v>4573403053</v>
      </c>
      <c r="D135" s="8" t="str">
        <f>VLOOKUP(B135,'Lista de obras'!$A:$C,3,FALSE)</f>
        <v>MASTER INOX - Remoção Revestimento dos galpões 09, 11 e 12</v>
      </c>
      <c r="E135" s="8" t="str">
        <f>VLOOKUP(B135,'Lista de obras'!$A:$D,4,FALSE)</f>
        <v>NESTLE ARARAS</v>
      </c>
      <c r="F135" s="6">
        <v>64</v>
      </c>
      <c r="G135" s="4" t="s">
        <v>933</v>
      </c>
      <c r="H135" s="14">
        <v>45510</v>
      </c>
      <c r="I135" s="16">
        <v>0.57116898148148143</v>
      </c>
      <c r="K135" s="6" t="s">
        <v>970</v>
      </c>
      <c r="L135" s="4">
        <v>45510</v>
      </c>
      <c r="M135" s="5">
        <v>0.57163194444444443</v>
      </c>
      <c r="N135" s="6" t="s">
        <v>788</v>
      </c>
      <c r="O135" s="8">
        <v>1</v>
      </c>
      <c r="P135" s="4">
        <v>45512</v>
      </c>
      <c r="Q135" s="5">
        <v>0.4152777777777778</v>
      </c>
      <c r="R135" s="6" t="s">
        <v>830</v>
      </c>
      <c r="S135" s="9" cm="1">
        <f t="array" aca="1" ref="S135" ca="1">_xlfn.IFS(P135="",NETWORKDAYS(L135,TODAY(),Feriados!A134:A1199),P135&lt;&gt;"",(NETWORKDAYS(L135,P135,Feriados!A134:A1199)-1))</f>
        <v>2</v>
      </c>
      <c r="T135" s="9" t="str">
        <f t="shared" ca="1" si="4"/>
        <v>Não</v>
      </c>
      <c r="U135" s="8">
        <v>1</v>
      </c>
      <c r="V135" s="9" t="str" cm="1">
        <f t="array" aca="1" ref="V135" ca="1">_xlfn.IFS(T135="Não","",T135="Sim",S135-2)</f>
        <v/>
      </c>
      <c r="W135" s="6">
        <v>0</v>
      </c>
      <c r="X135" s="8">
        <v>1</v>
      </c>
      <c r="Y135" s="8" t="str">
        <f t="shared" si="5"/>
        <v>Não</v>
      </c>
    </row>
    <row r="136" spans="1:25" x14ac:dyDescent="0.25">
      <c r="A136" s="6" t="s">
        <v>983</v>
      </c>
      <c r="B136" s="6" t="s">
        <v>424</v>
      </c>
      <c r="C136" s="8" t="str">
        <f>VLOOKUP(B136,'Lista de obras'!$A:$C,2,FALSE)</f>
        <v>4575662158</v>
      </c>
      <c r="D136" s="8" t="str">
        <f>VLOOKUP(B136,'Lista de obras'!$A:$C,3,FALSE)</f>
        <v>CONCREZAC - Lapidação de Piso de Concreto</v>
      </c>
      <c r="E136" s="8" t="str">
        <f>VLOOKUP(B136,'Lista de obras'!$A:$D,4,FALSE)</f>
        <v>NESTLE SÃO BERNARDO</v>
      </c>
      <c r="F136" s="6">
        <v>50</v>
      </c>
      <c r="G136" s="4" t="s">
        <v>933</v>
      </c>
      <c r="H136" s="14">
        <v>45510</v>
      </c>
      <c r="I136" s="16">
        <v>0.58656249999999999</v>
      </c>
      <c r="K136" s="6" t="s">
        <v>821</v>
      </c>
      <c r="L136" s="4">
        <v>45510</v>
      </c>
      <c r="M136" s="5">
        <v>0.58697916666666672</v>
      </c>
      <c r="N136" s="6" t="s">
        <v>788</v>
      </c>
      <c r="O136" s="8">
        <v>1</v>
      </c>
      <c r="P136" s="4">
        <v>45512</v>
      </c>
      <c r="Q136" s="5">
        <v>0.74035879629629631</v>
      </c>
      <c r="R136" s="6" t="s">
        <v>822</v>
      </c>
      <c r="S136" s="9" cm="1">
        <f t="array" aca="1" ref="S136" ca="1">_xlfn.IFS(P136="",NETWORKDAYS(L136,TODAY(),Feriados!A135:A1200),P136&lt;&gt;"",(NETWORKDAYS(L136,P136,Feriados!A135:A1200)-1))</f>
        <v>2</v>
      </c>
      <c r="T136" s="9" t="str">
        <f t="shared" ca="1" si="4"/>
        <v>Não</v>
      </c>
      <c r="U136" s="8">
        <v>1</v>
      </c>
      <c r="V136" s="9" t="str" cm="1">
        <f t="array" aca="1" ref="V136" ca="1">_xlfn.IFS(T136="Não","",T136="Sim",S136-2)</f>
        <v/>
      </c>
      <c r="W136" s="6">
        <v>0</v>
      </c>
      <c r="X136" s="8">
        <v>1</v>
      </c>
      <c r="Y136" s="8" t="str">
        <f t="shared" si="5"/>
        <v>Não</v>
      </c>
    </row>
    <row r="137" spans="1:25" x14ac:dyDescent="0.25">
      <c r="A137" s="6" t="s">
        <v>984</v>
      </c>
      <c r="B137" s="6" t="s">
        <v>525</v>
      </c>
      <c r="C137" s="8" t="str">
        <f>VLOOKUP(B137,'Lista de obras'!$A:$C,2,FALSE)</f>
        <v>07196.04.23 - REV.00</v>
      </c>
      <c r="D137" s="8" t="str">
        <f>VLOOKUP(B137,'Lista de obras'!$A:$C,3,FALSE)</f>
        <v>FLEX - Serviço de Caldeiraria e Montagem Mecânica</v>
      </c>
      <c r="E137" s="8" t="str">
        <f>VLOOKUP(B137,'Lista de obras'!$A:$D,4,FALSE)</f>
        <v>NESTLE MARÍLIA</v>
      </c>
      <c r="F137" s="6">
        <v>7</v>
      </c>
      <c r="G137" s="4" t="s">
        <v>933</v>
      </c>
      <c r="H137" s="14">
        <v>45510</v>
      </c>
      <c r="I137" s="16">
        <v>0.59437499999999999</v>
      </c>
      <c r="L137" s="4"/>
      <c r="M137" s="5"/>
      <c r="N137" s="6" t="s">
        <v>985</v>
      </c>
      <c r="O137" s="8">
        <v>1</v>
      </c>
      <c r="P137" s="4"/>
      <c r="Q137" s="5"/>
      <c r="S137" s="9" cm="1">
        <f t="array" aca="1" ref="S137" ca="1">_xlfn.IFS(P137="",NETWORKDAYS(L137,TODAY(),Feriados!A136:A1201),P137&lt;&gt;"",(NETWORKDAYS(L137,P137,Feriados!A136:A1201)-1))</f>
        <v>32564</v>
      </c>
      <c r="T137" s="9" t="str">
        <f t="shared" ca="1" si="4"/>
        <v>Sim</v>
      </c>
      <c r="U137" s="8">
        <v>1</v>
      </c>
      <c r="V137" s="9" cm="1">
        <f t="array" aca="1" ref="V137" ca="1">_xlfn.IFS(T137="Não","",T137="Sim",S137-2)</f>
        <v>32562</v>
      </c>
      <c r="W137" s="6">
        <v>2</v>
      </c>
      <c r="X137" s="8">
        <v>1</v>
      </c>
      <c r="Y137" s="8" t="str">
        <f t="shared" si="5"/>
        <v>Não</v>
      </c>
    </row>
    <row r="138" spans="1:25" x14ac:dyDescent="0.25">
      <c r="A138" s="6" t="s">
        <v>986</v>
      </c>
      <c r="B138" s="6" t="s">
        <v>427</v>
      </c>
      <c r="C138" s="8" t="str">
        <f>VLOOKUP(B138,'Lista de obras'!$A:$C,2,FALSE)</f>
        <v>4575652726</v>
      </c>
      <c r="D138" s="8" t="str">
        <f>VLOOKUP(B138,'Lista de obras'!$A:$C,3,FALSE)</f>
        <v>CABAN ENGENHARIA - Melhorias Entrada da fabrica</v>
      </c>
      <c r="E138" s="8" t="str">
        <f>VLOOKUP(B138,'Lista de obras'!$A:$D,4,FALSE)</f>
        <v>NESTLE MONTES CLAROS</v>
      </c>
      <c r="F138" s="6">
        <v>33</v>
      </c>
      <c r="G138" s="4" t="s">
        <v>896</v>
      </c>
      <c r="H138" s="14">
        <v>45510</v>
      </c>
      <c r="I138" s="16">
        <v>0.59731481481481485</v>
      </c>
      <c r="K138" s="6" t="s">
        <v>987</v>
      </c>
      <c r="L138" s="4">
        <v>45510</v>
      </c>
      <c r="M138" s="5">
        <v>0.59738425925925931</v>
      </c>
      <c r="N138" s="6" t="s">
        <v>788</v>
      </c>
      <c r="O138" s="8">
        <v>1</v>
      </c>
      <c r="P138" s="4">
        <v>45510</v>
      </c>
      <c r="Q138" s="5">
        <v>0.81645833333333329</v>
      </c>
      <c r="R138" s="6" t="s">
        <v>795</v>
      </c>
      <c r="S138" s="9" cm="1">
        <f t="array" aca="1" ref="S138" ca="1">_xlfn.IFS(P138="",NETWORKDAYS(L138,TODAY(),Feriados!A137:A1202),P138&lt;&gt;"",(NETWORKDAYS(L138,P138,Feriados!A137:A1202)-1))</f>
        <v>0</v>
      </c>
      <c r="T138" s="9" t="str">
        <f t="shared" ca="1" si="4"/>
        <v>Não</v>
      </c>
      <c r="U138" s="8">
        <v>1</v>
      </c>
      <c r="V138" s="9" t="str" cm="1">
        <f t="array" aca="1" ref="V138" ca="1">_xlfn.IFS(T138="Não","",T138="Sim",S138-2)</f>
        <v/>
      </c>
      <c r="W138" s="6">
        <v>0</v>
      </c>
      <c r="X138" s="8">
        <v>1</v>
      </c>
      <c r="Y138" s="8" t="str">
        <f t="shared" si="5"/>
        <v>Não</v>
      </c>
    </row>
    <row r="139" spans="1:25" x14ac:dyDescent="0.25">
      <c r="A139" s="6" t="s">
        <v>988</v>
      </c>
      <c r="B139" s="6" t="s">
        <v>286</v>
      </c>
      <c r="C139" s="8" t="str">
        <f>VLOOKUP(B139,'Lista de obras'!$A:$C,2,FALSE)</f>
        <v>4575385744</v>
      </c>
      <c r="D139" s="8" t="str">
        <f>VLOOKUP(B139,'Lista de obras'!$A:$C,3,FALSE)</f>
        <v>ECOM - Impermeabilização das lajes de Cereais</v>
      </c>
      <c r="E139" s="8" t="str">
        <f>VLOOKUP(B139,'Lista de obras'!$A:$D,4,FALSE)</f>
        <v>NESTLE SÃO JOSÉ DO RIO PARDO</v>
      </c>
      <c r="F139" s="6">
        <v>55</v>
      </c>
      <c r="G139" s="4" t="s">
        <v>909</v>
      </c>
      <c r="H139" s="14">
        <v>45510</v>
      </c>
      <c r="I139" s="16">
        <v>0.60048611111111116</v>
      </c>
      <c r="K139" s="6" t="s">
        <v>802</v>
      </c>
      <c r="L139" s="4">
        <v>45510</v>
      </c>
      <c r="M139" s="5">
        <v>0.60091435185185182</v>
      </c>
      <c r="N139" s="6" t="s">
        <v>788</v>
      </c>
      <c r="O139" s="8">
        <v>1</v>
      </c>
      <c r="P139" s="4">
        <v>45510</v>
      </c>
      <c r="Q139" s="5">
        <v>0.66109953703703705</v>
      </c>
      <c r="R139" s="6" t="s">
        <v>803</v>
      </c>
      <c r="S139" s="9" cm="1">
        <f t="array" aca="1" ref="S139" ca="1">_xlfn.IFS(P139="",NETWORKDAYS(L139,TODAY(),Feriados!A138:A1203),P139&lt;&gt;"",(NETWORKDAYS(L139,P139,Feriados!A138:A1203)-1))</f>
        <v>0</v>
      </c>
      <c r="T139" s="9" t="str">
        <f t="shared" ca="1" si="4"/>
        <v>Não</v>
      </c>
      <c r="U139" s="8">
        <v>1</v>
      </c>
      <c r="V139" s="9" t="str" cm="1">
        <f t="array" aca="1" ref="V139" ca="1">_xlfn.IFS(T139="Não","",T139="Sim",S139-2)</f>
        <v/>
      </c>
      <c r="W139" s="6">
        <v>0</v>
      </c>
      <c r="X139" s="8">
        <v>1</v>
      </c>
      <c r="Y139" s="8" t="str">
        <f t="shared" si="5"/>
        <v>Não</v>
      </c>
    </row>
    <row r="140" spans="1:25" x14ac:dyDescent="0.25">
      <c r="A140" s="6" t="s">
        <v>989</v>
      </c>
      <c r="B140" s="6" t="s">
        <v>427</v>
      </c>
      <c r="C140" s="8" t="str">
        <f>VLOOKUP(B140,'Lista de obras'!$A:$C,2,FALSE)</f>
        <v>4575652726</v>
      </c>
      <c r="D140" s="8" t="str">
        <f>VLOOKUP(B140,'Lista de obras'!$A:$C,3,FALSE)</f>
        <v>CABAN ENGENHARIA - Melhorias Entrada da fabrica</v>
      </c>
      <c r="E140" s="8" t="str">
        <f>VLOOKUP(B140,'Lista de obras'!$A:$D,4,FALSE)</f>
        <v>NESTLE MONTES CLAROS</v>
      </c>
      <c r="F140" s="6">
        <v>37</v>
      </c>
      <c r="G140" s="4" t="s">
        <v>914</v>
      </c>
      <c r="H140" s="14">
        <v>45510</v>
      </c>
      <c r="I140" s="16">
        <v>0.60060185185185189</v>
      </c>
      <c r="K140" s="6" t="s">
        <v>987</v>
      </c>
      <c r="L140" s="4">
        <v>45510</v>
      </c>
      <c r="M140" s="5">
        <v>0.60065972222222219</v>
      </c>
      <c r="N140" s="6" t="s">
        <v>788</v>
      </c>
      <c r="O140" s="8">
        <v>1</v>
      </c>
      <c r="P140" s="4">
        <v>45510</v>
      </c>
      <c r="Q140" s="5">
        <v>0.81721064814814814</v>
      </c>
      <c r="R140" s="6" t="s">
        <v>795</v>
      </c>
      <c r="S140" s="9" cm="1">
        <f t="array" aca="1" ref="S140" ca="1">_xlfn.IFS(P140="",NETWORKDAYS(L140,TODAY(),Feriados!A139:A1204),P140&lt;&gt;"",(NETWORKDAYS(L140,P140,Feriados!A139:A1204)-1))</f>
        <v>0</v>
      </c>
      <c r="T140" s="9" t="str">
        <f t="shared" ca="1" si="4"/>
        <v>Não</v>
      </c>
      <c r="U140" s="8">
        <v>1</v>
      </c>
      <c r="V140" s="9" t="str" cm="1">
        <f t="array" aca="1" ref="V140" ca="1">_xlfn.IFS(T140="Não","",T140="Sim",S140-2)</f>
        <v/>
      </c>
      <c r="W140" s="6">
        <v>0</v>
      </c>
      <c r="X140" s="8">
        <v>1</v>
      </c>
      <c r="Y140" s="8" t="str">
        <f t="shared" si="5"/>
        <v>Não</v>
      </c>
    </row>
    <row r="141" spans="1:25" x14ac:dyDescent="0.25">
      <c r="A141" s="6" t="s">
        <v>990</v>
      </c>
      <c r="B141" s="6" t="s">
        <v>427</v>
      </c>
      <c r="C141" s="8" t="str">
        <f>VLOOKUP(B141,'Lista de obras'!$A:$C,2,FALSE)</f>
        <v>4575652726</v>
      </c>
      <c r="D141" s="8" t="str">
        <f>VLOOKUP(B141,'Lista de obras'!$A:$C,3,FALSE)</f>
        <v>CABAN ENGENHARIA - Melhorias Entrada da fabrica</v>
      </c>
      <c r="E141" s="8" t="str">
        <f>VLOOKUP(B141,'Lista de obras'!$A:$D,4,FALSE)</f>
        <v>NESTLE MONTES CLAROS</v>
      </c>
      <c r="F141" s="6">
        <v>39</v>
      </c>
      <c r="G141" s="4" t="s">
        <v>838</v>
      </c>
      <c r="H141" s="14">
        <v>45510</v>
      </c>
      <c r="I141" s="16">
        <v>0.60346064814814815</v>
      </c>
      <c r="K141" s="6" t="s">
        <v>987</v>
      </c>
      <c r="L141" s="4">
        <v>45510</v>
      </c>
      <c r="M141" s="5">
        <v>0.60351851851851857</v>
      </c>
      <c r="N141" s="6" t="s">
        <v>788</v>
      </c>
      <c r="O141" s="8">
        <v>1</v>
      </c>
      <c r="P141" s="4">
        <v>45510</v>
      </c>
      <c r="Q141" s="5">
        <v>0.81776620370370368</v>
      </c>
      <c r="R141" s="6" t="s">
        <v>795</v>
      </c>
      <c r="S141" s="9" cm="1">
        <f t="array" aca="1" ref="S141" ca="1">_xlfn.IFS(P141="",NETWORKDAYS(L141,TODAY(),Feriados!A140:A1205),P141&lt;&gt;"",(NETWORKDAYS(L141,P141,Feriados!A140:A1205)-1))</f>
        <v>0</v>
      </c>
      <c r="T141" s="9" t="str">
        <f t="shared" ca="1" si="4"/>
        <v>Não</v>
      </c>
      <c r="U141" s="8">
        <v>1</v>
      </c>
      <c r="V141" s="9" t="str" cm="1">
        <f t="array" aca="1" ref="V141" ca="1">_xlfn.IFS(T141="Não","",T141="Sim",S141-2)</f>
        <v/>
      </c>
      <c r="W141" s="6">
        <v>0</v>
      </c>
      <c r="X141" s="8">
        <v>1</v>
      </c>
      <c r="Y141" s="8" t="str">
        <f t="shared" si="5"/>
        <v>Não</v>
      </c>
    </row>
    <row r="142" spans="1:25" x14ac:dyDescent="0.25">
      <c r="A142" s="6" t="s">
        <v>991</v>
      </c>
      <c r="B142" s="6" t="s">
        <v>427</v>
      </c>
      <c r="C142" s="8" t="str">
        <f>VLOOKUP(B142,'Lista de obras'!$A:$C,2,FALSE)</f>
        <v>4575652726</v>
      </c>
      <c r="D142" s="8" t="str">
        <f>VLOOKUP(B142,'Lista de obras'!$A:$C,3,FALSE)</f>
        <v>CABAN ENGENHARIA - Melhorias Entrada da fabrica</v>
      </c>
      <c r="E142" s="8" t="str">
        <f>VLOOKUP(B142,'Lista de obras'!$A:$D,4,FALSE)</f>
        <v>NESTLE MONTES CLAROS</v>
      </c>
      <c r="F142" s="6">
        <v>40</v>
      </c>
      <c r="G142" s="4" t="s">
        <v>797</v>
      </c>
      <c r="H142" s="14">
        <v>45510</v>
      </c>
      <c r="I142" s="16">
        <v>0.60719907407407403</v>
      </c>
      <c r="K142" s="6" t="s">
        <v>987</v>
      </c>
      <c r="L142" s="4">
        <v>45510</v>
      </c>
      <c r="M142" s="5">
        <v>0.60728009259259264</v>
      </c>
      <c r="N142" s="6" t="s">
        <v>788</v>
      </c>
      <c r="O142" s="8">
        <v>1</v>
      </c>
      <c r="P142" s="4">
        <v>45510</v>
      </c>
      <c r="Q142" s="5">
        <v>0.81832175925925921</v>
      </c>
      <c r="R142" s="6" t="s">
        <v>795</v>
      </c>
      <c r="S142" s="9" cm="1">
        <f t="array" aca="1" ref="S142" ca="1">_xlfn.IFS(P142="",NETWORKDAYS(L142,TODAY(),Feriados!A141:A1206),P142&lt;&gt;"",(NETWORKDAYS(L142,P142,Feriados!A141:A1206)-1))</f>
        <v>0</v>
      </c>
      <c r="T142" s="9" t="str">
        <f t="shared" ca="1" si="4"/>
        <v>Não</v>
      </c>
      <c r="U142" s="8">
        <v>1</v>
      </c>
      <c r="V142" s="9" t="str" cm="1">
        <f t="array" aca="1" ref="V142" ca="1">_xlfn.IFS(T142="Não","",T142="Sim",S142-2)</f>
        <v/>
      </c>
      <c r="W142" s="6">
        <v>0</v>
      </c>
      <c r="X142" s="8">
        <v>1</v>
      </c>
      <c r="Y142" s="8" t="str">
        <f t="shared" si="5"/>
        <v>Não</v>
      </c>
    </row>
    <row r="143" spans="1:25" x14ac:dyDescent="0.25">
      <c r="A143" s="6" t="s">
        <v>992</v>
      </c>
      <c r="B143" s="6" t="s">
        <v>427</v>
      </c>
      <c r="C143" s="8" t="str">
        <f>VLOOKUP(B143,'Lista de obras'!$A:$C,2,FALSE)</f>
        <v>4575652726</v>
      </c>
      <c r="D143" s="8" t="str">
        <f>VLOOKUP(B143,'Lista de obras'!$A:$C,3,FALSE)</f>
        <v>CABAN ENGENHARIA - Melhorias Entrada da fabrica</v>
      </c>
      <c r="E143" s="8" t="str">
        <f>VLOOKUP(B143,'Lista de obras'!$A:$D,4,FALSE)</f>
        <v>NESTLE MONTES CLAROS</v>
      </c>
      <c r="F143" s="6">
        <v>41</v>
      </c>
      <c r="G143" s="4" t="s">
        <v>786</v>
      </c>
      <c r="H143" s="14">
        <v>45510</v>
      </c>
      <c r="I143" s="16">
        <v>0.60982638888888885</v>
      </c>
      <c r="K143" s="6" t="s">
        <v>987</v>
      </c>
      <c r="L143" s="4">
        <v>45510</v>
      </c>
      <c r="M143" s="5">
        <v>0.60990740740740745</v>
      </c>
      <c r="N143" s="6" t="s">
        <v>788</v>
      </c>
      <c r="O143" s="8">
        <v>1</v>
      </c>
      <c r="P143" s="4">
        <v>45510</v>
      </c>
      <c r="Q143" s="5">
        <v>0.81935185185185189</v>
      </c>
      <c r="R143" s="6" t="s">
        <v>795</v>
      </c>
      <c r="S143" s="9" cm="1">
        <f t="array" aca="1" ref="S143" ca="1">_xlfn.IFS(P143="",NETWORKDAYS(L143,TODAY(),Feriados!A142:A1207),P143&lt;&gt;"",(NETWORKDAYS(L143,P143,Feriados!A142:A1207)-1))</f>
        <v>0</v>
      </c>
      <c r="T143" s="9" t="str">
        <f t="shared" ca="1" si="4"/>
        <v>Não</v>
      </c>
      <c r="U143" s="8">
        <v>1</v>
      </c>
      <c r="V143" s="9" t="str" cm="1">
        <f t="array" aca="1" ref="V143" ca="1">_xlfn.IFS(T143="Não","",T143="Sim",S143-2)</f>
        <v/>
      </c>
      <c r="W143" s="6">
        <v>0</v>
      </c>
      <c r="X143" s="8">
        <v>1</v>
      </c>
      <c r="Y143" s="8" t="str">
        <f t="shared" si="5"/>
        <v>Não</v>
      </c>
    </row>
    <row r="144" spans="1:25" x14ac:dyDescent="0.25">
      <c r="A144" s="6" t="s">
        <v>993</v>
      </c>
      <c r="B144" s="6" t="s">
        <v>451</v>
      </c>
      <c r="C144" s="8" t="str">
        <f>VLOOKUP(B144,'Lista de obras'!$A:$C,2,FALSE)</f>
        <v>4575422409</v>
      </c>
      <c r="D144" s="8" t="str">
        <f>VLOOKUP(B144,'Lista de obras'!$A:$C,3,FALSE)</f>
        <v>ELETROVOLT - Adequações e montagens elétricas</v>
      </c>
      <c r="E144" s="8" t="str">
        <f>VLOOKUP(B144,'Lista de obras'!$A:$D,4,FALSE)</f>
        <v>NESTLE ARARAS</v>
      </c>
      <c r="F144" s="6">
        <v>46</v>
      </c>
      <c r="G144" s="4" t="s">
        <v>933</v>
      </c>
      <c r="H144" s="14">
        <v>45510</v>
      </c>
      <c r="I144" s="16">
        <v>0.61063657407407412</v>
      </c>
      <c r="K144" s="6" t="s">
        <v>811</v>
      </c>
      <c r="L144" s="4">
        <v>45510</v>
      </c>
      <c r="M144" s="5">
        <v>0.61087962962962961</v>
      </c>
      <c r="N144" s="6" t="s">
        <v>788</v>
      </c>
      <c r="O144" s="8">
        <v>1</v>
      </c>
      <c r="P144" s="4">
        <v>45511</v>
      </c>
      <c r="Q144" s="5">
        <v>0.72629629629629633</v>
      </c>
      <c r="R144" s="6" t="s">
        <v>812</v>
      </c>
      <c r="S144" s="9" cm="1">
        <f t="array" aca="1" ref="S144" ca="1">_xlfn.IFS(P144="",NETWORKDAYS(L144,TODAY(),Feriados!A143:A1208),P144&lt;&gt;"",(NETWORKDAYS(L144,P144,Feriados!A143:A1208)-1))</f>
        <v>1</v>
      </c>
      <c r="T144" s="9" t="str">
        <f t="shared" ca="1" si="4"/>
        <v>Não</v>
      </c>
      <c r="U144" s="8">
        <v>1</v>
      </c>
      <c r="V144" s="9" t="str" cm="1">
        <f t="array" aca="1" ref="V144" ca="1">_xlfn.IFS(T144="Não","",T144="Sim",S144-2)</f>
        <v/>
      </c>
      <c r="W144" s="6">
        <v>0</v>
      </c>
      <c r="X144" s="8">
        <v>1</v>
      </c>
      <c r="Y144" s="8" t="str">
        <f t="shared" si="5"/>
        <v>Não</v>
      </c>
    </row>
    <row r="145" spans="1:25" x14ac:dyDescent="0.25">
      <c r="A145" s="6" t="s">
        <v>994</v>
      </c>
      <c r="B145" s="6" t="s">
        <v>286</v>
      </c>
      <c r="C145" s="8" t="str">
        <f>VLOOKUP(B145,'Lista de obras'!$A:$C,2,FALSE)</f>
        <v>4575385744</v>
      </c>
      <c r="D145" s="8" t="str">
        <f>VLOOKUP(B145,'Lista de obras'!$A:$C,3,FALSE)</f>
        <v>ECOM - Impermeabilização das lajes de Cereais</v>
      </c>
      <c r="E145" s="8" t="str">
        <f>VLOOKUP(B145,'Lista de obras'!$A:$D,4,FALSE)</f>
        <v>NESTLE SÃO JOSÉ DO RIO PARDO</v>
      </c>
      <c r="F145" s="6">
        <v>57</v>
      </c>
      <c r="G145" s="4" t="s">
        <v>933</v>
      </c>
      <c r="H145" s="14">
        <v>45510</v>
      </c>
      <c r="I145" s="16">
        <v>0.63082175925925921</v>
      </c>
      <c r="K145" s="6" t="s">
        <v>802</v>
      </c>
      <c r="L145" s="4">
        <v>45510</v>
      </c>
      <c r="M145" s="5">
        <v>0.7336111111111111</v>
      </c>
      <c r="N145" s="6" t="s">
        <v>788</v>
      </c>
      <c r="O145" s="8">
        <v>1</v>
      </c>
      <c r="P145" s="4">
        <v>45511</v>
      </c>
      <c r="Q145" s="5">
        <v>0.57135416666666672</v>
      </c>
      <c r="R145" s="6" t="s">
        <v>803</v>
      </c>
      <c r="S145" s="9" cm="1">
        <f t="array" aca="1" ref="S145" ca="1">_xlfn.IFS(P145="",NETWORKDAYS(L145,TODAY(),Feriados!A144:A1209),P145&lt;&gt;"",(NETWORKDAYS(L145,P145,Feriados!A144:A1209)-1))</f>
        <v>1</v>
      </c>
      <c r="T145" s="9" t="str">
        <f t="shared" ca="1" si="4"/>
        <v>Não</v>
      </c>
      <c r="U145" s="8">
        <v>1</v>
      </c>
      <c r="V145" s="9" t="str" cm="1">
        <f t="array" aca="1" ref="V145" ca="1">_xlfn.IFS(T145="Não","",T145="Sim",S145-2)</f>
        <v/>
      </c>
      <c r="W145" s="6">
        <v>0</v>
      </c>
      <c r="X145" s="8">
        <v>1</v>
      </c>
      <c r="Y145" s="8" t="str">
        <f t="shared" si="5"/>
        <v>Não</v>
      </c>
    </row>
    <row r="146" spans="1:25" x14ac:dyDescent="0.25">
      <c r="A146" s="6" t="s">
        <v>995</v>
      </c>
      <c r="B146" s="6" t="s">
        <v>430</v>
      </c>
      <c r="C146" s="8" t="str">
        <f>VLOOKUP(B146,'Lista de obras'!$A:$C,2,FALSE)</f>
        <v>4575720360</v>
      </c>
      <c r="D146" s="8" t="str">
        <f>VLOOKUP(B146,'Lista de obras'!$A:$C,3,FALSE)</f>
        <v>CABAN ENGENHARIA - Melhorias de acesso Latoaria x Acondicionamento</v>
      </c>
      <c r="E146" s="8" t="str">
        <f>VLOOKUP(B146,'Lista de obras'!$A:$D,4,FALSE)</f>
        <v>NESTLE MONTES CLAROS</v>
      </c>
      <c r="F146" s="6">
        <v>32</v>
      </c>
      <c r="G146" s="4" t="s">
        <v>894</v>
      </c>
      <c r="H146" s="14">
        <v>45510</v>
      </c>
      <c r="I146" s="16">
        <v>0.7069212962962963</v>
      </c>
      <c r="K146" s="6" t="s">
        <v>987</v>
      </c>
      <c r="L146" s="4">
        <v>45510</v>
      </c>
      <c r="M146" s="5">
        <v>0.70736111111111111</v>
      </c>
      <c r="N146" s="6" t="s">
        <v>788</v>
      </c>
      <c r="O146" s="8">
        <v>1</v>
      </c>
      <c r="P146" s="4">
        <v>45510</v>
      </c>
      <c r="Q146" s="5">
        <v>0.82010416666666663</v>
      </c>
      <c r="R146" s="6" t="s">
        <v>795</v>
      </c>
      <c r="S146" s="9" cm="1">
        <f t="array" aca="1" ref="S146" ca="1">_xlfn.IFS(P146="",NETWORKDAYS(L146,TODAY(),Feriados!A145:A1210),P146&lt;&gt;"",(NETWORKDAYS(L146,P146,Feriados!A145:A1210)-1))</f>
        <v>0</v>
      </c>
      <c r="T146" s="9" t="str">
        <f t="shared" ca="1" si="4"/>
        <v>Não</v>
      </c>
      <c r="U146" s="8">
        <v>1</v>
      </c>
      <c r="V146" s="9" t="str" cm="1">
        <f t="array" aca="1" ref="V146" ca="1">_xlfn.IFS(T146="Não","",T146="Sim",S146-2)</f>
        <v/>
      </c>
      <c r="W146" s="6">
        <v>0</v>
      </c>
      <c r="X146" s="8">
        <v>1</v>
      </c>
      <c r="Y146" s="8" t="str">
        <f t="shared" si="5"/>
        <v>Não</v>
      </c>
    </row>
    <row r="147" spans="1:25" x14ac:dyDescent="0.25">
      <c r="A147" s="6" t="s">
        <v>996</v>
      </c>
      <c r="B147" s="6" t="s">
        <v>430</v>
      </c>
      <c r="C147" s="8" t="str">
        <f>VLOOKUP(B147,'Lista de obras'!$A:$C,2,FALSE)</f>
        <v>4575720360</v>
      </c>
      <c r="D147" s="8" t="str">
        <f>VLOOKUP(B147,'Lista de obras'!$A:$C,3,FALSE)</f>
        <v>CABAN ENGENHARIA - Melhorias de acesso Latoaria x Acondicionamento</v>
      </c>
      <c r="E147" s="8" t="str">
        <f>VLOOKUP(B147,'Lista de obras'!$A:$D,4,FALSE)</f>
        <v>NESTLE MONTES CLAROS</v>
      </c>
      <c r="F147" s="6">
        <v>33</v>
      </c>
      <c r="G147" s="4" t="s">
        <v>896</v>
      </c>
      <c r="H147" s="14">
        <v>45510</v>
      </c>
      <c r="I147" s="16">
        <v>0.70840277777777783</v>
      </c>
      <c r="K147" s="6" t="s">
        <v>987</v>
      </c>
      <c r="L147" s="4">
        <v>45510</v>
      </c>
      <c r="M147" s="5">
        <v>0.70844907407407409</v>
      </c>
      <c r="N147" s="6" t="s">
        <v>788</v>
      </c>
      <c r="O147" s="8">
        <v>1</v>
      </c>
      <c r="P147" s="4">
        <v>45510</v>
      </c>
      <c r="Q147" s="5">
        <v>0.82057870370370367</v>
      </c>
      <c r="R147" s="6" t="s">
        <v>795</v>
      </c>
      <c r="S147" s="9" cm="1">
        <f t="array" aca="1" ref="S147" ca="1">_xlfn.IFS(P147="",NETWORKDAYS(L147,TODAY(),Feriados!A146:A1211),P147&lt;&gt;"",(NETWORKDAYS(L147,P147,Feriados!A146:A1211)-1))</f>
        <v>0</v>
      </c>
      <c r="T147" s="9" t="str">
        <f t="shared" ca="1" si="4"/>
        <v>Não</v>
      </c>
      <c r="U147" s="8">
        <v>1</v>
      </c>
      <c r="V147" s="9" t="str" cm="1">
        <f t="array" aca="1" ref="V147" ca="1">_xlfn.IFS(T147="Não","",T147="Sim",S147-2)</f>
        <v/>
      </c>
      <c r="W147" s="6">
        <v>0</v>
      </c>
      <c r="X147" s="8">
        <v>1</v>
      </c>
      <c r="Y147" s="8" t="str">
        <f t="shared" si="5"/>
        <v>Não</v>
      </c>
    </row>
    <row r="148" spans="1:25" x14ac:dyDescent="0.25">
      <c r="A148" s="6" t="s">
        <v>997</v>
      </c>
      <c r="B148" s="6" t="s">
        <v>430</v>
      </c>
      <c r="C148" s="8" t="str">
        <f>VLOOKUP(B148,'Lista de obras'!$A:$C,2,FALSE)</f>
        <v>4575720360</v>
      </c>
      <c r="D148" s="8" t="str">
        <f>VLOOKUP(B148,'Lista de obras'!$A:$C,3,FALSE)</f>
        <v>CABAN ENGENHARIA - Melhorias de acesso Latoaria x Acondicionamento</v>
      </c>
      <c r="E148" s="8" t="str">
        <f>VLOOKUP(B148,'Lista de obras'!$A:$D,4,FALSE)</f>
        <v>NESTLE MONTES CLAROS</v>
      </c>
      <c r="F148" s="6">
        <v>34</v>
      </c>
      <c r="G148" s="4" t="s">
        <v>898</v>
      </c>
      <c r="H148" s="14">
        <v>45510</v>
      </c>
      <c r="I148" s="16">
        <v>0.71090277777777777</v>
      </c>
      <c r="K148" s="6" t="s">
        <v>987</v>
      </c>
      <c r="L148" s="4">
        <v>45510</v>
      </c>
      <c r="M148" s="5">
        <v>0.71099537037037042</v>
      </c>
      <c r="N148" s="6" t="s">
        <v>788</v>
      </c>
      <c r="O148" s="8">
        <v>1</v>
      </c>
      <c r="P148" s="4">
        <v>45510</v>
      </c>
      <c r="Q148" s="5">
        <v>0.82105324074074071</v>
      </c>
      <c r="R148" s="6" t="s">
        <v>795</v>
      </c>
      <c r="S148" s="9" cm="1">
        <f t="array" aca="1" ref="S148" ca="1">_xlfn.IFS(P148="",NETWORKDAYS(L148,TODAY(),Feriados!A147:A1212),P148&lt;&gt;"",(NETWORKDAYS(L148,P148,Feriados!A147:A1212)-1))</f>
        <v>0</v>
      </c>
      <c r="T148" s="9" t="str">
        <f t="shared" ca="1" si="4"/>
        <v>Não</v>
      </c>
      <c r="U148" s="8">
        <v>1</v>
      </c>
      <c r="V148" s="9" t="str" cm="1">
        <f t="array" aca="1" ref="V148" ca="1">_xlfn.IFS(T148="Não","",T148="Sim",S148-2)</f>
        <v/>
      </c>
      <c r="W148" s="6">
        <v>0</v>
      </c>
      <c r="X148" s="8">
        <v>1</v>
      </c>
      <c r="Y148" s="8" t="str">
        <f t="shared" si="5"/>
        <v>Não</v>
      </c>
    </row>
    <row r="149" spans="1:25" x14ac:dyDescent="0.25">
      <c r="A149" s="6" t="s">
        <v>998</v>
      </c>
      <c r="B149" s="6" t="s">
        <v>292</v>
      </c>
      <c r="C149" s="8" t="str">
        <f>VLOOKUP(B149,'Lista de obras'!$A:$C,2,FALSE)</f>
        <v>4575106078</v>
      </c>
      <c r="D149" s="8" t="str">
        <f>VLOOKUP(B149,'Lista de obras'!$A:$C,3,FALSE)</f>
        <v>JA PINTURAS - Pintura do Egron Ituiutaba-Mg</v>
      </c>
      <c r="E149" s="8" t="str">
        <f>VLOOKUP(B149,'Lista de obras'!$A:$D,4,FALSE)</f>
        <v>NESTLE ITUIUTABA</v>
      </c>
      <c r="F149" s="6">
        <v>72</v>
      </c>
      <c r="G149" s="4" t="s">
        <v>967</v>
      </c>
      <c r="H149" s="14">
        <v>45510</v>
      </c>
      <c r="I149" s="16">
        <v>0.71210648148148148</v>
      </c>
      <c r="K149" s="6" t="s">
        <v>887</v>
      </c>
      <c r="L149" s="4">
        <v>45511</v>
      </c>
      <c r="M149" s="5">
        <v>0.73168981481481477</v>
      </c>
      <c r="N149" s="6" t="s">
        <v>788</v>
      </c>
      <c r="O149" s="8">
        <v>1</v>
      </c>
      <c r="P149" s="4">
        <v>45566</v>
      </c>
      <c r="Q149" s="5">
        <v>0.50806712962962963</v>
      </c>
      <c r="R149" s="6" t="s">
        <v>888</v>
      </c>
      <c r="S149" s="9" cm="1">
        <f t="array" aca="1" ref="S149" ca="1">_xlfn.IFS(P149="",NETWORKDAYS(L149,TODAY(),Feriados!A148:A1213),P149&lt;&gt;"",(NETWORKDAYS(L149,P149,Feriados!A148:A1213)-1))</f>
        <v>39</v>
      </c>
      <c r="T149" s="9" t="str">
        <f t="shared" ca="1" si="4"/>
        <v>Sim</v>
      </c>
      <c r="U149" s="8">
        <v>1</v>
      </c>
      <c r="V149" s="9" cm="1">
        <f t="array" aca="1" ref="V149" ca="1">_xlfn.IFS(T149="Não","",T149="Sim",S149-2)</f>
        <v>37</v>
      </c>
      <c r="W149" s="6">
        <v>0</v>
      </c>
      <c r="X149" s="8">
        <v>1</v>
      </c>
      <c r="Y149" s="8" t="str">
        <f t="shared" si="5"/>
        <v>Não</v>
      </c>
    </row>
    <row r="150" spans="1:25" x14ac:dyDescent="0.25">
      <c r="A150" s="6" t="s">
        <v>999</v>
      </c>
      <c r="B150" s="6" t="s">
        <v>430</v>
      </c>
      <c r="C150" s="8" t="str">
        <f>VLOOKUP(B150,'Lista de obras'!$A:$C,2,FALSE)</f>
        <v>4575720360</v>
      </c>
      <c r="D150" s="8" t="str">
        <f>VLOOKUP(B150,'Lista de obras'!$A:$C,3,FALSE)</f>
        <v>CABAN ENGENHARIA - Melhorias de acesso Latoaria x Acondicionamento</v>
      </c>
      <c r="E150" s="8" t="str">
        <f>VLOOKUP(B150,'Lista de obras'!$A:$D,4,FALSE)</f>
        <v>NESTLE MONTES CLAROS</v>
      </c>
      <c r="F150" s="6">
        <v>35</v>
      </c>
      <c r="G150" s="4" t="s">
        <v>900</v>
      </c>
      <c r="H150" s="14">
        <v>45510</v>
      </c>
      <c r="I150" s="16">
        <v>0.71633101851851855</v>
      </c>
      <c r="K150" s="6" t="s">
        <v>987</v>
      </c>
      <c r="L150" s="4">
        <v>45510</v>
      </c>
      <c r="M150" s="5">
        <v>0.72107638888888892</v>
      </c>
      <c r="N150" s="6" t="s">
        <v>788</v>
      </c>
      <c r="O150" s="8">
        <v>1</v>
      </c>
      <c r="P150" s="4">
        <v>45510</v>
      </c>
      <c r="Q150" s="5">
        <v>0.82148148148148148</v>
      </c>
      <c r="R150" s="6" t="s">
        <v>795</v>
      </c>
      <c r="S150" s="9" cm="1">
        <f t="array" aca="1" ref="S150" ca="1">_xlfn.IFS(P150="",NETWORKDAYS(L150,TODAY(),Feriados!A149:A1214),P150&lt;&gt;"",(NETWORKDAYS(L150,P150,Feriados!A149:A1214)-1))</f>
        <v>0</v>
      </c>
      <c r="T150" s="9" t="str">
        <f t="shared" ca="1" si="4"/>
        <v>Não</v>
      </c>
      <c r="U150" s="8">
        <v>1</v>
      </c>
      <c r="V150" s="9" t="str" cm="1">
        <f t="array" aca="1" ref="V150" ca="1">_xlfn.IFS(T150="Não","",T150="Sim",S150-2)</f>
        <v/>
      </c>
      <c r="W150" s="6">
        <v>0</v>
      </c>
      <c r="X150" s="8">
        <v>1</v>
      </c>
      <c r="Y150" s="8" t="str">
        <f t="shared" si="5"/>
        <v>Não</v>
      </c>
    </row>
    <row r="151" spans="1:25" x14ac:dyDescent="0.25">
      <c r="A151" s="6" t="s">
        <v>1000</v>
      </c>
      <c r="B151" s="6" t="s">
        <v>231</v>
      </c>
      <c r="C151" s="8" t="str">
        <f>VLOOKUP(B151,'Lista de obras'!$A:$C,2,FALSE)</f>
        <v>4574383641</v>
      </c>
      <c r="D151" s="8" t="str">
        <f>VLOOKUP(B151,'Lista de obras'!$A:$C,3,FALSE)</f>
        <v>LE ENGENHARIA - RFQ S1271</v>
      </c>
      <c r="E151" s="8" t="str">
        <f>VLOOKUP(B151,'Lista de obras'!$A:$D,4,FALSE)</f>
        <v>NESTLE VILA VELHA</v>
      </c>
      <c r="F151" s="6">
        <v>205</v>
      </c>
      <c r="G151" s="4" t="s">
        <v>967</v>
      </c>
      <c r="H151" s="14">
        <v>45510</v>
      </c>
      <c r="I151" s="16">
        <v>0.71690972222222227</v>
      </c>
      <c r="K151" s="6" t="s">
        <v>824</v>
      </c>
      <c r="L151" s="4">
        <v>45510</v>
      </c>
      <c r="M151" s="5">
        <v>0.81153935185185189</v>
      </c>
      <c r="N151" s="6" t="s">
        <v>788</v>
      </c>
      <c r="O151" s="8">
        <v>1</v>
      </c>
      <c r="P151" s="4">
        <v>45522</v>
      </c>
      <c r="Q151" s="5">
        <v>0.81307870370370372</v>
      </c>
      <c r="R151" s="6" t="s">
        <v>825</v>
      </c>
      <c r="S151" s="9" cm="1">
        <f t="array" aca="1" ref="S151" ca="1">_xlfn.IFS(P151="",NETWORKDAYS(L151,TODAY(),Feriados!A150:A1215),P151&lt;&gt;"",(NETWORKDAYS(L151,P151,Feriados!A150:A1215)-1))</f>
        <v>8</v>
      </c>
      <c r="T151" s="9" t="str">
        <f t="shared" ca="1" si="4"/>
        <v>Sim</v>
      </c>
      <c r="U151" s="8">
        <v>1</v>
      </c>
      <c r="V151" s="9" cm="1">
        <f t="array" aca="1" ref="V151" ca="1">_xlfn.IFS(T151="Não","",T151="Sim",S151-2)</f>
        <v>6</v>
      </c>
      <c r="W151" s="6">
        <v>0</v>
      </c>
      <c r="X151" s="8">
        <v>1</v>
      </c>
      <c r="Y151" s="8" t="str">
        <f t="shared" si="5"/>
        <v>Não</v>
      </c>
    </row>
    <row r="152" spans="1:25" x14ac:dyDescent="0.25">
      <c r="A152" s="6" t="s">
        <v>1001</v>
      </c>
      <c r="B152" s="6" t="s">
        <v>169</v>
      </c>
      <c r="C152" s="8" t="str">
        <f>VLOOKUP(B152,'Lista de obras'!$A:$C,2,FALSE)</f>
        <v>4574324207</v>
      </c>
      <c r="D152" s="8" t="str">
        <f>VLOOKUP(B152,'Lista de obras'!$A:$C,3,FALSE)</f>
        <v>LE ENGENHARIA - CAG-11 / Eletrocentro 3B</v>
      </c>
      <c r="E152" s="8" t="str">
        <f>VLOOKUP(B152,'Lista de obras'!$A:$D,4,FALSE)</f>
        <v>NESTLE VILA VELHA</v>
      </c>
      <c r="F152" s="6">
        <v>223</v>
      </c>
      <c r="G152" s="4" t="s">
        <v>967</v>
      </c>
      <c r="H152" s="14">
        <v>45510</v>
      </c>
      <c r="I152" s="16">
        <v>0.71835648148148146</v>
      </c>
      <c r="K152" s="6" t="s">
        <v>824</v>
      </c>
      <c r="L152" s="4">
        <v>45510</v>
      </c>
      <c r="M152" s="5">
        <v>0.80873842592592593</v>
      </c>
      <c r="N152" s="6" t="s">
        <v>788</v>
      </c>
      <c r="O152" s="8">
        <v>1</v>
      </c>
      <c r="P152" s="4">
        <v>45522</v>
      </c>
      <c r="Q152" s="5">
        <v>0.90746527777777775</v>
      </c>
      <c r="R152" s="6" t="s">
        <v>825</v>
      </c>
      <c r="S152" s="9" cm="1">
        <f t="array" aca="1" ref="S152" ca="1">_xlfn.IFS(P152="",NETWORKDAYS(L152,TODAY(),Feriados!A151:A1216),P152&lt;&gt;"",(NETWORKDAYS(L152,P152,Feriados!A151:A1216)-1))</f>
        <v>8</v>
      </c>
      <c r="T152" s="9" t="str">
        <f t="shared" ca="1" si="4"/>
        <v>Sim</v>
      </c>
      <c r="U152" s="8">
        <v>1</v>
      </c>
      <c r="V152" s="9" cm="1">
        <f t="array" aca="1" ref="V152" ca="1">_xlfn.IFS(T152="Não","",T152="Sim",S152-2)</f>
        <v>6</v>
      </c>
      <c r="W152" s="6">
        <v>0</v>
      </c>
      <c r="X152" s="8">
        <v>1</v>
      </c>
      <c r="Y152" s="8" t="str">
        <f t="shared" si="5"/>
        <v>Não</v>
      </c>
    </row>
    <row r="153" spans="1:25" x14ac:dyDescent="0.25">
      <c r="A153" s="6" t="s">
        <v>1002</v>
      </c>
      <c r="B153" s="6" t="s">
        <v>430</v>
      </c>
      <c r="C153" s="8" t="str">
        <f>VLOOKUP(B153,'Lista de obras'!$A:$C,2,FALSE)</f>
        <v>4575720360</v>
      </c>
      <c r="D153" s="8" t="str">
        <f>VLOOKUP(B153,'Lista de obras'!$A:$C,3,FALSE)</f>
        <v>CABAN ENGENHARIA - Melhorias de acesso Latoaria x Acondicionamento</v>
      </c>
      <c r="E153" s="8" t="str">
        <f>VLOOKUP(B153,'Lista de obras'!$A:$D,4,FALSE)</f>
        <v>NESTLE MONTES CLAROS</v>
      </c>
      <c r="F153" s="6">
        <v>36</v>
      </c>
      <c r="G153" s="4" t="s">
        <v>828</v>
      </c>
      <c r="H153" s="14">
        <v>45510</v>
      </c>
      <c r="I153" s="16">
        <v>0.72047453703703701</v>
      </c>
      <c r="K153" s="6" t="s">
        <v>987</v>
      </c>
      <c r="L153" s="4">
        <v>45510</v>
      </c>
      <c r="M153" s="5">
        <v>0.72112268518518519</v>
      </c>
      <c r="N153" s="6" t="s">
        <v>788</v>
      </c>
      <c r="O153" s="8">
        <v>1</v>
      </c>
      <c r="P153" s="4">
        <v>45510</v>
      </c>
      <c r="Q153" s="5">
        <v>0.82204861111111116</v>
      </c>
      <c r="R153" s="6" t="s">
        <v>795</v>
      </c>
      <c r="S153" s="9" cm="1">
        <f t="array" aca="1" ref="S153" ca="1">_xlfn.IFS(P153="",NETWORKDAYS(L153,TODAY(),Feriados!A152:A1217),P153&lt;&gt;"",(NETWORKDAYS(L153,P153,Feriados!A152:A1217)-1))</f>
        <v>0</v>
      </c>
      <c r="T153" s="9" t="str">
        <f t="shared" ca="1" si="4"/>
        <v>Não</v>
      </c>
      <c r="U153" s="8">
        <v>1</v>
      </c>
      <c r="V153" s="9" t="str" cm="1">
        <f t="array" aca="1" ref="V153" ca="1">_xlfn.IFS(T153="Não","",T153="Sim",S153-2)</f>
        <v/>
      </c>
      <c r="W153" s="6">
        <v>0</v>
      </c>
      <c r="X153" s="8">
        <v>1</v>
      </c>
      <c r="Y153" s="8" t="str">
        <f t="shared" si="5"/>
        <v>Não</v>
      </c>
    </row>
    <row r="154" spans="1:25" x14ac:dyDescent="0.25">
      <c r="A154" s="6" t="s">
        <v>1003</v>
      </c>
      <c r="B154" s="6" t="s">
        <v>430</v>
      </c>
      <c r="C154" s="8" t="str">
        <f>VLOOKUP(B154,'Lista de obras'!$A:$C,2,FALSE)</f>
        <v>4575720360</v>
      </c>
      <c r="D154" s="8" t="str">
        <f>VLOOKUP(B154,'Lista de obras'!$A:$C,3,FALSE)</f>
        <v>CABAN ENGENHARIA - Melhorias de acesso Latoaria x Acondicionamento</v>
      </c>
      <c r="E154" s="8" t="str">
        <f>VLOOKUP(B154,'Lista de obras'!$A:$D,4,FALSE)</f>
        <v>NESTLE MONTES CLAROS</v>
      </c>
      <c r="F154" s="6">
        <v>37</v>
      </c>
      <c r="G154" s="4" t="s">
        <v>914</v>
      </c>
      <c r="H154" s="14">
        <v>45510</v>
      </c>
      <c r="I154" s="16">
        <v>0.72298611111111111</v>
      </c>
      <c r="K154" s="6" t="s">
        <v>987</v>
      </c>
      <c r="L154" s="4">
        <v>45510</v>
      </c>
      <c r="M154" s="5">
        <v>0.72303240740740737</v>
      </c>
      <c r="N154" s="6" t="s">
        <v>788</v>
      </c>
      <c r="O154" s="8">
        <v>1</v>
      </c>
      <c r="P154" s="4">
        <v>45510</v>
      </c>
      <c r="Q154" s="5">
        <v>0.82254629629629628</v>
      </c>
      <c r="R154" s="6" t="s">
        <v>795</v>
      </c>
      <c r="S154" s="9" cm="1">
        <f t="array" aca="1" ref="S154" ca="1">_xlfn.IFS(P154="",NETWORKDAYS(L154,TODAY(),Feriados!A153:A1218),P154&lt;&gt;"",(NETWORKDAYS(L154,P154,Feriados!A153:A1218)-1))</f>
        <v>0</v>
      </c>
      <c r="T154" s="9" t="str">
        <f t="shared" ca="1" si="4"/>
        <v>Não</v>
      </c>
      <c r="U154" s="8">
        <v>1</v>
      </c>
      <c r="V154" s="9" t="str" cm="1">
        <f t="array" aca="1" ref="V154" ca="1">_xlfn.IFS(T154="Não","",T154="Sim",S154-2)</f>
        <v/>
      </c>
      <c r="W154" s="6">
        <v>0</v>
      </c>
      <c r="X154" s="8">
        <v>1</v>
      </c>
      <c r="Y154" s="8" t="str">
        <f t="shared" si="5"/>
        <v>Não</v>
      </c>
    </row>
    <row r="155" spans="1:25" x14ac:dyDescent="0.25">
      <c r="A155" s="6" t="s">
        <v>1004</v>
      </c>
      <c r="B155" s="6" t="s">
        <v>430</v>
      </c>
      <c r="C155" s="8" t="str">
        <f>VLOOKUP(B155,'Lista de obras'!$A:$C,2,FALSE)</f>
        <v>4575720360</v>
      </c>
      <c r="D155" s="8" t="str">
        <f>VLOOKUP(B155,'Lista de obras'!$A:$C,3,FALSE)</f>
        <v>CABAN ENGENHARIA - Melhorias de acesso Latoaria x Acondicionamento</v>
      </c>
      <c r="E155" s="8" t="str">
        <f>VLOOKUP(B155,'Lista de obras'!$A:$D,4,FALSE)</f>
        <v>NESTLE MONTES CLAROS</v>
      </c>
      <c r="F155" s="6">
        <v>39</v>
      </c>
      <c r="G155" s="4" t="s">
        <v>838</v>
      </c>
      <c r="H155" s="14">
        <v>45510</v>
      </c>
      <c r="I155" s="16">
        <v>0.72468750000000004</v>
      </c>
      <c r="K155" s="6" t="s">
        <v>987</v>
      </c>
      <c r="L155" s="4">
        <v>45510</v>
      </c>
      <c r="M155" s="5">
        <v>0.72473379629629631</v>
      </c>
      <c r="N155" s="6" t="s">
        <v>788</v>
      </c>
      <c r="O155" s="8">
        <v>1</v>
      </c>
      <c r="P155" s="4">
        <v>45510</v>
      </c>
      <c r="Q155" s="5">
        <v>0.82320601851851849</v>
      </c>
      <c r="R155" s="6" t="s">
        <v>795</v>
      </c>
      <c r="S155" s="9" cm="1">
        <f t="array" aca="1" ref="S155" ca="1">_xlfn.IFS(P155="",NETWORKDAYS(L155,TODAY(),Feriados!A154:A1219),P155&lt;&gt;"",(NETWORKDAYS(L155,P155,Feriados!A154:A1219)-1))</f>
        <v>0</v>
      </c>
      <c r="T155" s="9" t="str">
        <f t="shared" ca="1" si="4"/>
        <v>Não</v>
      </c>
      <c r="U155" s="8">
        <v>1</v>
      </c>
      <c r="V155" s="9" t="str" cm="1">
        <f t="array" aca="1" ref="V155" ca="1">_xlfn.IFS(T155="Não","",T155="Sim",S155-2)</f>
        <v/>
      </c>
      <c r="W155" s="6">
        <v>0</v>
      </c>
      <c r="X155" s="8">
        <v>1</v>
      </c>
      <c r="Y155" s="8" t="str">
        <f t="shared" si="5"/>
        <v>Não</v>
      </c>
    </row>
    <row r="156" spans="1:25" x14ac:dyDescent="0.25">
      <c r="A156" s="6" t="s">
        <v>1005</v>
      </c>
      <c r="B156" s="6" t="s">
        <v>448</v>
      </c>
      <c r="C156" s="8" t="str">
        <f>VLOOKUP(B156,'Lista de obras'!$A:$C,2,FALSE)</f>
        <v>4575388482</v>
      </c>
      <c r="D156" s="8" t="str">
        <f>VLOOKUP(B156,'Lista de obras'!$A:$C,3,FALSE)</f>
        <v>MODUS - Obsoletismo Fornos REQ 2024 P048</v>
      </c>
      <c r="E156" s="8" t="str">
        <f>VLOOKUP(B156,'Lista de obras'!$A:$D,4,FALSE)</f>
        <v>NESTLE MARÍLIA</v>
      </c>
      <c r="F156" s="6">
        <v>91</v>
      </c>
      <c r="G156" s="4" t="s">
        <v>933</v>
      </c>
      <c r="H156" s="14">
        <v>45510</v>
      </c>
      <c r="I156" s="16">
        <v>0.72673611111111114</v>
      </c>
      <c r="K156" s="6" t="s">
        <v>845</v>
      </c>
      <c r="L156" s="4">
        <v>45510</v>
      </c>
      <c r="M156" s="5">
        <v>0.81020833333333331</v>
      </c>
      <c r="N156" s="6" t="s">
        <v>788</v>
      </c>
      <c r="O156" s="8">
        <v>1</v>
      </c>
      <c r="P156" s="4">
        <v>45516</v>
      </c>
      <c r="Q156" s="5">
        <v>0.48866898148148147</v>
      </c>
      <c r="R156" s="6" t="s">
        <v>846</v>
      </c>
      <c r="S156" s="9" cm="1">
        <f t="array" aca="1" ref="S156" ca="1">_xlfn.IFS(P156="",NETWORKDAYS(L156,TODAY(),Feriados!A155:A1220),P156&lt;&gt;"",(NETWORKDAYS(L156,P156,Feriados!A155:A1220)-1))</f>
        <v>4</v>
      </c>
      <c r="T156" s="9" t="str">
        <f t="shared" ca="1" si="4"/>
        <v>Sim</v>
      </c>
      <c r="U156" s="8">
        <v>1</v>
      </c>
      <c r="V156" s="9" cm="1">
        <f t="array" aca="1" ref="V156" ca="1">_xlfn.IFS(T156="Não","",T156="Sim",S156-2)</f>
        <v>2</v>
      </c>
      <c r="W156" s="6">
        <v>0</v>
      </c>
      <c r="X156" s="8">
        <v>1</v>
      </c>
      <c r="Y156" s="8" t="str">
        <f t="shared" si="5"/>
        <v>Não</v>
      </c>
    </row>
    <row r="157" spans="1:25" x14ac:dyDescent="0.25">
      <c r="A157" s="6" t="s">
        <v>1006</v>
      </c>
      <c r="B157" s="6" t="s">
        <v>430</v>
      </c>
      <c r="C157" s="8" t="str">
        <f>VLOOKUP(B157,'Lista de obras'!$A:$C,2,FALSE)</f>
        <v>4575720360</v>
      </c>
      <c r="D157" s="8" t="str">
        <f>VLOOKUP(B157,'Lista de obras'!$A:$C,3,FALSE)</f>
        <v>CABAN ENGENHARIA - Melhorias de acesso Latoaria x Acondicionamento</v>
      </c>
      <c r="E157" s="8" t="str">
        <f>VLOOKUP(B157,'Lista de obras'!$A:$D,4,FALSE)</f>
        <v>NESTLE MONTES CLAROS</v>
      </c>
      <c r="F157" s="6">
        <v>40</v>
      </c>
      <c r="G157" s="4" t="s">
        <v>797</v>
      </c>
      <c r="H157" s="14">
        <v>45510</v>
      </c>
      <c r="I157" s="16">
        <v>0.7273263888888889</v>
      </c>
      <c r="K157" s="6" t="s">
        <v>987</v>
      </c>
      <c r="L157" s="4">
        <v>45510</v>
      </c>
      <c r="M157" s="5">
        <v>0.72809027777777779</v>
      </c>
      <c r="N157" s="6" t="s">
        <v>788</v>
      </c>
      <c r="O157" s="8">
        <v>1</v>
      </c>
      <c r="P157" s="4">
        <v>45510</v>
      </c>
      <c r="Q157" s="5">
        <v>0.82362268518518522</v>
      </c>
      <c r="R157" s="6" t="s">
        <v>795</v>
      </c>
      <c r="S157" s="9" cm="1">
        <f t="array" aca="1" ref="S157" ca="1">_xlfn.IFS(P157="",NETWORKDAYS(L157,TODAY(),Feriados!A156:A1221),P157&lt;&gt;"",(NETWORKDAYS(L157,P157,Feriados!A156:A1221)-1))</f>
        <v>0</v>
      </c>
      <c r="T157" s="9" t="str">
        <f t="shared" ca="1" si="4"/>
        <v>Não</v>
      </c>
      <c r="U157" s="8">
        <v>1</v>
      </c>
      <c r="V157" s="9" t="str" cm="1">
        <f t="array" aca="1" ref="V157" ca="1">_xlfn.IFS(T157="Não","",T157="Sim",S157-2)</f>
        <v/>
      </c>
      <c r="W157" s="6">
        <v>0</v>
      </c>
      <c r="X157" s="8">
        <v>1</v>
      </c>
      <c r="Y157" s="8" t="str">
        <f t="shared" si="5"/>
        <v>Não</v>
      </c>
    </row>
    <row r="158" spans="1:25" x14ac:dyDescent="0.25">
      <c r="A158" s="6" t="s">
        <v>1007</v>
      </c>
      <c r="B158" s="6" t="s">
        <v>486</v>
      </c>
      <c r="C158" s="8" t="str">
        <f>VLOOKUP(B158,'Lista de obras'!$A:$C,2,FALSE)</f>
        <v>4574873689</v>
      </c>
      <c r="D158" s="8" t="str">
        <f>VLOOKUP(B158,'Lista de obras'!$A:$C,3,FALSE)</f>
        <v>MODUS - RFQ 2024 P010 / RFQ 2024 P 011</v>
      </c>
      <c r="E158" s="8" t="str">
        <f>VLOOKUP(B158,'Lista de obras'!$A:$D,4,FALSE)</f>
        <v>NESTLE MARÍLIA</v>
      </c>
      <c r="F158" s="6">
        <v>147</v>
      </c>
      <c r="G158" s="4" t="s">
        <v>933</v>
      </c>
      <c r="H158" s="14">
        <v>45510</v>
      </c>
      <c r="I158" s="16">
        <v>0.72964120370370367</v>
      </c>
      <c r="K158" s="6" t="s">
        <v>845</v>
      </c>
      <c r="L158" s="4">
        <v>45511</v>
      </c>
      <c r="M158" s="5">
        <v>0.74944444444444447</v>
      </c>
      <c r="N158" s="6" t="s">
        <v>788</v>
      </c>
      <c r="O158" s="8">
        <v>1</v>
      </c>
      <c r="P158" s="4">
        <v>45512</v>
      </c>
      <c r="Q158" s="5">
        <v>0.48777777777777775</v>
      </c>
      <c r="R158" s="6" t="s">
        <v>848</v>
      </c>
      <c r="S158" s="9" cm="1">
        <f t="array" aca="1" ref="S158" ca="1">_xlfn.IFS(P158="",NETWORKDAYS(L158,TODAY(),Feriados!A157:A1222),P158&lt;&gt;"",(NETWORKDAYS(L158,P158,Feriados!A157:A1222)-1))</f>
        <v>1</v>
      </c>
      <c r="T158" s="9" t="str">
        <f t="shared" ca="1" si="4"/>
        <v>Não</v>
      </c>
      <c r="U158" s="8">
        <v>1</v>
      </c>
      <c r="V158" s="9" t="str" cm="1">
        <f t="array" aca="1" ref="V158" ca="1">_xlfn.IFS(T158="Não","",T158="Sim",S158-2)</f>
        <v/>
      </c>
      <c r="W158" s="6">
        <v>1</v>
      </c>
      <c r="X158" s="8">
        <v>1</v>
      </c>
      <c r="Y158" s="8" t="str">
        <f t="shared" si="5"/>
        <v>Não</v>
      </c>
    </row>
    <row r="159" spans="1:25" x14ac:dyDescent="0.25">
      <c r="A159" s="6" t="s">
        <v>1008</v>
      </c>
      <c r="B159" s="6" t="s">
        <v>433</v>
      </c>
      <c r="C159" s="8" t="str">
        <f>VLOOKUP(B159,'Lista de obras'!$A:$C,2,FALSE)</f>
        <v>4575436386</v>
      </c>
      <c r="D159" s="8" t="str">
        <f>VLOOKUP(B159,'Lista de obras'!$A:$C,3,FALSE)</f>
        <v>MF TECH -  Montagem Mecânica Nova Linha de Mucilon</v>
      </c>
      <c r="E159" s="8" t="str">
        <f>VLOOKUP(B159,'Lista de obras'!$A:$D,4,FALSE)</f>
        <v>NESTLE SÃO JOSÉ DO RIO PARDO</v>
      </c>
      <c r="F159" s="6">
        <v>37</v>
      </c>
      <c r="G159" s="4" t="s">
        <v>1009</v>
      </c>
      <c r="H159" s="14">
        <v>45510</v>
      </c>
      <c r="I159" s="16">
        <v>0.73277777777777775</v>
      </c>
      <c r="K159" s="6" t="s">
        <v>942</v>
      </c>
      <c r="L159" s="4">
        <v>45510</v>
      </c>
      <c r="M159" s="5">
        <v>0.8158333333333333</v>
      </c>
      <c r="N159" s="6" t="s">
        <v>788</v>
      </c>
      <c r="O159" s="8">
        <v>1</v>
      </c>
      <c r="P159" s="4">
        <v>45533</v>
      </c>
      <c r="Q159" s="5">
        <v>0.56614583333333335</v>
      </c>
      <c r="R159" s="6" t="s">
        <v>943</v>
      </c>
      <c r="S159" s="9" cm="1">
        <f t="array" aca="1" ref="S159" ca="1">_xlfn.IFS(P159="",NETWORKDAYS(L159,TODAY(),Feriados!A158:A1223),P159&lt;&gt;"",(NETWORKDAYS(L159,P159,Feriados!A158:A1223)-1))</f>
        <v>17</v>
      </c>
      <c r="T159" s="9" t="str">
        <f t="shared" ca="1" si="4"/>
        <v>Sim</v>
      </c>
      <c r="U159" s="8">
        <v>1</v>
      </c>
      <c r="V159" s="9" cm="1">
        <f t="array" aca="1" ref="V159" ca="1">_xlfn.IFS(T159="Não","",T159="Sim",S159-2)</f>
        <v>15</v>
      </c>
      <c r="W159" s="6">
        <v>0</v>
      </c>
      <c r="X159" s="8">
        <v>1</v>
      </c>
      <c r="Y159" s="8" t="str">
        <f t="shared" si="5"/>
        <v>Não</v>
      </c>
    </row>
    <row r="160" spans="1:25" x14ac:dyDescent="0.25">
      <c r="A160" s="6" t="s">
        <v>1010</v>
      </c>
      <c r="B160" s="6" t="s">
        <v>134</v>
      </c>
      <c r="C160" s="8" t="str">
        <f>VLOOKUP(B160,'Lista de obras'!$A:$C,2,FALSE)</f>
        <v>4574509688</v>
      </c>
      <c r="D160" s="8" t="str">
        <f>VLOOKUP(B160,'Lista de obras'!$A:$C,3,FALSE)</f>
        <v>PLAEGE - Construção Civil do Projeto Roasters Replacement</v>
      </c>
      <c r="E160" s="8" t="str">
        <f>VLOOKUP(B160,'Lista de obras'!$A:$D,4,FALSE)</f>
        <v>NESTLE ARARAS</v>
      </c>
      <c r="F160" s="6">
        <v>194</v>
      </c>
      <c r="G160" s="4" t="s">
        <v>967</v>
      </c>
      <c r="H160" s="14">
        <v>45510</v>
      </c>
      <c r="I160" s="16">
        <v>0.74184027777777772</v>
      </c>
      <c r="K160" s="6" t="s">
        <v>805</v>
      </c>
      <c r="L160" s="4">
        <v>45512</v>
      </c>
      <c r="M160" s="5">
        <v>0.71745370370370365</v>
      </c>
      <c r="N160" s="6" t="s">
        <v>788</v>
      </c>
      <c r="O160" s="8">
        <v>1</v>
      </c>
      <c r="P160" s="4">
        <v>45514</v>
      </c>
      <c r="Q160" s="5">
        <v>7.7349537037037036E-2</v>
      </c>
      <c r="R160" s="6" t="s">
        <v>806</v>
      </c>
      <c r="S160" s="9" cm="1">
        <f t="array" aca="1" ref="S160" ca="1">_xlfn.IFS(P160="",NETWORKDAYS(L160,TODAY(),Feriados!A159:A1224),P160&lt;&gt;"",(NETWORKDAYS(L160,P160,Feriados!A159:A1224)-1))</f>
        <v>1</v>
      </c>
      <c r="T160" s="9" t="str">
        <f t="shared" ca="1" si="4"/>
        <v>Não</v>
      </c>
      <c r="U160" s="8">
        <v>1</v>
      </c>
      <c r="V160" s="9" t="str" cm="1">
        <f t="array" aca="1" ref="V160" ca="1">_xlfn.IFS(T160="Não","",T160="Sim",S160-2)</f>
        <v/>
      </c>
      <c r="W160" s="6">
        <v>0</v>
      </c>
      <c r="X160" s="8">
        <v>1</v>
      </c>
      <c r="Y160" s="8" t="str">
        <f t="shared" si="5"/>
        <v>Não</v>
      </c>
    </row>
    <row r="161" spans="1:25" x14ac:dyDescent="0.25">
      <c r="A161" s="6" t="s">
        <v>1011</v>
      </c>
      <c r="B161" s="6" t="s">
        <v>433</v>
      </c>
      <c r="C161" s="8" t="str">
        <f>VLOOKUP(B161,'Lista de obras'!$A:$C,2,FALSE)</f>
        <v>4575436386</v>
      </c>
      <c r="D161" s="8" t="str">
        <f>VLOOKUP(B161,'Lista de obras'!$A:$C,3,FALSE)</f>
        <v>MF TECH -  Montagem Mecânica Nova Linha de Mucilon</v>
      </c>
      <c r="E161" s="8" t="str">
        <f>VLOOKUP(B161,'Lista de obras'!$A:$D,4,FALSE)</f>
        <v>NESTLE SÃO JOSÉ DO RIO PARDO</v>
      </c>
      <c r="F161" s="6">
        <v>38</v>
      </c>
      <c r="G161" s="4" t="s">
        <v>1012</v>
      </c>
      <c r="H161" s="14">
        <v>45510</v>
      </c>
      <c r="I161" s="16">
        <v>0.7428703703703704</v>
      </c>
      <c r="K161" s="6" t="s">
        <v>942</v>
      </c>
      <c r="L161" s="4">
        <v>45510</v>
      </c>
      <c r="M161" s="5">
        <v>0.81586805555555553</v>
      </c>
      <c r="N161" s="6" t="s">
        <v>788</v>
      </c>
      <c r="O161" s="8">
        <v>1</v>
      </c>
      <c r="P161" s="4">
        <v>45533</v>
      </c>
      <c r="Q161" s="5">
        <v>0.5665162037037037</v>
      </c>
      <c r="R161" s="6" t="s">
        <v>943</v>
      </c>
      <c r="S161" s="9" cm="1">
        <f t="array" aca="1" ref="S161" ca="1">_xlfn.IFS(P161="",NETWORKDAYS(L161,TODAY(),Feriados!A160:A1225),P161&lt;&gt;"",(NETWORKDAYS(L161,P161,Feriados!A160:A1225)-1))</f>
        <v>17</v>
      </c>
      <c r="T161" s="9" t="str">
        <f t="shared" ca="1" si="4"/>
        <v>Sim</v>
      </c>
      <c r="U161" s="8">
        <v>1</v>
      </c>
      <c r="V161" s="9" cm="1">
        <f t="array" aca="1" ref="V161" ca="1">_xlfn.IFS(T161="Não","",T161="Sim",S161-2)</f>
        <v>15</v>
      </c>
      <c r="W161" s="6">
        <v>0</v>
      </c>
      <c r="X161" s="8">
        <v>1</v>
      </c>
      <c r="Y161" s="8" t="str">
        <f t="shared" si="5"/>
        <v>Não</v>
      </c>
    </row>
    <row r="162" spans="1:25" x14ac:dyDescent="0.25">
      <c r="A162" s="6" t="s">
        <v>1013</v>
      </c>
      <c r="B162" s="6" t="s">
        <v>433</v>
      </c>
      <c r="C162" s="8" t="str">
        <f>VLOOKUP(B162,'Lista de obras'!$A:$C,2,FALSE)</f>
        <v>4575436386</v>
      </c>
      <c r="D162" s="8" t="str">
        <f>VLOOKUP(B162,'Lista de obras'!$A:$C,3,FALSE)</f>
        <v>MF TECH -  Montagem Mecânica Nova Linha de Mucilon</v>
      </c>
      <c r="E162" s="8" t="str">
        <f>VLOOKUP(B162,'Lista de obras'!$A:$D,4,FALSE)</f>
        <v>NESTLE SÃO JOSÉ DO RIO PARDO</v>
      </c>
      <c r="F162" s="6">
        <v>40</v>
      </c>
      <c r="G162" s="4" t="s">
        <v>1014</v>
      </c>
      <c r="H162" s="14">
        <v>45510</v>
      </c>
      <c r="I162" s="16">
        <v>0.74326388888888884</v>
      </c>
      <c r="K162" s="6" t="s">
        <v>942</v>
      </c>
      <c r="L162" s="4">
        <v>45510</v>
      </c>
      <c r="M162" s="5">
        <v>0.8159143518518519</v>
      </c>
      <c r="N162" s="6" t="s">
        <v>788</v>
      </c>
      <c r="O162" s="8">
        <v>1</v>
      </c>
      <c r="P162" s="4">
        <v>45533</v>
      </c>
      <c r="Q162" s="5">
        <v>0.56783564814814813</v>
      </c>
      <c r="R162" s="6" t="s">
        <v>943</v>
      </c>
      <c r="S162" s="9" cm="1">
        <f t="array" aca="1" ref="S162" ca="1">_xlfn.IFS(P162="",NETWORKDAYS(L162,TODAY(),Feriados!A161:A1226),P162&lt;&gt;"",(NETWORKDAYS(L162,P162,Feriados!A161:A1226)-1))</f>
        <v>17</v>
      </c>
      <c r="T162" s="9" t="str">
        <f t="shared" ca="1" si="4"/>
        <v>Sim</v>
      </c>
      <c r="U162" s="8">
        <v>1</v>
      </c>
      <c r="V162" s="9" cm="1">
        <f t="array" aca="1" ref="V162" ca="1">_xlfn.IFS(T162="Não","",T162="Sim",S162-2)</f>
        <v>15</v>
      </c>
      <c r="W162" s="6">
        <v>0</v>
      </c>
      <c r="X162" s="8">
        <v>1</v>
      </c>
      <c r="Y162" s="8" t="str">
        <f t="shared" si="5"/>
        <v>Não</v>
      </c>
    </row>
    <row r="163" spans="1:25" x14ac:dyDescent="0.25">
      <c r="A163" s="6" t="s">
        <v>1015</v>
      </c>
      <c r="B163" s="6" t="s">
        <v>436</v>
      </c>
      <c r="C163" s="8" t="str">
        <f>VLOOKUP(B163,'Lista de obras'!$A:$C,2,FALSE)</f>
        <v>RFQ-1210-2024-000.082</v>
      </c>
      <c r="D163" s="8" t="str">
        <f>VLOOKUP(B163,'Lista de obras'!$A:$C,3,FALSE)</f>
        <v>CONSIGMA - Construção da nova sala de assepsia/demolição da sala existente/construção de bases para robô e para painéis</v>
      </c>
      <c r="E163" s="8" t="str">
        <f>VLOOKUP(B163,'Lista de obras'!$A:$D,4,FALSE)</f>
        <v>NESTLE ARARAS</v>
      </c>
      <c r="F163" s="6">
        <v>54</v>
      </c>
      <c r="G163" s="4" t="s">
        <v>933</v>
      </c>
      <c r="H163" s="14">
        <v>45510</v>
      </c>
      <c r="I163" s="16">
        <v>0.74506944444444445</v>
      </c>
      <c r="K163" s="6" t="s">
        <v>853</v>
      </c>
      <c r="L163" s="4">
        <v>45510</v>
      </c>
      <c r="M163" s="5">
        <v>0.74520833333333336</v>
      </c>
      <c r="N163" s="6" t="s">
        <v>788</v>
      </c>
      <c r="O163" s="8">
        <v>1</v>
      </c>
      <c r="P163" s="4">
        <v>45510</v>
      </c>
      <c r="Q163" s="5">
        <v>0.84768518518518521</v>
      </c>
      <c r="R163" s="6" t="s">
        <v>806</v>
      </c>
      <c r="S163" s="9" cm="1">
        <f t="array" aca="1" ref="S163" ca="1">_xlfn.IFS(P163="",NETWORKDAYS(L163,TODAY(),Feriados!A162:A1227),P163&lt;&gt;"",(NETWORKDAYS(L163,P163,Feriados!A162:A1227)-1))</f>
        <v>0</v>
      </c>
      <c r="T163" s="9" t="str">
        <f t="shared" ca="1" si="4"/>
        <v>Não</v>
      </c>
      <c r="U163" s="8">
        <v>1</v>
      </c>
      <c r="V163" s="9" t="str" cm="1">
        <f t="array" aca="1" ref="V163" ca="1">_xlfn.IFS(T163="Não","",T163="Sim",S163-2)</f>
        <v/>
      </c>
      <c r="W163" s="6">
        <v>0</v>
      </c>
      <c r="X163" s="8">
        <v>1</v>
      </c>
      <c r="Y163" s="8" t="str">
        <f t="shared" si="5"/>
        <v>Não</v>
      </c>
    </row>
    <row r="164" spans="1:25" x14ac:dyDescent="0.25">
      <c r="A164" s="6" t="s">
        <v>1016</v>
      </c>
      <c r="B164" s="6" t="s">
        <v>381</v>
      </c>
      <c r="C164" s="8" t="str">
        <f>VLOOKUP(B164,'Lista de obras'!$A:$C,2,FALSE)</f>
        <v>4575611891</v>
      </c>
      <c r="D164" s="8" t="str">
        <f>VLOOKUP(B164,'Lista de obras'!$A:$C,3,FALSE)</f>
        <v xml:space="preserve">DEBS PROCÓPIO - Projeto nova SE 138KV </v>
      </c>
      <c r="E164" s="8" t="str">
        <f>VLOOKUP(B164,'Lista de obras'!$A:$D,4,FALSE)</f>
        <v>NESTLE IBIÁ</v>
      </c>
      <c r="F164" s="6">
        <v>31</v>
      </c>
      <c r="G164" s="4" t="s">
        <v>786</v>
      </c>
      <c r="H164" s="14">
        <v>45510</v>
      </c>
      <c r="I164" s="16">
        <v>0.7465856481481481</v>
      </c>
      <c r="K164" s="6" t="s">
        <v>1017</v>
      </c>
      <c r="L164" s="4">
        <v>45510</v>
      </c>
      <c r="M164" s="5">
        <v>0.75061342592592595</v>
      </c>
      <c r="N164" s="6" t="s">
        <v>788</v>
      </c>
      <c r="O164" s="8">
        <v>1</v>
      </c>
      <c r="P164" s="4">
        <v>45510</v>
      </c>
      <c r="Q164" s="5">
        <v>0.78226851851851853</v>
      </c>
      <c r="R164" s="6" t="s">
        <v>874</v>
      </c>
      <c r="S164" s="9" cm="1">
        <f t="array" aca="1" ref="S164" ca="1">_xlfn.IFS(P164="",NETWORKDAYS(L164,TODAY(),Feriados!A163:A1228),P164&lt;&gt;"",(NETWORKDAYS(L164,P164,Feriados!A163:A1228)-1))</f>
        <v>0</v>
      </c>
      <c r="T164" s="9" t="str">
        <f t="shared" ca="1" si="4"/>
        <v>Não</v>
      </c>
      <c r="U164" s="8">
        <v>1</v>
      </c>
      <c r="V164" s="9" t="str" cm="1">
        <f t="array" aca="1" ref="V164" ca="1">_xlfn.IFS(T164="Não","",T164="Sim",S164-2)</f>
        <v/>
      </c>
      <c r="W164" s="6">
        <v>0</v>
      </c>
      <c r="X164" s="8">
        <v>1</v>
      </c>
      <c r="Y164" s="8" t="str">
        <f t="shared" si="5"/>
        <v>Não</v>
      </c>
    </row>
    <row r="165" spans="1:25" x14ac:dyDescent="0.25">
      <c r="A165" s="6" t="s">
        <v>1018</v>
      </c>
      <c r="B165" s="6" t="s">
        <v>381</v>
      </c>
      <c r="C165" s="8" t="str">
        <f>VLOOKUP(B165,'Lista de obras'!$A:$C,2,FALSE)</f>
        <v>4575611891</v>
      </c>
      <c r="D165" s="8" t="str">
        <f>VLOOKUP(B165,'Lista de obras'!$A:$C,3,FALSE)</f>
        <v xml:space="preserve">DEBS PROCÓPIO - Projeto nova SE 138KV </v>
      </c>
      <c r="E165" s="8" t="str">
        <f>VLOOKUP(B165,'Lista de obras'!$A:$D,4,FALSE)</f>
        <v>NESTLE IBIÁ</v>
      </c>
      <c r="F165" s="6">
        <v>32</v>
      </c>
      <c r="G165" s="4" t="s">
        <v>817</v>
      </c>
      <c r="H165" s="14">
        <v>45510</v>
      </c>
      <c r="I165" s="16">
        <v>0.75732638888888892</v>
      </c>
      <c r="K165" s="6" t="s">
        <v>1017</v>
      </c>
      <c r="L165" s="4">
        <v>45510</v>
      </c>
      <c r="M165" s="5">
        <v>0.76254629629629633</v>
      </c>
      <c r="N165" s="6" t="s">
        <v>788</v>
      </c>
      <c r="O165" s="8">
        <v>1</v>
      </c>
      <c r="P165" s="4">
        <v>45510</v>
      </c>
      <c r="Q165" s="5">
        <v>0.78568287037037032</v>
      </c>
      <c r="R165" s="6" t="s">
        <v>874</v>
      </c>
      <c r="S165" s="9" cm="1">
        <f t="array" aca="1" ref="S165" ca="1">_xlfn.IFS(P165="",NETWORKDAYS(L165,TODAY(),Feriados!A164:A1229),P165&lt;&gt;"",(NETWORKDAYS(L165,P165,Feriados!A164:A1229)-1))</f>
        <v>0</v>
      </c>
      <c r="T165" s="9" t="str">
        <f t="shared" ca="1" si="4"/>
        <v>Não</v>
      </c>
      <c r="U165" s="8">
        <v>1</v>
      </c>
      <c r="V165" s="9" t="str" cm="1">
        <f t="array" aca="1" ref="V165" ca="1">_xlfn.IFS(T165="Não","",T165="Sim",S165-2)</f>
        <v/>
      </c>
      <c r="W165" s="6">
        <v>0</v>
      </c>
      <c r="X165" s="8">
        <v>1</v>
      </c>
      <c r="Y165" s="8" t="str">
        <f t="shared" si="5"/>
        <v>Não</v>
      </c>
    </row>
    <row r="166" spans="1:25" x14ac:dyDescent="0.25">
      <c r="A166" s="6" t="s">
        <v>1019</v>
      </c>
      <c r="B166" s="6" t="s">
        <v>381</v>
      </c>
      <c r="C166" s="8" t="str">
        <f>VLOOKUP(B166,'Lista de obras'!$A:$C,2,FALSE)</f>
        <v>4575611891</v>
      </c>
      <c r="D166" s="8" t="str">
        <f>VLOOKUP(B166,'Lista de obras'!$A:$C,3,FALSE)</f>
        <v xml:space="preserve">DEBS PROCÓPIO - Projeto nova SE 138KV </v>
      </c>
      <c r="E166" s="8" t="str">
        <f>VLOOKUP(B166,'Lista de obras'!$A:$D,4,FALSE)</f>
        <v>NESTLE IBIÁ</v>
      </c>
      <c r="F166" s="6">
        <v>33</v>
      </c>
      <c r="G166" s="4" t="s">
        <v>878</v>
      </c>
      <c r="H166" s="14">
        <v>45510</v>
      </c>
      <c r="I166" s="16">
        <v>0.77284722222222224</v>
      </c>
      <c r="K166" s="6" t="s">
        <v>1017</v>
      </c>
      <c r="L166" s="4">
        <v>45510</v>
      </c>
      <c r="M166" s="5">
        <v>0.85635416666666664</v>
      </c>
      <c r="N166" s="6" t="s">
        <v>788</v>
      </c>
      <c r="O166" s="8">
        <v>1</v>
      </c>
      <c r="P166" s="4">
        <v>45511</v>
      </c>
      <c r="Q166" s="5">
        <v>0.73944444444444446</v>
      </c>
      <c r="R166" s="6" t="s">
        <v>874</v>
      </c>
      <c r="S166" s="9" cm="1">
        <f t="array" aca="1" ref="S166" ca="1">_xlfn.IFS(P166="",NETWORKDAYS(L166,TODAY(),Feriados!A165:A1230),P166&lt;&gt;"",(NETWORKDAYS(L166,P166,Feriados!A165:A1230)-1))</f>
        <v>1</v>
      </c>
      <c r="T166" s="9" t="str">
        <f t="shared" ca="1" si="4"/>
        <v>Não</v>
      </c>
      <c r="U166" s="8">
        <v>1</v>
      </c>
      <c r="V166" s="9" t="str" cm="1">
        <f t="array" aca="1" ref="V166" ca="1">_xlfn.IFS(T166="Não","",T166="Sim",S166-2)</f>
        <v/>
      </c>
      <c r="W166" s="6">
        <v>0</v>
      </c>
      <c r="X166" s="8">
        <v>1</v>
      </c>
      <c r="Y166" s="8" t="str">
        <f t="shared" si="5"/>
        <v>Não</v>
      </c>
    </row>
    <row r="167" spans="1:25" x14ac:dyDescent="0.25">
      <c r="A167" s="6" t="s">
        <v>1020</v>
      </c>
      <c r="B167" s="6" t="s">
        <v>216</v>
      </c>
      <c r="C167" s="8" t="str">
        <f>VLOOKUP(B167,'Lista de obras'!$A:$C,2,FALSE)</f>
        <v>4573745014</v>
      </c>
      <c r="D167" s="8" t="str">
        <f>VLOOKUP(B167,'Lista de obras'!$A:$C,3,FALSE)</f>
        <v>GTEL - Projeto Belly</v>
      </c>
      <c r="E167" s="8" t="str">
        <f>VLOOKUP(B167,'Lista de obras'!$A:$D,4,FALSE)</f>
        <v>NESTLE VARGEÃO</v>
      </c>
      <c r="F167" s="6">
        <v>273</v>
      </c>
      <c r="G167" s="4" t="s">
        <v>933</v>
      </c>
      <c r="H167" s="14">
        <v>45510</v>
      </c>
      <c r="I167" s="16">
        <v>0.77741898148148147</v>
      </c>
      <c r="K167" s="6" t="s">
        <v>787</v>
      </c>
      <c r="L167" s="4">
        <v>45510</v>
      </c>
      <c r="M167" s="5">
        <v>0.83398148148148143</v>
      </c>
      <c r="N167" s="6" t="s">
        <v>788</v>
      </c>
      <c r="O167" s="8">
        <v>1</v>
      </c>
      <c r="P167" s="4">
        <v>45521</v>
      </c>
      <c r="Q167" s="5">
        <v>0.72663194444444446</v>
      </c>
      <c r="R167" s="6" t="s">
        <v>789</v>
      </c>
      <c r="S167" s="9" cm="1">
        <f t="array" aca="1" ref="S167" ca="1">_xlfn.IFS(P167="",NETWORKDAYS(L167,TODAY(),Feriados!A166:A1231),P167&lt;&gt;"",(NETWORKDAYS(L167,P167,Feriados!A166:A1231)-1))</f>
        <v>8</v>
      </c>
      <c r="T167" s="9" t="str">
        <f t="shared" ca="1" si="4"/>
        <v>Sim</v>
      </c>
      <c r="U167" s="8">
        <v>1</v>
      </c>
      <c r="V167" s="9" cm="1">
        <f t="array" aca="1" ref="V167" ca="1">_xlfn.IFS(T167="Não","",T167="Sim",S167-2)</f>
        <v>6</v>
      </c>
      <c r="W167" s="6">
        <v>0</v>
      </c>
      <c r="X167" s="8">
        <v>1</v>
      </c>
      <c r="Y167" s="8" t="str">
        <f t="shared" si="5"/>
        <v>Não</v>
      </c>
    </row>
    <row r="168" spans="1:25" x14ac:dyDescent="0.25">
      <c r="A168" s="6" t="s">
        <v>1021</v>
      </c>
      <c r="B168" s="6" t="s">
        <v>433</v>
      </c>
      <c r="C168" s="8" t="str">
        <f>VLOOKUP(B168,'Lista de obras'!$A:$C,2,FALSE)</f>
        <v>4575436386</v>
      </c>
      <c r="D168" s="8" t="str">
        <f>VLOOKUP(B168,'Lista de obras'!$A:$C,3,FALSE)</f>
        <v>MF TECH -  Montagem Mecânica Nova Linha de Mucilon</v>
      </c>
      <c r="E168" s="8" t="str">
        <f>VLOOKUP(B168,'Lista de obras'!$A:$D,4,FALSE)</f>
        <v>NESTLE SÃO JOSÉ DO RIO PARDO</v>
      </c>
      <c r="F168" s="6">
        <v>41</v>
      </c>
      <c r="G168" s="4" t="s">
        <v>1022</v>
      </c>
      <c r="H168" s="14">
        <v>45510</v>
      </c>
      <c r="I168" s="16">
        <v>0.78144675925925922</v>
      </c>
      <c r="K168" s="6" t="s">
        <v>942</v>
      </c>
      <c r="L168" s="4">
        <v>45510</v>
      </c>
      <c r="M168" s="5">
        <v>0.81594907407407402</v>
      </c>
      <c r="N168" s="6" t="s">
        <v>788</v>
      </c>
      <c r="O168" s="8">
        <v>1</v>
      </c>
      <c r="P168" s="4">
        <v>45533</v>
      </c>
      <c r="Q168" s="5">
        <v>0.56809027777777776</v>
      </c>
      <c r="R168" s="6" t="s">
        <v>943</v>
      </c>
      <c r="S168" s="9" cm="1">
        <f t="array" aca="1" ref="S168" ca="1">_xlfn.IFS(P168="",NETWORKDAYS(L168,TODAY(),Feriados!A167:A1232),P168&lt;&gt;"",(NETWORKDAYS(L168,P168,Feriados!A167:A1232)-1))</f>
        <v>17</v>
      </c>
      <c r="T168" s="9" t="str">
        <f t="shared" ca="1" si="4"/>
        <v>Sim</v>
      </c>
      <c r="U168" s="8">
        <v>1</v>
      </c>
      <c r="V168" s="9" cm="1">
        <f t="array" aca="1" ref="V168" ca="1">_xlfn.IFS(T168="Não","",T168="Sim",S168-2)</f>
        <v>15</v>
      </c>
      <c r="W168" s="6">
        <v>0</v>
      </c>
      <c r="X168" s="8">
        <v>1</v>
      </c>
      <c r="Y168" s="8" t="str">
        <f t="shared" si="5"/>
        <v>Não</v>
      </c>
    </row>
    <row r="169" spans="1:25" x14ac:dyDescent="0.25">
      <c r="A169" s="6" t="s">
        <v>1023</v>
      </c>
      <c r="B169" s="6" t="s">
        <v>381</v>
      </c>
      <c r="C169" s="8" t="str">
        <f>VLOOKUP(B169,'Lista de obras'!$A:$C,2,FALSE)</f>
        <v>4575611891</v>
      </c>
      <c r="D169" s="8" t="str">
        <f>VLOOKUP(B169,'Lista de obras'!$A:$C,3,FALSE)</f>
        <v xml:space="preserve">DEBS PROCÓPIO - Projeto nova SE 138KV </v>
      </c>
      <c r="E169" s="8" t="str">
        <f>VLOOKUP(B169,'Lista de obras'!$A:$D,4,FALSE)</f>
        <v>NESTLE IBIÁ</v>
      </c>
      <c r="F169" s="6">
        <v>36</v>
      </c>
      <c r="G169" s="4" t="s">
        <v>933</v>
      </c>
      <c r="H169" s="14">
        <v>45510</v>
      </c>
      <c r="I169" s="16">
        <v>0.79760416666666667</v>
      </c>
      <c r="K169" s="6" t="s">
        <v>1017</v>
      </c>
      <c r="L169" s="4">
        <v>45510</v>
      </c>
      <c r="M169" s="5">
        <v>0.86349537037037039</v>
      </c>
      <c r="N169" s="6" t="s">
        <v>788</v>
      </c>
      <c r="O169" s="8">
        <v>1</v>
      </c>
      <c r="P169" s="4">
        <v>45513</v>
      </c>
      <c r="Q169" s="5">
        <v>0.71815972222222224</v>
      </c>
      <c r="R169" s="6" t="s">
        <v>874</v>
      </c>
      <c r="S169" s="9" cm="1">
        <f t="array" aca="1" ref="S169" ca="1">_xlfn.IFS(P169="",NETWORKDAYS(L169,TODAY(),Feriados!A168:A1233),P169&lt;&gt;"",(NETWORKDAYS(L169,P169,Feriados!A168:A1233)-1))</f>
        <v>3</v>
      </c>
      <c r="T169" s="9" t="str">
        <f t="shared" ca="1" si="4"/>
        <v>Sim</v>
      </c>
      <c r="U169" s="8">
        <v>1</v>
      </c>
      <c r="V169" s="9" cm="1">
        <f t="array" aca="1" ref="V169" ca="1">_xlfn.IFS(T169="Não","",T169="Sim",S169-2)</f>
        <v>1</v>
      </c>
      <c r="W169" s="6">
        <v>0</v>
      </c>
      <c r="X169" s="8">
        <v>1</v>
      </c>
      <c r="Y169" s="8" t="str">
        <f t="shared" si="5"/>
        <v>Não</v>
      </c>
    </row>
    <row r="170" spans="1:25" x14ac:dyDescent="0.25">
      <c r="A170" s="6" t="s">
        <v>1024</v>
      </c>
      <c r="B170" s="6" t="s">
        <v>390</v>
      </c>
      <c r="C170" s="8" t="str">
        <f>VLOOKUP(B170,'Lista de obras'!$A:$C,2,FALSE)</f>
        <v>4575439776</v>
      </c>
      <c r="D170" s="8" t="str">
        <f>VLOOKUP(B170,'Lista de obras'!$A:$C,3,FALSE)</f>
        <v>CONSCAPE - Impermeabilização de telhas Utilidades</v>
      </c>
      <c r="E170" s="8" t="str">
        <f>VLOOKUP(B170,'Lista de obras'!$A:$D,4,FALSE)</f>
        <v>NESTLE ARAÇATUBA</v>
      </c>
      <c r="F170" s="6">
        <v>35</v>
      </c>
      <c r="G170" s="4" t="s">
        <v>933</v>
      </c>
      <c r="H170" s="14">
        <v>45510</v>
      </c>
      <c r="I170" s="16">
        <v>0.80238425925925927</v>
      </c>
      <c r="K170" s="6" t="s">
        <v>873</v>
      </c>
      <c r="L170" s="4">
        <v>45510</v>
      </c>
      <c r="M170" s="5">
        <v>0.80260416666666667</v>
      </c>
      <c r="N170" s="6" t="s">
        <v>788</v>
      </c>
      <c r="O170" s="8">
        <v>1</v>
      </c>
      <c r="P170" s="4">
        <v>45511</v>
      </c>
      <c r="Q170" s="5">
        <v>0.62179398148148146</v>
      </c>
      <c r="R170" s="6" t="s">
        <v>874</v>
      </c>
      <c r="S170" s="9" cm="1">
        <f t="array" aca="1" ref="S170" ca="1">_xlfn.IFS(P170="",NETWORKDAYS(L170,TODAY(),Feriados!A169:A1234),P170&lt;&gt;"",(NETWORKDAYS(L170,P170,Feriados!A169:A1234)-1))</f>
        <v>1</v>
      </c>
      <c r="T170" s="9" t="str">
        <f t="shared" ca="1" si="4"/>
        <v>Não</v>
      </c>
      <c r="U170" s="8">
        <v>1</v>
      </c>
      <c r="V170" s="9" t="str" cm="1">
        <f t="array" aca="1" ref="V170" ca="1">_xlfn.IFS(T170="Não","",T170="Sim",S170-2)</f>
        <v/>
      </c>
      <c r="W170" s="6">
        <v>0</v>
      </c>
      <c r="X170" s="8">
        <v>1</v>
      </c>
      <c r="Y170" s="8" t="str">
        <f t="shared" si="5"/>
        <v>Não</v>
      </c>
    </row>
    <row r="171" spans="1:25" x14ac:dyDescent="0.25">
      <c r="A171" s="6" t="s">
        <v>1025</v>
      </c>
      <c r="B171" s="6" t="s">
        <v>433</v>
      </c>
      <c r="C171" s="8" t="str">
        <f>VLOOKUP(B171,'Lista de obras'!$A:$C,2,FALSE)</f>
        <v>4575436386</v>
      </c>
      <c r="D171" s="8" t="str">
        <f>VLOOKUP(B171,'Lista de obras'!$A:$C,3,FALSE)</f>
        <v>MF TECH -  Montagem Mecânica Nova Linha de Mucilon</v>
      </c>
      <c r="E171" s="8" t="str">
        <f>VLOOKUP(B171,'Lista de obras'!$A:$D,4,FALSE)</f>
        <v>NESTLE SÃO JOSÉ DO RIO PARDO</v>
      </c>
      <c r="F171" s="6">
        <v>42</v>
      </c>
      <c r="G171" s="4" t="s">
        <v>1026</v>
      </c>
      <c r="H171" s="14">
        <v>45510</v>
      </c>
      <c r="I171" s="16">
        <v>0.80737268518518523</v>
      </c>
      <c r="K171" s="6" t="s">
        <v>942</v>
      </c>
      <c r="L171" s="4">
        <v>45510</v>
      </c>
      <c r="M171" s="5">
        <v>0.81598379629629625</v>
      </c>
      <c r="N171" s="6" t="s">
        <v>788</v>
      </c>
      <c r="O171" s="8">
        <v>1</v>
      </c>
      <c r="P171" s="4">
        <v>45533</v>
      </c>
      <c r="Q171" s="5">
        <v>0.56835648148148143</v>
      </c>
      <c r="R171" s="6" t="s">
        <v>943</v>
      </c>
      <c r="S171" s="9" cm="1">
        <f t="array" aca="1" ref="S171" ca="1">_xlfn.IFS(P171="",NETWORKDAYS(L171,TODAY(),Feriados!A170:A1235),P171&lt;&gt;"",(NETWORKDAYS(L171,P171,Feriados!A170:A1235)-1))</f>
        <v>17</v>
      </c>
      <c r="T171" s="9" t="str">
        <f t="shared" ca="1" si="4"/>
        <v>Sim</v>
      </c>
      <c r="U171" s="8">
        <v>1</v>
      </c>
      <c r="V171" s="9" cm="1">
        <f t="array" aca="1" ref="V171" ca="1">_xlfn.IFS(T171="Não","",T171="Sim",S171-2)</f>
        <v>15</v>
      </c>
      <c r="W171" s="6">
        <v>0</v>
      </c>
      <c r="X171" s="8">
        <v>1</v>
      </c>
      <c r="Y171" s="8" t="str">
        <f t="shared" si="5"/>
        <v>Não</v>
      </c>
    </row>
    <row r="172" spans="1:25" x14ac:dyDescent="0.25">
      <c r="A172" s="6" t="s">
        <v>1027</v>
      </c>
      <c r="B172" s="6" t="s">
        <v>166</v>
      </c>
      <c r="C172" s="8" t="str">
        <f>VLOOKUP(B172,'Lista de obras'!$A:$C,2,FALSE)</f>
        <v>4575310899, 4575351100</v>
      </c>
      <c r="D172" s="8" t="str">
        <f>VLOOKUP(B172,'Lista de obras'!$A:$C,3,FALSE)</f>
        <v>PLAEGE - Águas Coloridas</v>
      </c>
      <c r="E172" s="8" t="str">
        <f>VLOOKUP(B172,'Lista de obras'!$A:$D,4,FALSE)</f>
        <v>NESTLE ARARAS</v>
      </c>
      <c r="F172" s="6">
        <v>155</v>
      </c>
      <c r="G172" s="4" t="s">
        <v>967</v>
      </c>
      <c r="H172" s="14">
        <v>45510</v>
      </c>
      <c r="I172" s="16">
        <v>0.81312499999999999</v>
      </c>
      <c r="K172" s="6" t="s">
        <v>805</v>
      </c>
      <c r="L172" s="4">
        <v>45511</v>
      </c>
      <c r="M172" s="5">
        <v>0.74403935185185188</v>
      </c>
      <c r="N172" s="6" t="s">
        <v>788</v>
      </c>
      <c r="O172" s="8">
        <v>1</v>
      </c>
      <c r="P172" s="4">
        <v>45511</v>
      </c>
      <c r="Q172" s="5">
        <v>0.97991898148148149</v>
      </c>
      <c r="R172" s="6" t="s">
        <v>871</v>
      </c>
      <c r="S172" s="9" cm="1">
        <f t="array" aca="1" ref="S172" ca="1">_xlfn.IFS(P172="",NETWORKDAYS(L172,TODAY(),Feriados!A171:A1236),P172&lt;&gt;"",(NETWORKDAYS(L172,P172,Feriados!A171:A1236)-1))</f>
        <v>0</v>
      </c>
      <c r="T172" s="9" t="str">
        <f t="shared" ca="1" si="4"/>
        <v>Não</v>
      </c>
      <c r="U172" s="8">
        <v>1</v>
      </c>
      <c r="V172" s="9" t="str" cm="1">
        <f t="array" aca="1" ref="V172" ca="1">_xlfn.IFS(T172="Não","",T172="Sim",S172-2)</f>
        <v/>
      </c>
      <c r="W172" s="6">
        <v>0</v>
      </c>
      <c r="X172" s="8">
        <v>1</v>
      </c>
      <c r="Y172" s="8" t="str">
        <f t="shared" si="5"/>
        <v>Não</v>
      </c>
    </row>
    <row r="173" spans="1:25" x14ac:dyDescent="0.25">
      <c r="A173" s="6" t="s">
        <v>1028</v>
      </c>
      <c r="B173" s="6" t="s">
        <v>259</v>
      </c>
      <c r="C173" s="8" t="str">
        <f>VLOOKUP(B173,'Lista de obras'!$A:$C,2,FALSE)</f>
        <v>4573889617</v>
      </c>
      <c r="D173" s="8" t="str">
        <f>VLOOKUP(B173,'Lista de obras'!$A:$C,3,FALSE)</f>
        <v>FUTURA ELETRICIDADE - Adequações e modificações de elétrica e automação para o projeto Roasters replacement</v>
      </c>
      <c r="E173" s="8" t="str">
        <f>VLOOKUP(B173,'Lista de obras'!$A:$D,4,FALSE)</f>
        <v>NESTLE ARARAS</v>
      </c>
      <c r="F173" s="6">
        <v>280</v>
      </c>
      <c r="G173" s="4" t="s">
        <v>967</v>
      </c>
      <c r="H173" s="14">
        <v>45510</v>
      </c>
      <c r="I173" s="16">
        <v>0.82148148148148148</v>
      </c>
      <c r="K173" s="6" t="s">
        <v>832</v>
      </c>
      <c r="L173" s="4">
        <v>45510</v>
      </c>
      <c r="M173" s="5">
        <v>0.83403935185185185</v>
      </c>
      <c r="N173" s="6" t="s">
        <v>788</v>
      </c>
      <c r="O173" s="8">
        <v>1</v>
      </c>
      <c r="P173" s="4">
        <v>45516</v>
      </c>
      <c r="Q173" s="5">
        <v>0.83660879629629625</v>
      </c>
      <c r="R173" s="6" t="s">
        <v>833</v>
      </c>
      <c r="S173" s="9" cm="1">
        <f t="array" aca="1" ref="S173" ca="1">_xlfn.IFS(P173="",NETWORKDAYS(L173,TODAY(),Feriados!A172:A1237),P173&lt;&gt;"",(NETWORKDAYS(L173,P173,Feriados!A172:A1237)-1))</f>
        <v>4</v>
      </c>
      <c r="T173" s="9" t="str">
        <f t="shared" ca="1" si="4"/>
        <v>Sim</v>
      </c>
      <c r="U173" s="8">
        <v>1</v>
      </c>
      <c r="V173" s="9" cm="1">
        <f t="array" aca="1" ref="V173" ca="1">_xlfn.IFS(T173="Não","",T173="Sim",S173-2)</f>
        <v>2</v>
      </c>
      <c r="W173" s="6">
        <v>0</v>
      </c>
      <c r="X173" s="8">
        <v>1</v>
      </c>
      <c r="Y173" s="8" t="str">
        <f t="shared" si="5"/>
        <v>Não</v>
      </c>
    </row>
    <row r="174" spans="1:25" x14ac:dyDescent="0.25">
      <c r="A174" s="6" t="s">
        <v>1029</v>
      </c>
      <c r="B174" s="6" t="s">
        <v>301</v>
      </c>
      <c r="C174" s="8" t="str">
        <f>VLOOKUP(B174,'Lista de obras'!$A:$C,2,FALSE)</f>
        <v>4575420951</v>
      </c>
      <c r="D174" s="8" t="str">
        <f>VLOOKUP(B174,'Lista de obras'!$A:$C,3,FALSE)</f>
        <v>FUTURA ELETRICIDADE - Montagem Eletrica Para Projeto DPA Lactalis</v>
      </c>
      <c r="E174" s="8" t="str">
        <f>VLOOKUP(B174,'Lista de obras'!$A:$D,4,FALSE)</f>
        <v>NESTLE ARARAS</v>
      </c>
      <c r="F174" s="6">
        <v>58</v>
      </c>
      <c r="G174" s="4" t="s">
        <v>967</v>
      </c>
      <c r="H174" s="14">
        <v>45510</v>
      </c>
      <c r="I174" s="16">
        <v>0.82322916666666668</v>
      </c>
      <c r="K174" s="6" t="s">
        <v>832</v>
      </c>
      <c r="L174" s="4">
        <v>45510</v>
      </c>
      <c r="M174" s="5">
        <v>0.83376157407407403</v>
      </c>
      <c r="N174" s="6" t="s">
        <v>788</v>
      </c>
      <c r="O174" s="8">
        <v>1</v>
      </c>
      <c r="P174" s="4">
        <v>45524</v>
      </c>
      <c r="Q174" s="5">
        <v>0.67222222222222228</v>
      </c>
      <c r="R174" s="6" t="s">
        <v>835</v>
      </c>
      <c r="S174" s="9" cm="1">
        <f t="array" aca="1" ref="S174" ca="1">_xlfn.IFS(P174="",NETWORKDAYS(L174,TODAY(),Feriados!A173:A1238),P174&lt;&gt;"",(NETWORKDAYS(L174,P174,Feriados!A173:A1238)-1))</f>
        <v>10</v>
      </c>
      <c r="T174" s="9" t="str">
        <f t="shared" ca="1" si="4"/>
        <v>Sim</v>
      </c>
      <c r="U174" s="8">
        <v>1</v>
      </c>
      <c r="V174" s="9" cm="1">
        <f t="array" aca="1" ref="V174" ca="1">_xlfn.IFS(T174="Não","",T174="Sim",S174-2)</f>
        <v>8</v>
      </c>
      <c r="W174" s="6">
        <v>0</v>
      </c>
      <c r="X174" s="8">
        <v>1</v>
      </c>
      <c r="Y174" s="8" t="str">
        <f t="shared" si="5"/>
        <v>Não</v>
      </c>
    </row>
    <row r="175" spans="1:25" x14ac:dyDescent="0.25">
      <c r="A175" s="6" t="s">
        <v>1030</v>
      </c>
      <c r="B175" s="6" t="s">
        <v>393</v>
      </c>
      <c r="C175" s="8" t="str">
        <f>VLOOKUP(B175,'Lista de obras'!$A:$C,2,FALSE)</f>
        <v>4575521201</v>
      </c>
      <c r="D175" s="8" t="str">
        <f>VLOOKUP(B175,'Lista de obras'!$A:$C,3,FALSE)</f>
        <v>FUTURA ELETRICIDADE - Desmontagem e Montagem Elétrica Projeto AHU Egron L2</v>
      </c>
      <c r="E175" s="8" t="str">
        <f>VLOOKUP(B175,'Lista de obras'!$A:$D,4,FALSE)</f>
        <v>NESTLE ARARAS</v>
      </c>
      <c r="F175" s="6">
        <v>37</v>
      </c>
      <c r="G175" s="4" t="s">
        <v>967</v>
      </c>
      <c r="H175" s="14">
        <v>45510</v>
      </c>
      <c r="I175" s="16">
        <v>0.82469907407407406</v>
      </c>
      <c r="K175" s="6" t="s">
        <v>832</v>
      </c>
      <c r="L175" s="4">
        <v>45510</v>
      </c>
      <c r="M175" s="5">
        <v>0.83349537037037036</v>
      </c>
      <c r="N175" s="6" t="s">
        <v>788</v>
      </c>
      <c r="O175" s="8">
        <v>1</v>
      </c>
      <c r="P175" s="4">
        <v>45512</v>
      </c>
      <c r="Q175" s="5">
        <v>0.62706018518518514</v>
      </c>
      <c r="R175" s="6" t="s">
        <v>835</v>
      </c>
      <c r="S175" s="9" cm="1">
        <f t="array" aca="1" ref="S175" ca="1">_xlfn.IFS(P175="",NETWORKDAYS(L175,TODAY(),Feriados!A174:A1239),P175&lt;&gt;"",(NETWORKDAYS(L175,P175,Feriados!A174:A1239)-1))</f>
        <v>2</v>
      </c>
      <c r="T175" s="9" t="str">
        <f t="shared" ca="1" si="4"/>
        <v>Não</v>
      </c>
      <c r="U175" s="8">
        <v>1</v>
      </c>
      <c r="V175" s="9" t="str" cm="1">
        <f t="array" aca="1" ref="V175" ca="1">_xlfn.IFS(T175="Não","",T175="Sim",S175-2)</f>
        <v/>
      </c>
      <c r="W175" s="6">
        <v>0</v>
      </c>
      <c r="X175" s="8">
        <v>1</v>
      </c>
      <c r="Y175" s="8" t="str">
        <f t="shared" si="5"/>
        <v>Não</v>
      </c>
    </row>
    <row r="176" spans="1:25" x14ac:dyDescent="0.25">
      <c r="A176" s="6" t="s">
        <v>1031</v>
      </c>
      <c r="B176" s="6" t="s">
        <v>433</v>
      </c>
      <c r="C176" s="8" t="str">
        <f>VLOOKUP(B176,'Lista de obras'!$A:$C,2,FALSE)</f>
        <v>4575436386</v>
      </c>
      <c r="D176" s="8" t="str">
        <f>VLOOKUP(B176,'Lista de obras'!$A:$C,3,FALSE)</f>
        <v>MF TECH -  Montagem Mecânica Nova Linha de Mucilon</v>
      </c>
      <c r="E176" s="8" t="str">
        <f>VLOOKUP(B176,'Lista de obras'!$A:$D,4,FALSE)</f>
        <v>NESTLE SÃO JOSÉ DO RIO PARDO</v>
      </c>
      <c r="F176" s="6">
        <v>43</v>
      </c>
      <c r="G176" s="4" t="s">
        <v>1032</v>
      </c>
      <c r="H176" s="14">
        <v>45510</v>
      </c>
      <c r="I176" s="16">
        <v>0.82496527777777773</v>
      </c>
      <c r="K176" s="6" t="s">
        <v>942</v>
      </c>
      <c r="L176" s="4">
        <v>45510</v>
      </c>
      <c r="M176" s="5">
        <v>0.82503472222222218</v>
      </c>
      <c r="N176" s="6" t="s">
        <v>788</v>
      </c>
      <c r="O176" s="8">
        <v>1</v>
      </c>
      <c r="P176" s="4">
        <v>45533</v>
      </c>
      <c r="Q176" s="5">
        <v>0.56861111111111107</v>
      </c>
      <c r="R176" s="6" t="s">
        <v>943</v>
      </c>
      <c r="S176" s="9" cm="1">
        <f t="array" aca="1" ref="S176" ca="1">_xlfn.IFS(P176="",NETWORKDAYS(L176,TODAY(),Feriados!A175:A1240),P176&lt;&gt;"",(NETWORKDAYS(L176,P176,Feriados!A175:A1240)-1))</f>
        <v>17</v>
      </c>
      <c r="T176" s="9" t="str">
        <f t="shared" ca="1" si="4"/>
        <v>Sim</v>
      </c>
      <c r="U176" s="8">
        <v>1</v>
      </c>
      <c r="V176" s="9" cm="1">
        <f t="array" aca="1" ref="V176" ca="1">_xlfn.IFS(T176="Não","",T176="Sim",S176-2)</f>
        <v>15</v>
      </c>
      <c r="W176" s="6">
        <v>0</v>
      </c>
      <c r="X176" s="8">
        <v>1</v>
      </c>
      <c r="Y176" s="8" t="str">
        <f t="shared" si="5"/>
        <v>Não</v>
      </c>
    </row>
    <row r="177" spans="1:25" x14ac:dyDescent="0.25">
      <c r="A177" s="6" t="s">
        <v>1033</v>
      </c>
      <c r="B177" s="6" t="s">
        <v>166</v>
      </c>
      <c r="C177" s="8" t="str">
        <f>VLOOKUP(B177,'Lista de obras'!$A:$C,2,FALSE)</f>
        <v>4575310899, 4575351100</v>
      </c>
      <c r="D177" s="8" t="str">
        <f>VLOOKUP(B177,'Lista de obras'!$A:$C,3,FALSE)</f>
        <v>PLAEGE - Águas Coloridas</v>
      </c>
      <c r="E177" s="8" t="str">
        <f>VLOOKUP(B177,'Lista de obras'!$A:$D,4,FALSE)</f>
        <v>NESTLE ARARAS</v>
      </c>
      <c r="F177" s="6">
        <v>156</v>
      </c>
      <c r="G177" s="4" t="s">
        <v>1034</v>
      </c>
      <c r="H177" s="14">
        <v>45511</v>
      </c>
      <c r="I177" s="16">
        <v>0.43589120370370371</v>
      </c>
      <c r="K177" s="6" t="s">
        <v>805</v>
      </c>
      <c r="L177" s="4">
        <v>45512</v>
      </c>
      <c r="M177" s="5">
        <v>0.76318287037037036</v>
      </c>
      <c r="N177" s="6" t="s">
        <v>788</v>
      </c>
      <c r="O177" s="8">
        <v>1</v>
      </c>
      <c r="P177" s="4">
        <v>45513</v>
      </c>
      <c r="Q177" s="5">
        <v>0.48342592592592593</v>
      </c>
      <c r="R177" s="6" t="s">
        <v>871</v>
      </c>
      <c r="S177" s="9" cm="1">
        <f t="array" aca="1" ref="S177" ca="1">_xlfn.IFS(P177="",NETWORKDAYS(L177,TODAY(),Feriados!A176:A1241),P177&lt;&gt;"",(NETWORKDAYS(L177,P177,Feriados!A176:A1241)-1))</f>
        <v>1</v>
      </c>
      <c r="T177" s="9" t="str">
        <f t="shared" ca="1" si="4"/>
        <v>Não</v>
      </c>
      <c r="U177" s="8">
        <v>1</v>
      </c>
      <c r="V177" s="9" t="str" cm="1">
        <f t="array" aca="1" ref="V177" ca="1">_xlfn.IFS(T177="Não","",T177="Sim",S177-2)</f>
        <v/>
      </c>
      <c r="W177" s="6">
        <v>0</v>
      </c>
      <c r="X177" s="8">
        <v>1</v>
      </c>
      <c r="Y177" s="8" t="str">
        <f t="shared" si="5"/>
        <v>Não</v>
      </c>
    </row>
    <row r="178" spans="1:25" x14ac:dyDescent="0.25">
      <c r="A178" s="6" t="s">
        <v>1035</v>
      </c>
      <c r="B178" s="6" t="s">
        <v>134</v>
      </c>
      <c r="C178" s="8" t="str">
        <f>VLOOKUP(B178,'Lista de obras'!$A:$C,2,FALSE)</f>
        <v>4574509688</v>
      </c>
      <c r="D178" s="8" t="str">
        <f>VLOOKUP(B178,'Lista de obras'!$A:$C,3,FALSE)</f>
        <v>PLAEGE - Construção Civil do Projeto Roasters Replacement</v>
      </c>
      <c r="E178" s="8" t="str">
        <f>VLOOKUP(B178,'Lista de obras'!$A:$D,4,FALSE)</f>
        <v>NESTLE ARARAS</v>
      </c>
      <c r="F178" s="6">
        <v>195</v>
      </c>
      <c r="G178" s="4" t="s">
        <v>1034</v>
      </c>
      <c r="H178" s="14">
        <v>45511</v>
      </c>
      <c r="I178" s="16">
        <v>0.43745370370370368</v>
      </c>
      <c r="K178" s="6" t="s">
        <v>805</v>
      </c>
      <c r="L178" s="4">
        <v>45512</v>
      </c>
      <c r="M178" s="5">
        <v>0.75689814814814815</v>
      </c>
      <c r="N178" s="6" t="s">
        <v>788</v>
      </c>
      <c r="O178" s="8">
        <v>1</v>
      </c>
      <c r="P178" s="4">
        <v>45514</v>
      </c>
      <c r="Q178" s="5">
        <v>7.273148148148148E-2</v>
      </c>
      <c r="R178" s="6" t="s">
        <v>806</v>
      </c>
      <c r="S178" s="9" cm="1">
        <f t="array" aca="1" ref="S178" ca="1">_xlfn.IFS(P178="",NETWORKDAYS(L178,TODAY(),Feriados!A177:A1242),P178&lt;&gt;"",(NETWORKDAYS(L178,P178,Feriados!A177:A1242)-1))</f>
        <v>1</v>
      </c>
      <c r="T178" s="9" t="str">
        <f t="shared" ca="1" si="4"/>
        <v>Não</v>
      </c>
      <c r="U178" s="8">
        <v>1</v>
      </c>
      <c r="V178" s="9" t="str" cm="1">
        <f t="array" aca="1" ref="V178" ca="1">_xlfn.IFS(T178="Não","",T178="Sim",S178-2)</f>
        <v/>
      </c>
      <c r="W178" s="6">
        <v>0</v>
      </c>
      <c r="X178" s="8">
        <v>1</v>
      </c>
      <c r="Y178" s="8" t="str">
        <f t="shared" si="5"/>
        <v>Não</v>
      </c>
    </row>
    <row r="179" spans="1:25" x14ac:dyDescent="0.25">
      <c r="A179" s="6" t="s">
        <v>1036</v>
      </c>
      <c r="B179" s="6" t="s">
        <v>433</v>
      </c>
      <c r="C179" s="8" t="str">
        <f>VLOOKUP(B179,'Lista de obras'!$A:$C,2,FALSE)</f>
        <v>4575436386</v>
      </c>
      <c r="D179" s="8" t="str">
        <f>VLOOKUP(B179,'Lista de obras'!$A:$C,3,FALSE)</f>
        <v>MF TECH -  Montagem Mecânica Nova Linha de Mucilon</v>
      </c>
      <c r="E179" s="8" t="str">
        <f>VLOOKUP(B179,'Lista de obras'!$A:$D,4,FALSE)</f>
        <v>NESTLE SÃO JOSÉ DO RIO PARDO</v>
      </c>
      <c r="F179" s="6">
        <v>44</v>
      </c>
      <c r="G179" s="4" t="s">
        <v>1037</v>
      </c>
      <c r="H179" s="14">
        <v>45511</v>
      </c>
      <c r="I179" s="16">
        <v>0.43818287037037035</v>
      </c>
      <c r="K179" s="6" t="s">
        <v>942</v>
      </c>
      <c r="L179" s="4">
        <v>45511</v>
      </c>
      <c r="M179" s="5">
        <v>0.48575231481481479</v>
      </c>
      <c r="N179" s="6" t="s">
        <v>788</v>
      </c>
      <c r="O179" s="8">
        <v>1</v>
      </c>
      <c r="P179" s="4">
        <v>45533</v>
      </c>
      <c r="Q179" s="5">
        <v>0.56952546296296291</v>
      </c>
      <c r="R179" s="6" t="s">
        <v>943</v>
      </c>
      <c r="S179" s="9" cm="1">
        <f t="array" aca="1" ref="S179" ca="1">_xlfn.IFS(P179="",NETWORKDAYS(L179,TODAY(),Feriados!A178:A1243),P179&lt;&gt;"",(NETWORKDAYS(L179,P179,Feriados!A178:A1243)-1))</f>
        <v>16</v>
      </c>
      <c r="T179" s="9" t="str">
        <f t="shared" ca="1" si="4"/>
        <v>Sim</v>
      </c>
      <c r="U179" s="8">
        <v>1</v>
      </c>
      <c r="V179" s="9" cm="1">
        <f t="array" aca="1" ref="V179" ca="1">_xlfn.IFS(T179="Não","",T179="Sim",S179-2)</f>
        <v>14</v>
      </c>
      <c r="W179" s="6">
        <v>0</v>
      </c>
      <c r="X179" s="8">
        <v>1</v>
      </c>
      <c r="Y179" s="8" t="str">
        <f t="shared" si="5"/>
        <v>Não</v>
      </c>
    </row>
    <row r="180" spans="1:25" x14ac:dyDescent="0.25">
      <c r="A180" s="6" t="s">
        <v>1038</v>
      </c>
      <c r="B180" s="6" t="s">
        <v>216</v>
      </c>
      <c r="C180" s="8" t="str">
        <f>VLOOKUP(B180,'Lista de obras'!$A:$C,2,FALSE)</f>
        <v>4573745014</v>
      </c>
      <c r="D180" s="8" t="str">
        <f>VLOOKUP(B180,'Lista de obras'!$A:$C,3,FALSE)</f>
        <v>GTEL - Projeto Belly</v>
      </c>
      <c r="E180" s="8" t="str">
        <f>VLOOKUP(B180,'Lista de obras'!$A:$D,4,FALSE)</f>
        <v>NESTLE VARGEÃO</v>
      </c>
      <c r="F180" s="6">
        <v>274</v>
      </c>
      <c r="G180" s="4" t="s">
        <v>967</v>
      </c>
      <c r="H180" s="14">
        <v>45511</v>
      </c>
      <c r="I180" s="16">
        <v>0.44263888888888892</v>
      </c>
      <c r="K180" s="6" t="s">
        <v>787</v>
      </c>
      <c r="L180" s="4">
        <v>45511</v>
      </c>
      <c r="M180" s="5">
        <v>0.59145833333333331</v>
      </c>
      <c r="N180" s="6" t="s">
        <v>788</v>
      </c>
      <c r="O180" s="8">
        <v>1</v>
      </c>
      <c r="P180" s="4">
        <v>45525</v>
      </c>
      <c r="Q180" s="5">
        <v>0.79962962962962958</v>
      </c>
      <c r="R180" s="6" t="s">
        <v>789</v>
      </c>
      <c r="S180" s="9" cm="1">
        <f t="array" aca="1" ref="S180" ca="1">_xlfn.IFS(P180="",NETWORKDAYS(L180,TODAY(),Feriados!A179:A1244),P180&lt;&gt;"",(NETWORKDAYS(L180,P180,Feriados!A179:A1244)-1))</f>
        <v>10</v>
      </c>
      <c r="T180" s="9" t="str">
        <f t="shared" ca="1" si="4"/>
        <v>Sim</v>
      </c>
      <c r="U180" s="8">
        <v>1</v>
      </c>
      <c r="V180" s="9" cm="1">
        <f t="array" aca="1" ref="V180" ca="1">_xlfn.IFS(T180="Não","",T180="Sim",S180-2)</f>
        <v>8</v>
      </c>
      <c r="W180" s="6">
        <v>0</v>
      </c>
      <c r="X180" s="8">
        <v>1</v>
      </c>
      <c r="Y180" s="8" t="str">
        <f t="shared" si="5"/>
        <v>Não</v>
      </c>
    </row>
    <row r="181" spans="1:25" x14ac:dyDescent="0.25">
      <c r="A181" s="6" t="s">
        <v>1039</v>
      </c>
      <c r="B181" s="6" t="s">
        <v>295</v>
      </c>
      <c r="C181" s="8" t="str">
        <f>VLOOKUP(B181,'Lista de obras'!$A:$C,2,FALSE)</f>
        <v>4575313717</v>
      </c>
      <c r="D181" s="8" t="str">
        <f>VLOOKUP(B181,'Lista de obras'!$A:$C,3,FALSE)</f>
        <v>PHD - Ampliação da Sala Média Tensão SE NDG Dolce Gusto</v>
      </c>
      <c r="E181" s="8" t="str">
        <f>VLOOKUP(B181,'Lista de obras'!$A:$D,4,FALSE)</f>
        <v>NESTLE MONTES CLAROS</v>
      </c>
      <c r="F181" s="6">
        <v>89</v>
      </c>
      <c r="G181" s="4" t="s">
        <v>967</v>
      </c>
      <c r="H181" s="14">
        <v>45511</v>
      </c>
      <c r="I181" s="16">
        <v>0.4445486111111111</v>
      </c>
      <c r="K181" s="6" t="s">
        <v>794</v>
      </c>
      <c r="L181" s="4">
        <v>45511</v>
      </c>
      <c r="M181" s="5">
        <v>0.45207175925925924</v>
      </c>
      <c r="N181" s="6" t="s">
        <v>788</v>
      </c>
      <c r="O181" s="8">
        <v>1</v>
      </c>
      <c r="P181" s="4">
        <v>45511</v>
      </c>
      <c r="Q181" s="5">
        <v>0.49398148148148147</v>
      </c>
      <c r="R181" s="6" t="s">
        <v>792</v>
      </c>
      <c r="S181" s="9" cm="1">
        <f t="array" aca="1" ref="S181" ca="1">_xlfn.IFS(P181="",NETWORKDAYS(L181,TODAY(),Feriados!A180:A1245),P181&lt;&gt;"",(NETWORKDAYS(L181,P181,Feriados!A180:A1245)-1))</f>
        <v>0</v>
      </c>
      <c r="T181" s="9" t="str">
        <f t="shared" ca="1" si="4"/>
        <v>Não</v>
      </c>
      <c r="U181" s="8">
        <v>1</v>
      </c>
      <c r="V181" s="9" t="str" cm="1">
        <f t="array" aca="1" ref="V181" ca="1">_xlfn.IFS(T181="Não","",T181="Sim",S181-2)</f>
        <v/>
      </c>
      <c r="W181" s="6">
        <v>0</v>
      </c>
      <c r="X181" s="8">
        <v>1</v>
      </c>
      <c r="Y181" s="8" t="str">
        <f t="shared" si="5"/>
        <v>Não</v>
      </c>
    </row>
    <row r="182" spans="1:25" x14ac:dyDescent="0.25">
      <c r="A182" s="6" t="s">
        <v>1040</v>
      </c>
      <c r="B182" s="6" t="s">
        <v>433</v>
      </c>
      <c r="C182" s="8" t="str">
        <f>VLOOKUP(B182,'Lista de obras'!$A:$C,2,FALSE)</f>
        <v>4575436386</v>
      </c>
      <c r="D182" s="8" t="str">
        <f>VLOOKUP(B182,'Lista de obras'!$A:$C,3,FALSE)</f>
        <v>MF TECH -  Montagem Mecânica Nova Linha de Mucilon</v>
      </c>
      <c r="E182" s="8" t="str">
        <f>VLOOKUP(B182,'Lista de obras'!$A:$D,4,FALSE)</f>
        <v>NESTLE SÃO JOSÉ DO RIO PARDO</v>
      </c>
      <c r="F182" s="6">
        <v>45</v>
      </c>
      <c r="G182" s="4" t="s">
        <v>1041</v>
      </c>
      <c r="H182" s="14">
        <v>45511</v>
      </c>
      <c r="I182" s="16">
        <v>0.46033564814814815</v>
      </c>
      <c r="K182" s="6" t="s">
        <v>942</v>
      </c>
      <c r="L182" s="4">
        <v>45511</v>
      </c>
      <c r="M182" s="5">
        <v>0.48577546296296298</v>
      </c>
      <c r="N182" s="6" t="s">
        <v>788</v>
      </c>
      <c r="O182" s="8">
        <v>1</v>
      </c>
      <c r="P182" s="4">
        <v>45533</v>
      </c>
      <c r="Q182" s="5">
        <v>0.56988425925925923</v>
      </c>
      <c r="R182" s="6" t="s">
        <v>943</v>
      </c>
      <c r="S182" s="9" cm="1">
        <f t="array" aca="1" ref="S182" ca="1">_xlfn.IFS(P182="",NETWORKDAYS(L182,TODAY(),Feriados!A181:A1246),P182&lt;&gt;"",(NETWORKDAYS(L182,P182,Feriados!A181:A1246)-1))</f>
        <v>16</v>
      </c>
      <c r="T182" s="9" t="str">
        <f t="shared" ca="1" si="4"/>
        <v>Sim</v>
      </c>
      <c r="U182" s="8">
        <v>1</v>
      </c>
      <c r="V182" s="9" cm="1">
        <f t="array" aca="1" ref="V182" ca="1">_xlfn.IFS(T182="Não","",T182="Sim",S182-2)</f>
        <v>14</v>
      </c>
      <c r="W182" s="6">
        <v>0</v>
      </c>
      <c r="X182" s="8">
        <v>1</v>
      </c>
      <c r="Y182" s="8" t="str">
        <f t="shared" si="5"/>
        <v>Não</v>
      </c>
    </row>
    <row r="183" spans="1:25" x14ac:dyDescent="0.25">
      <c r="A183" s="6" t="s">
        <v>1042</v>
      </c>
      <c r="B183" s="6" t="s">
        <v>163</v>
      </c>
      <c r="C183" s="8" t="str">
        <f>VLOOKUP(B183,'Lista de obras'!$A:$C,2,FALSE)</f>
        <v>4574140198</v>
      </c>
      <c r="D183" s="8" t="str">
        <f>VLOOKUP(B183,'Lista de obras'!$A:$C,3,FALSE)</f>
        <v>ELETROVOLT - Projeto Phase Out_Chiller</v>
      </c>
      <c r="E183" s="8" t="str">
        <f>VLOOKUP(B183,'Lista de obras'!$A:$D,4,FALSE)</f>
        <v>NESTLE MARÍLIA</v>
      </c>
      <c r="F183" s="6">
        <v>246</v>
      </c>
      <c r="G183" s="4" t="s">
        <v>817</v>
      </c>
      <c r="H183" s="14">
        <v>45511</v>
      </c>
      <c r="I183" s="16">
        <v>0.46944444444444444</v>
      </c>
      <c r="K183" s="6" t="s">
        <v>808</v>
      </c>
      <c r="L183" s="4">
        <v>45511</v>
      </c>
      <c r="M183" s="5">
        <v>0.52124999999999999</v>
      </c>
      <c r="N183" s="6" t="s">
        <v>788</v>
      </c>
      <c r="O183" s="8">
        <v>1</v>
      </c>
      <c r="P183" s="4">
        <v>45512</v>
      </c>
      <c r="Q183" s="5">
        <v>0.83608796296296295</v>
      </c>
      <c r="R183" s="6" t="s">
        <v>809</v>
      </c>
      <c r="S183" s="9" cm="1">
        <f t="array" aca="1" ref="S183" ca="1">_xlfn.IFS(P183="",NETWORKDAYS(L183,TODAY(),Feriados!A182:A1247),P183&lt;&gt;"",(NETWORKDAYS(L183,P183,Feriados!A182:A1247)-1))</f>
        <v>1</v>
      </c>
      <c r="T183" s="9" t="str">
        <f t="shared" ca="1" si="4"/>
        <v>Não</v>
      </c>
      <c r="U183" s="8">
        <v>1</v>
      </c>
      <c r="V183" s="9" t="str" cm="1">
        <f t="array" aca="1" ref="V183" ca="1">_xlfn.IFS(T183="Não","",T183="Sim",S183-2)</f>
        <v/>
      </c>
      <c r="W183" s="6">
        <v>0</v>
      </c>
      <c r="X183" s="8">
        <v>1</v>
      </c>
      <c r="Y183" s="8" t="str">
        <f t="shared" si="5"/>
        <v>Não</v>
      </c>
    </row>
    <row r="184" spans="1:25" x14ac:dyDescent="0.25">
      <c r="A184" s="6" t="s">
        <v>1043</v>
      </c>
      <c r="B184" s="6" t="s">
        <v>163</v>
      </c>
      <c r="C184" s="8" t="str">
        <f>VLOOKUP(B184,'Lista de obras'!$A:$C,2,FALSE)</f>
        <v>4574140198</v>
      </c>
      <c r="D184" s="8" t="str">
        <f>VLOOKUP(B184,'Lista de obras'!$A:$C,3,FALSE)</f>
        <v>ELETROVOLT - Projeto Phase Out_Chiller</v>
      </c>
      <c r="E184" s="8" t="str">
        <f>VLOOKUP(B184,'Lista de obras'!$A:$D,4,FALSE)</f>
        <v>NESTLE MARÍLIA</v>
      </c>
      <c r="F184" s="6">
        <v>247</v>
      </c>
      <c r="G184" s="4" t="s">
        <v>878</v>
      </c>
      <c r="H184" s="14">
        <v>45511</v>
      </c>
      <c r="I184" s="16">
        <v>0.47263888888888889</v>
      </c>
      <c r="K184" s="6" t="s">
        <v>808</v>
      </c>
      <c r="L184" s="4">
        <v>45511</v>
      </c>
      <c r="M184" s="5">
        <v>0.52134259259259264</v>
      </c>
      <c r="N184" s="6" t="s">
        <v>788</v>
      </c>
      <c r="O184" s="8">
        <v>1</v>
      </c>
      <c r="P184" s="4">
        <v>45512</v>
      </c>
      <c r="Q184" s="5">
        <v>0.83664351851851848</v>
      </c>
      <c r="R184" s="6" t="s">
        <v>809</v>
      </c>
      <c r="S184" s="9" cm="1">
        <f t="array" aca="1" ref="S184" ca="1">_xlfn.IFS(P184="",NETWORKDAYS(L184,TODAY(),Feriados!A183:A1248),P184&lt;&gt;"",(NETWORKDAYS(L184,P184,Feriados!A183:A1248)-1))</f>
        <v>1</v>
      </c>
      <c r="T184" s="9" t="str">
        <f t="shared" ca="1" si="4"/>
        <v>Não</v>
      </c>
      <c r="U184" s="8">
        <v>1</v>
      </c>
      <c r="V184" s="9" t="str" cm="1">
        <f t="array" aca="1" ref="V184" ca="1">_xlfn.IFS(T184="Não","",T184="Sim",S184-2)</f>
        <v/>
      </c>
      <c r="W184" s="6">
        <v>0</v>
      </c>
      <c r="X184" s="8">
        <v>1</v>
      </c>
      <c r="Y184" s="8" t="str">
        <f t="shared" si="5"/>
        <v>Não</v>
      </c>
    </row>
    <row r="185" spans="1:25" x14ac:dyDescent="0.25">
      <c r="A185" s="6" t="s">
        <v>1044</v>
      </c>
      <c r="B185" s="6" t="s">
        <v>433</v>
      </c>
      <c r="C185" s="8" t="str">
        <f>VLOOKUP(B185,'Lista de obras'!$A:$C,2,FALSE)</f>
        <v>4575436386</v>
      </c>
      <c r="D185" s="8" t="str">
        <f>VLOOKUP(B185,'Lista de obras'!$A:$C,3,FALSE)</f>
        <v>MF TECH -  Montagem Mecânica Nova Linha de Mucilon</v>
      </c>
      <c r="E185" s="8" t="str">
        <f>VLOOKUP(B185,'Lista de obras'!$A:$D,4,FALSE)</f>
        <v>NESTLE SÃO JOSÉ DO RIO PARDO</v>
      </c>
      <c r="F185" s="6">
        <v>47</v>
      </c>
      <c r="G185" s="4" t="s">
        <v>894</v>
      </c>
      <c r="H185" s="14">
        <v>45511</v>
      </c>
      <c r="I185" s="16">
        <v>0.47293981481481484</v>
      </c>
      <c r="K185" s="6" t="s">
        <v>942</v>
      </c>
      <c r="L185" s="4">
        <v>45511</v>
      </c>
      <c r="M185" s="5">
        <v>0.48581018518518521</v>
      </c>
      <c r="N185" s="6" t="s">
        <v>788</v>
      </c>
      <c r="O185" s="8">
        <v>1</v>
      </c>
      <c r="P185" s="4">
        <v>45533</v>
      </c>
      <c r="Q185" s="5">
        <v>0.58958333333333335</v>
      </c>
      <c r="R185" s="6" t="s">
        <v>943</v>
      </c>
      <c r="S185" s="9" cm="1">
        <f t="array" aca="1" ref="S185" ca="1">_xlfn.IFS(P185="",NETWORKDAYS(L185,TODAY(),Feriados!A184:A1249),P185&lt;&gt;"",(NETWORKDAYS(L185,P185,Feriados!A184:A1249)-1))</f>
        <v>16</v>
      </c>
      <c r="T185" s="9" t="str">
        <f t="shared" ca="1" si="4"/>
        <v>Sim</v>
      </c>
      <c r="U185" s="8">
        <v>1</v>
      </c>
      <c r="V185" s="9" cm="1">
        <f t="array" aca="1" ref="V185" ca="1">_xlfn.IFS(T185="Não","",T185="Sim",S185-2)</f>
        <v>14</v>
      </c>
      <c r="W185" s="6">
        <v>0</v>
      </c>
      <c r="X185" s="8">
        <v>1</v>
      </c>
      <c r="Y185" s="8" t="str">
        <f t="shared" si="5"/>
        <v>Não</v>
      </c>
    </row>
    <row r="186" spans="1:25" x14ac:dyDescent="0.25">
      <c r="A186" s="6" t="s">
        <v>1045</v>
      </c>
      <c r="B186" s="6" t="s">
        <v>433</v>
      </c>
      <c r="C186" s="8" t="str">
        <f>VLOOKUP(B186,'Lista de obras'!$A:$C,2,FALSE)</f>
        <v>4575436386</v>
      </c>
      <c r="D186" s="8" t="str">
        <f>VLOOKUP(B186,'Lista de obras'!$A:$C,3,FALSE)</f>
        <v>MF TECH -  Montagem Mecânica Nova Linha de Mucilon</v>
      </c>
      <c r="E186" s="8" t="str">
        <f>VLOOKUP(B186,'Lista de obras'!$A:$D,4,FALSE)</f>
        <v>NESTLE SÃO JOSÉ DO RIO PARDO</v>
      </c>
      <c r="F186" s="6">
        <v>48</v>
      </c>
      <c r="G186" s="4" t="s">
        <v>896</v>
      </c>
      <c r="H186" s="14">
        <v>45511</v>
      </c>
      <c r="I186" s="16">
        <v>0.48099537037037038</v>
      </c>
      <c r="K186" s="6" t="s">
        <v>942</v>
      </c>
      <c r="L186" s="4">
        <v>45511</v>
      </c>
      <c r="M186" s="5">
        <v>0.48583333333333334</v>
      </c>
      <c r="N186" s="6" t="s">
        <v>788</v>
      </c>
      <c r="O186" s="8">
        <v>1</v>
      </c>
      <c r="P186" s="4">
        <v>45533</v>
      </c>
      <c r="Q186" s="5">
        <v>0.58984953703703702</v>
      </c>
      <c r="R186" s="6" t="s">
        <v>943</v>
      </c>
      <c r="S186" s="9" cm="1">
        <f t="array" aca="1" ref="S186" ca="1">_xlfn.IFS(P186="",NETWORKDAYS(L186,TODAY(),Feriados!A185:A1250),P186&lt;&gt;"",(NETWORKDAYS(L186,P186,Feriados!A185:A1250)-1))</f>
        <v>16</v>
      </c>
      <c r="T186" s="9" t="str">
        <f t="shared" ca="1" si="4"/>
        <v>Sim</v>
      </c>
      <c r="U186" s="8">
        <v>1</v>
      </c>
      <c r="V186" s="9" cm="1">
        <f t="array" aca="1" ref="V186" ca="1">_xlfn.IFS(T186="Não","",T186="Sim",S186-2)</f>
        <v>14</v>
      </c>
      <c r="W186" s="6">
        <v>0</v>
      </c>
      <c r="X186" s="8">
        <v>1</v>
      </c>
      <c r="Y186" s="8" t="str">
        <f t="shared" si="5"/>
        <v>Não</v>
      </c>
    </row>
    <row r="187" spans="1:25" x14ac:dyDescent="0.25">
      <c r="A187" s="6" t="s">
        <v>1046</v>
      </c>
      <c r="B187" s="6" t="s">
        <v>286</v>
      </c>
      <c r="C187" s="8" t="str">
        <f>VLOOKUP(B187,'Lista de obras'!$A:$C,2,FALSE)</f>
        <v>4575385744</v>
      </c>
      <c r="D187" s="8" t="str">
        <f>VLOOKUP(B187,'Lista de obras'!$A:$C,3,FALSE)</f>
        <v>ECOM - Impermeabilização das lajes de Cereais</v>
      </c>
      <c r="E187" s="8" t="str">
        <f>VLOOKUP(B187,'Lista de obras'!$A:$D,4,FALSE)</f>
        <v>NESTLE SÃO JOSÉ DO RIO PARDO</v>
      </c>
      <c r="F187" s="6">
        <v>58</v>
      </c>
      <c r="G187" s="4" t="s">
        <v>967</v>
      </c>
      <c r="H187" s="14">
        <v>45511</v>
      </c>
      <c r="I187" s="16">
        <v>0.48158564814814814</v>
      </c>
      <c r="K187" s="6" t="s">
        <v>802</v>
      </c>
      <c r="L187" s="4">
        <v>45511</v>
      </c>
      <c r="M187" s="5">
        <v>0.48473379629629632</v>
      </c>
      <c r="N187" s="6" t="s">
        <v>788</v>
      </c>
      <c r="O187" s="8">
        <v>1</v>
      </c>
      <c r="P187" s="4">
        <v>45511</v>
      </c>
      <c r="Q187" s="5">
        <v>0.58010416666666664</v>
      </c>
      <c r="R187" s="6" t="s">
        <v>803</v>
      </c>
      <c r="S187" s="9" cm="1">
        <f t="array" aca="1" ref="S187" ca="1">_xlfn.IFS(P187="",NETWORKDAYS(L187,TODAY(),Feriados!A186:A1251),P187&lt;&gt;"",(NETWORKDAYS(L187,P187,Feriados!A186:A1251)-1))</f>
        <v>0</v>
      </c>
      <c r="T187" s="9" t="str">
        <f t="shared" ca="1" si="4"/>
        <v>Não</v>
      </c>
      <c r="U187" s="8">
        <v>1</v>
      </c>
      <c r="V187" s="9" t="str" cm="1">
        <f t="array" aca="1" ref="V187" ca="1">_xlfn.IFS(T187="Não","",T187="Sim",S187-2)</f>
        <v/>
      </c>
      <c r="W187" s="6">
        <v>0</v>
      </c>
      <c r="X187" s="8">
        <v>1</v>
      </c>
      <c r="Y187" s="8" t="str">
        <f t="shared" si="5"/>
        <v>Não</v>
      </c>
    </row>
    <row r="188" spans="1:25" x14ac:dyDescent="0.25">
      <c r="A188" s="6" t="s">
        <v>1047</v>
      </c>
      <c r="B188" s="6" t="s">
        <v>433</v>
      </c>
      <c r="C188" s="8" t="str">
        <f>VLOOKUP(B188,'Lista de obras'!$A:$C,2,FALSE)</f>
        <v>4575436386</v>
      </c>
      <c r="D188" s="8" t="str">
        <f>VLOOKUP(B188,'Lista de obras'!$A:$C,3,FALSE)</f>
        <v>MF TECH -  Montagem Mecânica Nova Linha de Mucilon</v>
      </c>
      <c r="E188" s="8" t="str">
        <f>VLOOKUP(B188,'Lista de obras'!$A:$D,4,FALSE)</f>
        <v>NESTLE SÃO JOSÉ DO RIO PARDO</v>
      </c>
      <c r="F188" s="6">
        <v>49</v>
      </c>
      <c r="G188" s="4" t="s">
        <v>898</v>
      </c>
      <c r="H188" s="14">
        <v>45511</v>
      </c>
      <c r="I188" s="16">
        <v>0.4856712962962963</v>
      </c>
      <c r="K188" s="6" t="s">
        <v>942</v>
      </c>
      <c r="L188" s="4">
        <v>45511</v>
      </c>
      <c r="M188" s="5">
        <v>0.48586805555555557</v>
      </c>
      <c r="N188" s="6" t="s">
        <v>788</v>
      </c>
      <c r="O188" s="8">
        <v>1</v>
      </c>
      <c r="P188" s="4">
        <v>45533</v>
      </c>
      <c r="Q188" s="5">
        <v>0.5929861111111111</v>
      </c>
      <c r="R188" s="6" t="s">
        <v>943</v>
      </c>
      <c r="S188" s="9" cm="1">
        <f t="array" aca="1" ref="S188" ca="1">_xlfn.IFS(P188="",NETWORKDAYS(L188,TODAY(),Feriados!A187:A1252),P188&lt;&gt;"",(NETWORKDAYS(L188,P188,Feriados!A187:A1252)-1))</f>
        <v>16</v>
      </c>
      <c r="T188" s="9" t="str">
        <f t="shared" ca="1" si="4"/>
        <v>Sim</v>
      </c>
      <c r="U188" s="8">
        <v>1</v>
      </c>
      <c r="V188" s="9" cm="1">
        <f t="array" aca="1" ref="V188" ca="1">_xlfn.IFS(T188="Não","",T188="Sim",S188-2)</f>
        <v>14</v>
      </c>
      <c r="W188" s="6">
        <v>0</v>
      </c>
      <c r="X188" s="8">
        <v>1</v>
      </c>
      <c r="Y188" s="8" t="str">
        <f t="shared" si="5"/>
        <v>Não</v>
      </c>
    </row>
    <row r="189" spans="1:25" x14ac:dyDescent="0.25">
      <c r="A189" s="6" t="s">
        <v>1048</v>
      </c>
      <c r="B189" s="6" t="s">
        <v>433</v>
      </c>
      <c r="C189" s="8" t="str">
        <f>VLOOKUP(B189,'Lista de obras'!$A:$C,2,FALSE)</f>
        <v>4575436386</v>
      </c>
      <c r="D189" s="8" t="str">
        <f>VLOOKUP(B189,'Lista de obras'!$A:$C,3,FALSE)</f>
        <v>MF TECH -  Montagem Mecânica Nova Linha de Mucilon</v>
      </c>
      <c r="E189" s="8" t="str">
        <f>VLOOKUP(B189,'Lista de obras'!$A:$D,4,FALSE)</f>
        <v>NESTLE SÃO JOSÉ DO RIO PARDO</v>
      </c>
      <c r="F189" s="6">
        <v>50</v>
      </c>
      <c r="G189" s="4" t="s">
        <v>900</v>
      </c>
      <c r="H189" s="14">
        <v>45511</v>
      </c>
      <c r="I189" s="16">
        <v>0.49127314814814815</v>
      </c>
      <c r="K189" s="6" t="s">
        <v>942</v>
      </c>
      <c r="L189" s="4">
        <v>45511</v>
      </c>
      <c r="M189" s="5">
        <v>0.52251157407407411</v>
      </c>
      <c r="N189" s="6" t="s">
        <v>788</v>
      </c>
      <c r="O189" s="8">
        <v>1</v>
      </c>
      <c r="P189" s="4">
        <v>45533</v>
      </c>
      <c r="Q189" s="5">
        <v>0.5926851851851852</v>
      </c>
      <c r="R189" s="6" t="s">
        <v>943</v>
      </c>
      <c r="S189" s="9" cm="1">
        <f t="array" aca="1" ref="S189" ca="1">_xlfn.IFS(P189="",NETWORKDAYS(L189,TODAY(),Feriados!A188:A1253),P189&lt;&gt;"",(NETWORKDAYS(L189,P189,Feriados!A188:A1253)-1))</f>
        <v>16</v>
      </c>
      <c r="T189" s="9" t="str">
        <f t="shared" ca="1" si="4"/>
        <v>Sim</v>
      </c>
      <c r="U189" s="8">
        <v>1</v>
      </c>
      <c r="V189" s="9" cm="1">
        <f t="array" aca="1" ref="V189" ca="1">_xlfn.IFS(T189="Não","",T189="Sim",S189-2)</f>
        <v>14</v>
      </c>
      <c r="W189" s="6">
        <v>0</v>
      </c>
      <c r="X189" s="8">
        <v>1</v>
      </c>
      <c r="Y189" s="8" t="str">
        <f t="shared" si="5"/>
        <v>Não</v>
      </c>
    </row>
    <row r="190" spans="1:25" x14ac:dyDescent="0.25">
      <c r="A190" s="6" t="s">
        <v>1049</v>
      </c>
      <c r="B190" s="6" t="s">
        <v>433</v>
      </c>
      <c r="C190" s="8" t="str">
        <f>VLOOKUP(B190,'Lista de obras'!$A:$C,2,FALSE)</f>
        <v>4575436386</v>
      </c>
      <c r="D190" s="8" t="str">
        <f>VLOOKUP(B190,'Lista de obras'!$A:$C,3,FALSE)</f>
        <v>MF TECH -  Montagem Mecânica Nova Linha de Mucilon</v>
      </c>
      <c r="E190" s="8" t="str">
        <f>VLOOKUP(B190,'Lista de obras'!$A:$D,4,FALSE)</f>
        <v>NESTLE SÃO JOSÉ DO RIO PARDO</v>
      </c>
      <c r="F190" s="6">
        <v>51</v>
      </c>
      <c r="G190" s="4" t="s">
        <v>828</v>
      </c>
      <c r="H190" s="14">
        <v>45511</v>
      </c>
      <c r="I190" s="16">
        <v>0.49179398148148146</v>
      </c>
      <c r="K190" s="6" t="s">
        <v>942</v>
      </c>
      <c r="L190" s="4">
        <v>45511</v>
      </c>
      <c r="M190" s="5">
        <v>0.52254629629629634</v>
      </c>
      <c r="N190" s="6" t="s">
        <v>788</v>
      </c>
      <c r="O190" s="8">
        <v>1</v>
      </c>
      <c r="P190" s="4">
        <v>45533</v>
      </c>
      <c r="Q190" s="5">
        <v>0.59431712962962968</v>
      </c>
      <c r="R190" s="6" t="s">
        <v>943</v>
      </c>
      <c r="S190" s="9" cm="1">
        <f t="array" aca="1" ref="S190" ca="1">_xlfn.IFS(P190="",NETWORKDAYS(L190,TODAY(),Feriados!A189:A1254),P190&lt;&gt;"",(NETWORKDAYS(L190,P190,Feriados!A189:A1254)-1))</f>
        <v>16</v>
      </c>
      <c r="T190" s="9" t="str">
        <f t="shared" ca="1" si="4"/>
        <v>Sim</v>
      </c>
      <c r="U190" s="8">
        <v>1</v>
      </c>
      <c r="V190" s="9" cm="1">
        <f t="array" aca="1" ref="V190" ca="1">_xlfn.IFS(T190="Não","",T190="Sim",S190-2)</f>
        <v>14</v>
      </c>
      <c r="W190" s="6">
        <v>0</v>
      </c>
      <c r="X190" s="8">
        <v>1</v>
      </c>
      <c r="Y190" s="8" t="str">
        <f t="shared" si="5"/>
        <v>Não</v>
      </c>
    </row>
    <row r="191" spans="1:25" x14ac:dyDescent="0.25">
      <c r="A191" s="6" t="s">
        <v>1050</v>
      </c>
      <c r="B191" s="6" t="s">
        <v>163</v>
      </c>
      <c r="C191" s="8" t="str">
        <f>VLOOKUP(B191,'Lista de obras'!$A:$C,2,FALSE)</f>
        <v>4574140198</v>
      </c>
      <c r="D191" s="8" t="str">
        <f>VLOOKUP(B191,'Lista de obras'!$A:$C,3,FALSE)</f>
        <v>ELETROVOLT - Projeto Phase Out_Chiller</v>
      </c>
      <c r="E191" s="8" t="str">
        <f>VLOOKUP(B191,'Lista de obras'!$A:$D,4,FALSE)</f>
        <v>NESTLE MARÍLIA</v>
      </c>
      <c r="F191" s="6">
        <v>250</v>
      </c>
      <c r="G191" s="4" t="s">
        <v>933</v>
      </c>
      <c r="H191" s="14">
        <v>45511</v>
      </c>
      <c r="I191" s="16">
        <v>0.49430555555555555</v>
      </c>
      <c r="K191" s="6" t="s">
        <v>808</v>
      </c>
      <c r="L191" s="4">
        <v>45511</v>
      </c>
      <c r="M191" s="5">
        <v>0.52145833333333336</v>
      </c>
      <c r="N191" s="6" t="s">
        <v>788</v>
      </c>
      <c r="O191" s="8">
        <v>1</v>
      </c>
      <c r="P191" s="4">
        <v>45512</v>
      </c>
      <c r="Q191" s="5">
        <v>0.83697916666666672</v>
      </c>
      <c r="R191" s="6" t="s">
        <v>809</v>
      </c>
      <c r="S191" s="9" cm="1">
        <f t="array" aca="1" ref="S191" ca="1">_xlfn.IFS(P191="",NETWORKDAYS(L191,TODAY(),Feriados!A190:A1255),P191&lt;&gt;"",(NETWORKDAYS(L191,P191,Feriados!A190:A1255)-1))</f>
        <v>1</v>
      </c>
      <c r="T191" s="9" t="str">
        <f t="shared" ca="1" si="4"/>
        <v>Não</v>
      </c>
      <c r="U191" s="8">
        <v>1</v>
      </c>
      <c r="V191" s="9" t="str" cm="1">
        <f t="array" aca="1" ref="V191" ca="1">_xlfn.IFS(T191="Não","",T191="Sim",S191-2)</f>
        <v/>
      </c>
      <c r="W191" s="6">
        <v>0</v>
      </c>
      <c r="X191" s="8">
        <v>1</v>
      </c>
      <c r="Y191" s="8" t="str">
        <f t="shared" si="5"/>
        <v>Não</v>
      </c>
    </row>
    <row r="192" spans="1:25" x14ac:dyDescent="0.25">
      <c r="A192" s="6" t="s">
        <v>1051</v>
      </c>
      <c r="B192" s="6" t="s">
        <v>433</v>
      </c>
      <c r="C192" s="8" t="str">
        <f>VLOOKUP(B192,'Lista de obras'!$A:$C,2,FALSE)</f>
        <v>4575436386</v>
      </c>
      <c r="D192" s="8" t="str">
        <f>VLOOKUP(B192,'Lista de obras'!$A:$C,3,FALSE)</f>
        <v>MF TECH -  Montagem Mecânica Nova Linha de Mucilon</v>
      </c>
      <c r="E192" s="8" t="str">
        <f>VLOOKUP(B192,'Lista de obras'!$A:$D,4,FALSE)</f>
        <v>NESTLE SÃO JOSÉ DO RIO PARDO</v>
      </c>
      <c r="F192" s="6">
        <v>52</v>
      </c>
      <c r="G192" s="4" t="s">
        <v>914</v>
      </c>
      <c r="H192" s="14">
        <v>45511</v>
      </c>
      <c r="I192" s="16">
        <v>0.50987268518518514</v>
      </c>
      <c r="K192" s="6" t="s">
        <v>942</v>
      </c>
      <c r="L192" s="4">
        <v>45511</v>
      </c>
      <c r="M192" s="5">
        <v>0.52256944444444442</v>
      </c>
      <c r="N192" s="6" t="s">
        <v>788</v>
      </c>
      <c r="O192" s="8">
        <v>1</v>
      </c>
      <c r="P192" s="4">
        <v>45533</v>
      </c>
      <c r="Q192" s="5">
        <v>0.59524305555555557</v>
      </c>
      <c r="R192" s="6" t="s">
        <v>943</v>
      </c>
      <c r="S192" s="9" cm="1">
        <f t="array" aca="1" ref="S192" ca="1">_xlfn.IFS(P192="",NETWORKDAYS(L192,TODAY(),Feriados!A191:A1256),P192&lt;&gt;"",(NETWORKDAYS(L192,P192,Feriados!A191:A1256)-1))</f>
        <v>16</v>
      </c>
      <c r="T192" s="9" t="str">
        <f t="shared" ca="1" si="4"/>
        <v>Sim</v>
      </c>
      <c r="U192" s="8">
        <v>1</v>
      </c>
      <c r="V192" s="9" cm="1">
        <f t="array" aca="1" ref="V192" ca="1">_xlfn.IFS(T192="Não","",T192="Sim",S192-2)</f>
        <v>14</v>
      </c>
      <c r="W192" s="6">
        <v>0</v>
      </c>
      <c r="X192" s="8">
        <v>1</v>
      </c>
      <c r="Y192" s="8" t="str">
        <f t="shared" si="5"/>
        <v>Não</v>
      </c>
    </row>
    <row r="193" spans="1:25" x14ac:dyDescent="0.25">
      <c r="A193" s="6" t="s">
        <v>1052</v>
      </c>
      <c r="B193" s="6" t="s">
        <v>313</v>
      </c>
      <c r="C193" s="8" t="str">
        <f>VLOOKUP(B193,'Lista de obras'!$A:$C,2,FALSE)</f>
        <v>4575370083</v>
      </c>
      <c r="D193" s="8" t="str">
        <f>VLOOKUP(B193,'Lista de obras'!$A:$C,3,FALSE)</f>
        <v>TESLA - Sistema de SPDA e Aterramento</v>
      </c>
      <c r="E193" s="8" t="str">
        <f>VLOOKUP(B193,'Lista de obras'!$A:$D,4,FALSE)</f>
        <v>NESTLE ARARAS</v>
      </c>
      <c r="F193" s="6">
        <v>92</v>
      </c>
      <c r="G193" s="4" t="s">
        <v>967</v>
      </c>
      <c r="H193" s="14">
        <v>45511</v>
      </c>
      <c r="I193" s="16">
        <v>0.5204050925925926</v>
      </c>
      <c r="K193" s="6" t="s">
        <v>1053</v>
      </c>
      <c r="L193" s="4">
        <v>45512</v>
      </c>
      <c r="M193" s="5">
        <v>0.46744212962962961</v>
      </c>
      <c r="N193" s="6" t="s">
        <v>788</v>
      </c>
      <c r="O193" s="8">
        <v>1</v>
      </c>
      <c r="P193" s="4">
        <v>45512</v>
      </c>
      <c r="Q193" s="5">
        <v>0.62219907407407404</v>
      </c>
      <c r="R193" s="6" t="s">
        <v>835</v>
      </c>
      <c r="S193" s="9" cm="1">
        <f t="array" aca="1" ref="S193" ca="1">_xlfn.IFS(P193="",NETWORKDAYS(L193,TODAY(),Feriados!A192:A1257),P193&lt;&gt;"",(NETWORKDAYS(L193,P193,Feriados!A192:A1257)-1))</f>
        <v>0</v>
      </c>
      <c r="T193" s="9" t="str">
        <f t="shared" ca="1" si="4"/>
        <v>Não</v>
      </c>
      <c r="U193" s="8">
        <v>1</v>
      </c>
      <c r="V193" s="9" t="str" cm="1">
        <f t="array" aca="1" ref="V193" ca="1">_xlfn.IFS(T193="Não","",T193="Sim",S193-2)</f>
        <v/>
      </c>
      <c r="W193" s="6">
        <v>0</v>
      </c>
      <c r="X193" s="8">
        <v>1</v>
      </c>
      <c r="Y193" s="8" t="str">
        <f t="shared" si="5"/>
        <v>Não</v>
      </c>
    </row>
    <row r="194" spans="1:25" x14ac:dyDescent="0.25">
      <c r="A194" s="6" t="s">
        <v>1054</v>
      </c>
      <c r="B194" s="6" t="s">
        <v>163</v>
      </c>
      <c r="C194" s="8" t="str">
        <f>VLOOKUP(B194,'Lista de obras'!$A:$C,2,FALSE)</f>
        <v>4574140198</v>
      </c>
      <c r="D194" s="8" t="str">
        <f>VLOOKUP(B194,'Lista de obras'!$A:$C,3,FALSE)</f>
        <v>ELETROVOLT - Projeto Phase Out_Chiller</v>
      </c>
      <c r="E194" s="8" t="str">
        <f>VLOOKUP(B194,'Lista de obras'!$A:$D,4,FALSE)</f>
        <v>NESTLE MARÍLIA</v>
      </c>
      <c r="F194" s="6">
        <v>251</v>
      </c>
      <c r="G194" s="4" t="s">
        <v>967</v>
      </c>
      <c r="H194" s="14">
        <v>45511</v>
      </c>
      <c r="I194" s="16">
        <v>0.52109953703703704</v>
      </c>
      <c r="K194" s="6" t="s">
        <v>808</v>
      </c>
      <c r="L194" s="4">
        <v>45511</v>
      </c>
      <c r="M194" s="5">
        <v>0.52155092592592589</v>
      </c>
      <c r="N194" s="6" t="s">
        <v>788</v>
      </c>
      <c r="O194" s="8">
        <v>1</v>
      </c>
      <c r="P194" s="4">
        <v>45512</v>
      </c>
      <c r="Q194" s="5">
        <v>0.83743055555555557</v>
      </c>
      <c r="R194" s="6" t="s">
        <v>809</v>
      </c>
      <c r="S194" s="9" cm="1">
        <f t="array" aca="1" ref="S194" ca="1">_xlfn.IFS(P194="",NETWORKDAYS(L194,TODAY(),Feriados!A193:A1258),P194&lt;&gt;"",(NETWORKDAYS(L194,P194,Feriados!A193:A1258)-1))</f>
        <v>1</v>
      </c>
      <c r="T194" s="9" t="str">
        <f t="shared" ca="1" si="4"/>
        <v>Não</v>
      </c>
      <c r="U194" s="8">
        <v>1</v>
      </c>
      <c r="V194" s="9" t="str" cm="1">
        <f t="array" aca="1" ref="V194" ca="1">_xlfn.IFS(T194="Não","",T194="Sim",S194-2)</f>
        <v/>
      </c>
      <c r="W194" s="6">
        <v>0</v>
      </c>
      <c r="X194" s="8">
        <v>1</v>
      </c>
      <c r="Y194" s="8" t="str">
        <f t="shared" si="5"/>
        <v>Não</v>
      </c>
    </row>
    <row r="195" spans="1:25" x14ac:dyDescent="0.25">
      <c r="A195" s="6" t="s">
        <v>1055</v>
      </c>
      <c r="B195" s="6" t="s">
        <v>433</v>
      </c>
      <c r="C195" s="8" t="str">
        <f>VLOOKUP(B195,'Lista de obras'!$A:$C,2,FALSE)</f>
        <v>4575436386</v>
      </c>
      <c r="D195" s="8" t="str">
        <f>VLOOKUP(B195,'Lista de obras'!$A:$C,3,FALSE)</f>
        <v>MF TECH -  Montagem Mecânica Nova Linha de Mucilon</v>
      </c>
      <c r="E195" s="8" t="str">
        <f>VLOOKUP(B195,'Lista de obras'!$A:$D,4,FALSE)</f>
        <v>NESTLE SÃO JOSÉ DO RIO PARDO</v>
      </c>
      <c r="F195" s="6">
        <v>54</v>
      </c>
      <c r="G195" s="4" t="s">
        <v>838</v>
      </c>
      <c r="H195" s="14">
        <v>45511</v>
      </c>
      <c r="I195" s="16">
        <v>0.52241898148148147</v>
      </c>
      <c r="K195" s="6" t="s">
        <v>942</v>
      </c>
      <c r="L195" s="4">
        <v>45511</v>
      </c>
      <c r="M195" s="5">
        <v>0.52259259259259261</v>
      </c>
      <c r="N195" s="6" t="s">
        <v>788</v>
      </c>
      <c r="O195" s="8">
        <v>1</v>
      </c>
      <c r="P195" s="4">
        <v>45533</v>
      </c>
      <c r="Q195" s="5">
        <v>0.59546296296296297</v>
      </c>
      <c r="R195" s="6" t="s">
        <v>943</v>
      </c>
      <c r="S195" s="9" cm="1">
        <f t="array" aca="1" ref="S195" ca="1">_xlfn.IFS(P195="",NETWORKDAYS(L195,TODAY(),Feriados!A194:A1259),P195&lt;&gt;"",(NETWORKDAYS(L195,P195,Feriados!A194:A1259)-1))</f>
        <v>16</v>
      </c>
      <c r="T195" s="9" t="str">
        <f t="shared" ca="1" si="4"/>
        <v>Sim</v>
      </c>
      <c r="U195" s="8">
        <v>1</v>
      </c>
      <c r="V195" s="9" cm="1">
        <f t="array" aca="1" ref="V195" ca="1">_xlfn.IFS(T195="Não","",T195="Sim",S195-2)</f>
        <v>14</v>
      </c>
      <c r="W195" s="6">
        <v>0</v>
      </c>
      <c r="X195" s="8">
        <v>1</v>
      </c>
      <c r="Y195" s="8" t="str">
        <f t="shared" si="5"/>
        <v>Não</v>
      </c>
    </row>
    <row r="196" spans="1:25" x14ac:dyDescent="0.25">
      <c r="A196" s="6" t="s">
        <v>1056</v>
      </c>
      <c r="B196" s="6" t="s">
        <v>445</v>
      </c>
      <c r="C196" s="8" t="str">
        <f>VLOOKUP(B196,'Lista de obras'!$A:$C,2,FALSE)</f>
        <v>4575748060</v>
      </c>
      <c r="D196" s="8" t="str">
        <f>VLOOKUP(B196,'Lista de obras'!$A:$C,3,FALSE)</f>
        <v>DEBS PROCÓPIO - Reforma de Pistas - Pavimentos de Concreto</v>
      </c>
      <c r="E196" s="8" t="str">
        <f>VLOOKUP(B196,'Lista de obras'!$A:$D,4,FALSE)</f>
        <v>NESTLE ITUIUTABA</v>
      </c>
      <c r="F196" s="6">
        <v>31</v>
      </c>
      <c r="G196" s="4" t="s">
        <v>1034</v>
      </c>
      <c r="H196" s="14">
        <v>45511</v>
      </c>
      <c r="I196" s="16">
        <v>0.52417824074074071</v>
      </c>
      <c r="K196" s="6" t="s">
        <v>857</v>
      </c>
      <c r="L196" s="4">
        <v>45513</v>
      </c>
      <c r="M196" s="5">
        <v>0.50959490740740743</v>
      </c>
      <c r="N196" s="6" t="s">
        <v>788</v>
      </c>
      <c r="O196" s="8">
        <v>1</v>
      </c>
      <c r="P196" s="4">
        <v>45540</v>
      </c>
      <c r="Q196" s="5">
        <v>0.69590277777777776</v>
      </c>
      <c r="R196" s="6" t="s">
        <v>858</v>
      </c>
      <c r="S196" s="9" cm="1">
        <f t="array" aca="1" ref="S196" ca="1">_xlfn.IFS(P196="",NETWORKDAYS(L196,TODAY(),Feriados!A195:A1260),P196&lt;&gt;"",(NETWORKDAYS(L196,P196,Feriados!A195:A1260)-1))</f>
        <v>19</v>
      </c>
      <c r="T196" s="9" t="str">
        <f t="shared" ref="T196:T259" ca="1" si="6">IF(S196="","Em análise pelo fiscal",IF(S196&gt;2,"Sim","Não"))</f>
        <v>Sim</v>
      </c>
      <c r="U196" s="8">
        <v>1</v>
      </c>
      <c r="V196" s="9" cm="1">
        <f t="array" aca="1" ref="V196" ca="1">_xlfn.IFS(T196="Não","",T196="Sim",S196-2)</f>
        <v>17</v>
      </c>
      <c r="W196" s="6">
        <v>0</v>
      </c>
      <c r="X196" s="8">
        <v>1</v>
      </c>
      <c r="Y196" s="8" t="str">
        <f t="shared" ref="Y196:Y259" si="7">IF(W196&gt;3,"Sim","Não")</f>
        <v>Não</v>
      </c>
    </row>
    <row r="197" spans="1:25" x14ac:dyDescent="0.25">
      <c r="A197" s="6" t="s">
        <v>1057</v>
      </c>
      <c r="B197" s="6" t="s">
        <v>330</v>
      </c>
      <c r="C197" s="8" t="str">
        <f>VLOOKUP(B197,'Lista de obras'!$A:$C,2,FALSE)</f>
        <v>4574944612</v>
      </c>
      <c r="D197" s="8" t="str">
        <f>VLOOKUP(B197,'Lista de obras'!$A:$C,3,FALSE)</f>
        <v>GERAL TEC - Instalação Elétrica / Instrumentação / Pneumática BBNP Jardins</v>
      </c>
      <c r="E197" s="8" t="str">
        <f>VLOOKUP(B197,'Lista de obras'!$A:$D,4,FALSE)</f>
        <v>NESTLE FEIRA DE SANTANA</v>
      </c>
      <c r="F197" s="6">
        <v>63</v>
      </c>
      <c r="G197" s="4" t="s">
        <v>817</v>
      </c>
      <c r="H197" s="14">
        <v>45511</v>
      </c>
      <c r="I197" s="16">
        <v>0.52479166666666666</v>
      </c>
      <c r="K197" s="6" t="s">
        <v>865</v>
      </c>
      <c r="L197" s="4">
        <v>45511</v>
      </c>
      <c r="M197" s="5">
        <v>0.53009259259259256</v>
      </c>
      <c r="N197" s="6" t="s">
        <v>788</v>
      </c>
      <c r="O197" s="8">
        <v>1</v>
      </c>
      <c r="P197" s="4">
        <v>45517</v>
      </c>
      <c r="Q197" s="5">
        <v>0.6159027777777778</v>
      </c>
      <c r="R197" s="6" t="s">
        <v>866</v>
      </c>
      <c r="S197" s="9" cm="1">
        <f t="array" aca="1" ref="S197" ca="1">_xlfn.IFS(P197="",NETWORKDAYS(L197,TODAY(),Feriados!A196:A1261),P197&lt;&gt;"",(NETWORKDAYS(L197,P197,Feriados!A196:A1261)-1))</f>
        <v>4</v>
      </c>
      <c r="T197" s="9" t="str">
        <f t="shared" ca="1" si="6"/>
        <v>Sim</v>
      </c>
      <c r="U197" s="8">
        <v>1</v>
      </c>
      <c r="V197" s="9" cm="1">
        <f t="array" aca="1" ref="V197" ca="1">_xlfn.IFS(T197="Não","",T197="Sim",S197-2)</f>
        <v>2</v>
      </c>
      <c r="W197" s="6">
        <v>0</v>
      </c>
      <c r="X197" s="8">
        <v>1</v>
      </c>
      <c r="Y197" s="8" t="str">
        <f t="shared" si="7"/>
        <v>Não</v>
      </c>
    </row>
    <row r="198" spans="1:25" x14ac:dyDescent="0.25">
      <c r="A198" s="6" t="s">
        <v>1058</v>
      </c>
      <c r="B198" s="6" t="s">
        <v>424</v>
      </c>
      <c r="C198" s="8" t="str">
        <f>VLOOKUP(B198,'Lista de obras'!$A:$C,2,FALSE)</f>
        <v>4575662158</v>
      </c>
      <c r="D198" s="8" t="str">
        <f>VLOOKUP(B198,'Lista de obras'!$A:$C,3,FALSE)</f>
        <v>CONCREZAC - Lapidação de Piso de Concreto</v>
      </c>
      <c r="E198" s="8" t="str">
        <f>VLOOKUP(B198,'Lista de obras'!$A:$D,4,FALSE)</f>
        <v>NESTLE SÃO BERNARDO</v>
      </c>
      <c r="F198" s="6">
        <v>51</v>
      </c>
      <c r="G198" s="4" t="s">
        <v>967</v>
      </c>
      <c r="H198" s="14">
        <v>45511</v>
      </c>
      <c r="I198" s="16">
        <v>0.52626157407407403</v>
      </c>
      <c r="K198" s="6" t="s">
        <v>821</v>
      </c>
      <c r="L198" s="4">
        <v>45511</v>
      </c>
      <c r="M198" s="5">
        <v>0.52652777777777782</v>
      </c>
      <c r="N198" s="6" t="s">
        <v>788</v>
      </c>
      <c r="O198" s="8">
        <v>1</v>
      </c>
      <c r="P198" s="4">
        <v>45512</v>
      </c>
      <c r="Q198" s="5">
        <v>0.74101851851851852</v>
      </c>
      <c r="R198" s="6" t="s">
        <v>822</v>
      </c>
      <c r="S198" s="9" cm="1">
        <f t="array" aca="1" ref="S198" ca="1">_xlfn.IFS(P198="",NETWORKDAYS(L198,TODAY(),Feriados!A197:A1262),P198&lt;&gt;"",(NETWORKDAYS(L198,P198,Feriados!A197:A1262)-1))</f>
        <v>1</v>
      </c>
      <c r="T198" s="9" t="str">
        <f t="shared" ca="1" si="6"/>
        <v>Não</v>
      </c>
      <c r="U198" s="8">
        <v>1</v>
      </c>
      <c r="V198" s="9" t="str" cm="1">
        <f t="array" aca="1" ref="V198" ca="1">_xlfn.IFS(T198="Não","",T198="Sim",S198-2)</f>
        <v/>
      </c>
      <c r="W198" s="6">
        <v>0</v>
      </c>
      <c r="X198" s="8">
        <v>1</v>
      </c>
      <c r="Y198" s="8" t="str">
        <f t="shared" si="7"/>
        <v>Não</v>
      </c>
    </row>
    <row r="199" spans="1:25" x14ac:dyDescent="0.25">
      <c r="A199" s="6" t="s">
        <v>1059</v>
      </c>
      <c r="B199" s="6" t="s">
        <v>313</v>
      </c>
      <c r="C199" s="8" t="str">
        <f>VLOOKUP(B199,'Lista de obras'!$A:$C,2,FALSE)</f>
        <v>4575370083</v>
      </c>
      <c r="D199" s="8" t="str">
        <f>VLOOKUP(B199,'Lista de obras'!$A:$C,3,FALSE)</f>
        <v>TESLA - Sistema de SPDA e Aterramento</v>
      </c>
      <c r="E199" s="8" t="str">
        <f>VLOOKUP(B199,'Lista de obras'!$A:$D,4,FALSE)</f>
        <v>NESTLE ARARAS</v>
      </c>
      <c r="F199" s="6">
        <v>93</v>
      </c>
      <c r="G199" s="4" t="s">
        <v>1034</v>
      </c>
      <c r="H199" s="14">
        <v>45511</v>
      </c>
      <c r="I199" s="16">
        <v>0.52835648148148151</v>
      </c>
      <c r="K199" s="6" t="s">
        <v>1053</v>
      </c>
      <c r="L199" s="4">
        <v>45518</v>
      </c>
      <c r="M199" s="5">
        <v>0.66265046296296293</v>
      </c>
      <c r="N199" s="6" t="s">
        <v>788</v>
      </c>
      <c r="O199" s="8">
        <v>1</v>
      </c>
      <c r="P199" s="4">
        <v>45530</v>
      </c>
      <c r="Q199" s="5">
        <v>0.79736111111111108</v>
      </c>
      <c r="R199" s="6" t="s">
        <v>835</v>
      </c>
      <c r="S199" s="9" cm="1">
        <f t="array" aca="1" ref="S199" ca="1">_xlfn.IFS(P199="",NETWORKDAYS(L199,TODAY(),Feriados!A198:A1263),P199&lt;&gt;"",(NETWORKDAYS(L199,P199,Feriados!A198:A1263)-1))</f>
        <v>8</v>
      </c>
      <c r="T199" s="9" t="str">
        <f t="shared" ca="1" si="6"/>
        <v>Sim</v>
      </c>
      <c r="U199" s="8">
        <v>1</v>
      </c>
      <c r="V199" s="9" cm="1">
        <f t="array" aca="1" ref="V199" ca="1">_xlfn.IFS(T199="Não","",T199="Sim",S199-2)</f>
        <v>6</v>
      </c>
      <c r="W199" s="6">
        <v>0</v>
      </c>
      <c r="X199" s="8">
        <v>1</v>
      </c>
      <c r="Y199" s="8" t="str">
        <f t="shared" si="7"/>
        <v>Não</v>
      </c>
    </row>
    <row r="200" spans="1:25" x14ac:dyDescent="0.25">
      <c r="A200" s="6" t="s">
        <v>1060</v>
      </c>
      <c r="B200" s="6" t="s">
        <v>330</v>
      </c>
      <c r="C200" s="8" t="str">
        <f>VLOOKUP(B200,'Lista de obras'!$A:$C,2,FALSE)</f>
        <v>4574944612</v>
      </c>
      <c r="D200" s="8" t="str">
        <f>VLOOKUP(B200,'Lista de obras'!$A:$C,3,FALSE)</f>
        <v>GERAL TEC - Instalação Elétrica / Instrumentação / Pneumática BBNP Jardins</v>
      </c>
      <c r="E200" s="8" t="str">
        <f>VLOOKUP(B200,'Lista de obras'!$A:$D,4,FALSE)</f>
        <v>NESTLE FEIRA DE SANTANA</v>
      </c>
      <c r="F200" s="6">
        <v>68</v>
      </c>
      <c r="G200" s="4" t="s">
        <v>967</v>
      </c>
      <c r="H200" s="14">
        <v>45511</v>
      </c>
      <c r="I200" s="16">
        <v>0.52937500000000004</v>
      </c>
      <c r="K200" s="6" t="s">
        <v>865</v>
      </c>
      <c r="L200" s="4">
        <v>45511</v>
      </c>
      <c r="M200" s="5">
        <v>0.56679398148148152</v>
      </c>
      <c r="N200" s="6" t="s">
        <v>788</v>
      </c>
      <c r="O200" s="8">
        <v>1</v>
      </c>
      <c r="P200" s="4">
        <v>45517</v>
      </c>
      <c r="Q200" s="5">
        <v>0.6165856481481482</v>
      </c>
      <c r="R200" s="6" t="s">
        <v>866</v>
      </c>
      <c r="S200" s="9" cm="1">
        <f t="array" aca="1" ref="S200" ca="1">_xlfn.IFS(P200="",NETWORKDAYS(L200,TODAY(),Feriados!A199:A1264),P200&lt;&gt;"",(NETWORKDAYS(L200,P200,Feriados!A199:A1264)-1))</f>
        <v>4</v>
      </c>
      <c r="T200" s="9" t="str">
        <f t="shared" ca="1" si="6"/>
        <v>Sim</v>
      </c>
      <c r="U200" s="8">
        <v>1</v>
      </c>
      <c r="V200" s="9" cm="1">
        <f t="array" aca="1" ref="V200" ca="1">_xlfn.IFS(T200="Não","",T200="Sim",S200-2)</f>
        <v>2</v>
      </c>
      <c r="W200" s="6">
        <v>0</v>
      </c>
      <c r="X200" s="8">
        <v>1</v>
      </c>
      <c r="Y200" s="8" t="str">
        <f t="shared" si="7"/>
        <v>Não</v>
      </c>
    </row>
    <row r="201" spans="1:25" x14ac:dyDescent="0.25">
      <c r="A201" s="6" t="s">
        <v>1061</v>
      </c>
      <c r="B201" s="6" t="s">
        <v>433</v>
      </c>
      <c r="C201" s="8" t="str">
        <f>VLOOKUP(B201,'Lista de obras'!$A:$C,2,FALSE)</f>
        <v>4575436386</v>
      </c>
      <c r="D201" s="8" t="str">
        <f>VLOOKUP(B201,'Lista de obras'!$A:$C,3,FALSE)</f>
        <v>MF TECH -  Montagem Mecânica Nova Linha de Mucilon</v>
      </c>
      <c r="E201" s="8" t="str">
        <f>VLOOKUP(B201,'Lista de obras'!$A:$D,4,FALSE)</f>
        <v>NESTLE SÃO JOSÉ DO RIO PARDO</v>
      </c>
      <c r="F201" s="6">
        <v>55</v>
      </c>
      <c r="G201" s="4" t="s">
        <v>797</v>
      </c>
      <c r="H201" s="14">
        <v>45511</v>
      </c>
      <c r="I201" s="16">
        <v>0.52998842592592588</v>
      </c>
      <c r="K201" s="6" t="s">
        <v>942</v>
      </c>
      <c r="L201" s="4">
        <v>45511</v>
      </c>
      <c r="M201" s="5">
        <v>0.53008101851851852</v>
      </c>
      <c r="N201" s="6" t="s">
        <v>788</v>
      </c>
      <c r="O201" s="8">
        <v>1</v>
      </c>
      <c r="P201" s="4">
        <v>45533</v>
      </c>
      <c r="Q201" s="5">
        <v>0.5957175925925926</v>
      </c>
      <c r="R201" s="6" t="s">
        <v>943</v>
      </c>
      <c r="S201" s="9" cm="1">
        <f t="array" aca="1" ref="S201" ca="1">_xlfn.IFS(P201="",NETWORKDAYS(L201,TODAY(),Feriados!A200:A1265),P201&lt;&gt;"",(NETWORKDAYS(L201,P201,Feriados!A200:A1265)-1))</f>
        <v>16</v>
      </c>
      <c r="T201" s="9" t="str">
        <f t="shared" ca="1" si="6"/>
        <v>Sim</v>
      </c>
      <c r="U201" s="8">
        <v>1</v>
      </c>
      <c r="V201" s="9" cm="1">
        <f t="array" aca="1" ref="V201" ca="1">_xlfn.IFS(T201="Não","",T201="Sim",S201-2)</f>
        <v>14</v>
      </c>
      <c r="W201" s="6">
        <v>0</v>
      </c>
      <c r="X201" s="8">
        <v>1</v>
      </c>
      <c r="Y201" s="8" t="str">
        <f t="shared" si="7"/>
        <v>Não</v>
      </c>
    </row>
    <row r="202" spans="1:25" x14ac:dyDescent="0.25">
      <c r="A202" s="6" t="s">
        <v>1062</v>
      </c>
      <c r="B202" s="6" t="s">
        <v>390</v>
      </c>
      <c r="C202" s="8" t="str">
        <f>VLOOKUP(B202,'Lista de obras'!$A:$C,2,FALSE)</f>
        <v>4575439776</v>
      </c>
      <c r="D202" s="8" t="str">
        <f>VLOOKUP(B202,'Lista de obras'!$A:$C,3,FALSE)</f>
        <v>CONSCAPE - Impermeabilização de telhas Utilidades</v>
      </c>
      <c r="E202" s="8" t="str">
        <f>VLOOKUP(B202,'Lista de obras'!$A:$D,4,FALSE)</f>
        <v>NESTLE ARAÇATUBA</v>
      </c>
      <c r="F202" s="6">
        <v>36</v>
      </c>
      <c r="G202" s="4" t="s">
        <v>967</v>
      </c>
      <c r="H202" s="14">
        <v>45511</v>
      </c>
      <c r="I202" s="16">
        <v>0.57185185185185183</v>
      </c>
      <c r="K202" s="6" t="s">
        <v>873</v>
      </c>
      <c r="L202" s="4">
        <v>45511</v>
      </c>
      <c r="M202" s="5">
        <v>0.57193287037037033</v>
      </c>
      <c r="N202" s="6" t="s">
        <v>788</v>
      </c>
      <c r="O202" s="8">
        <v>1</v>
      </c>
      <c r="P202" s="4">
        <v>45511</v>
      </c>
      <c r="Q202" s="5">
        <v>0.68181712962962959</v>
      </c>
      <c r="R202" s="6" t="s">
        <v>874</v>
      </c>
      <c r="S202" s="9" cm="1">
        <f t="array" aca="1" ref="S202" ca="1">_xlfn.IFS(P202="",NETWORKDAYS(L202,TODAY(),Feriados!A201:A1266),P202&lt;&gt;"",(NETWORKDAYS(L202,P202,Feriados!A201:A1266)-1))</f>
        <v>0</v>
      </c>
      <c r="T202" s="9" t="str">
        <f t="shared" ca="1" si="6"/>
        <v>Não</v>
      </c>
      <c r="U202" s="8">
        <v>1</v>
      </c>
      <c r="V202" s="9" t="str" cm="1">
        <f t="array" aca="1" ref="V202" ca="1">_xlfn.IFS(T202="Não","",T202="Sim",S202-2)</f>
        <v/>
      </c>
      <c r="W202" s="6">
        <v>0</v>
      </c>
      <c r="X202" s="8">
        <v>1</v>
      </c>
      <c r="Y202" s="8" t="str">
        <f t="shared" si="7"/>
        <v>Não</v>
      </c>
    </row>
    <row r="203" spans="1:25" x14ac:dyDescent="0.25">
      <c r="A203" s="6" t="s">
        <v>1063</v>
      </c>
      <c r="B203" s="6" t="s">
        <v>120</v>
      </c>
      <c r="C203" s="8" t="str">
        <f>VLOOKUP(B203,'Lista de obras'!$A:$C,2,FALSE)</f>
        <v>4573516221</v>
      </c>
      <c r="D203" s="8" t="str">
        <f>VLOOKUP(B203,'Lista de obras'!$A:$C,3,FALSE)</f>
        <v>ENERGY SUBSTATION - Montes Claros</v>
      </c>
      <c r="E203" s="8" t="str">
        <f>VLOOKUP(B203,'Lista de obras'!$A:$D,4,FALSE)</f>
        <v>NESTLE MONTES CLAROS</v>
      </c>
      <c r="F203" s="6">
        <v>322</v>
      </c>
      <c r="G203" s="4" t="s">
        <v>967</v>
      </c>
      <c r="H203" s="14">
        <v>45511</v>
      </c>
      <c r="I203" s="16">
        <v>0.69048611111111113</v>
      </c>
      <c r="K203" s="6" t="s">
        <v>959</v>
      </c>
      <c r="L203" s="4">
        <v>45513</v>
      </c>
      <c r="M203" s="5">
        <v>0.49087962962962961</v>
      </c>
      <c r="N203" s="6" t="s">
        <v>788</v>
      </c>
      <c r="O203" s="8">
        <v>1</v>
      </c>
      <c r="P203" s="4">
        <v>45513</v>
      </c>
      <c r="Q203" s="5">
        <v>0.59042824074074074</v>
      </c>
      <c r="R203" s="6" t="s">
        <v>792</v>
      </c>
      <c r="S203" s="9" cm="1">
        <f t="array" aca="1" ref="S203" ca="1">_xlfn.IFS(P203="",NETWORKDAYS(L203,TODAY(),Feriados!A202:A1267),P203&lt;&gt;"",(NETWORKDAYS(L203,P203,Feriados!A202:A1267)-1))</f>
        <v>0</v>
      </c>
      <c r="T203" s="9" t="str">
        <f t="shared" ca="1" si="6"/>
        <v>Não</v>
      </c>
      <c r="U203" s="8">
        <v>1</v>
      </c>
      <c r="V203" s="9" t="str" cm="1">
        <f t="array" aca="1" ref="V203" ca="1">_xlfn.IFS(T203="Não","",T203="Sim",S203-2)</f>
        <v/>
      </c>
      <c r="W203" s="6">
        <v>1</v>
      </c>
      <c r="X203" s="8">
        <v>1</v>
      </c>
      <c r="Y203" s="8" t="str">
        <f t="shared" si="7"/>
        <v>Não</v>
      </c>
    </row>
    <row r="204" spans="1:25" x14ac:dyDescent="0.25">
      <c r="A204" s="6" t="s">
        <v>1064</v>
      </c>
      <c r="B204" s="6" t="s">
        <v>292</v>
      </c>
      <c r="C204" s="8" t="str">
        <f>VLOOKUP(B204,'Lista de obras'!$A:$C,2,FALSE)</f>
        <v>4575106078</v>
      </c>
      <c r="D204" s="8" t="str">
        <f>VLOOKUP(B204,'Lista de obras'!$A:$C,3,FALSE)</f>
        <v>JA PINTURAS - Pintura do Egron Ituiutaba-Mg</v>
      </c>
      <c r="E204" s="8" t="str">
        <f>VLOOKUP(B204,'Lista de obras'!$A:$D,4,FALSE)</f>
        <v>NESTLE ITUIUTABA</v>
      </c>
      <c r="F204" s="6">
        <v>73</v>
      </c>
      <c r="G204" s="4" t="s">
        <v>1034</v>
      </c>
      <c r="H204" s="14">
        <v>45511</v>
      </c>
      <c r="I204" s="16">
        <v>0.72157407407407403</v>
      </c>
      <c r="K204" s="6" t="s">
        <v>887</v>
      </c>
      <c r="L204" s="4">
        <v>45515</v>
      </c>
      <c r="M204" s="5">
        <v>0.9889930555555555</v>
      </c>
      <c r="N204" s="6" t="s">
        <v>788</v>
      </c>
      <c r="O204" s="8">
        <v>1</v>
      </c>
      <c r="P204" s="4">
        <v>45566</v>
      </c>
      <c r="Q204" s="5">
        <v>0.5116087962962963</v>
      </c>
      <c r="R204" s="6" t="s">
        <v>888</v>
      </c>
      <c r="S204" s="9" cm="1">
        <f t="array" aca="1" ref="S204" ca="1">_xlfn.IFS(P204="",NETWORKDAYS(L204,TODAY(),Feriados!A203:A1268),P204&lt;&gt;"",(NETWORKDAYS(L204,P204,Feriados!A203:A1268)-1))</f>
        <v>36</v>
      </c>
      <c r="T204" s="9" t="str">
        <f t="shared" ca="1" si="6"/>
        <v>Sim</v>
      </c>
      <c r="U204" s="8">
        <v>1</v>
      </c>
      <c r="V204" s="9" cm="1">
        <f t="array" aca="1" ref="V204" ca="1">_xlfn.IFS(T204="Não","",T204="Sim",S204-2)</f>
        <v>34</v>
      </c>
      <c r="W204" s="6">
        <v>0</v>
      </c>
      <c r="X204" s="8">
        <v>1</v>
      </c>
      <c r="Y204" s="8" t="str">
        <f t="shared" si="7"/>
        <v>Não</v>
      </c>
    </row>
    <row r="205" spans="1:25" x14ac:dyDescent="0.25">
      <c r="A205" s="6" t="s">
        <v>1065</v>
      </c>
      <c r="B205" s="6" t="s">
        <v>525</v>
      </c>
      <c r="C205" s="8" t="str">
        <f>VLOOKUP(B205,'Lista de obras'!$A:$C,2,FALSE)</f>
        <v>07196.04.23 - REV.00</v>
      </c>
      <c r="D205" s="8" t="str">
        <f>VLOOKUP(B205,'Lista de obras'!$A:$C,3,FALSE)</f>
        <v>FLEX - Serviço de Caldeiraria e Montagem Mecânica</v>
      </c>
      <c r="E205" s="8" t="str">
        <f>VLOOKUP(B205,'Lista de obras'!$A:$D,4,FALSE)</f>
        <v>NESTLE MARÍLIA</v>
      </c>
      <c r="F205" s="6">
        <v>8</v>
      </c>
      <c r="G205" s="4" t="s">
        <v>967</v>
      </c>
      <c r="H205" s="14">
        <v>45511</v>
      </c>
      <c r="I205" s="16">
        <v>0.72651620370370373</v>
      </c>
      <c r="L205" s="4"/>
      <c r="M205" s="5"/>
      <c r="N205" s="6" t="s">
        <v>985</v>
      </c>
      <c r="O205" s="8">
        <v>1</v>
      </c>
      <c r="P205" s="4"/>
      <c r="Q205" s="5"/>
      <c r="S205" s="9" cm="1">
        <f t="array" aca="1" ref="S205" ca="1">_xlfn.IFS(P205="",NETWORKDAYS(L205,TODAY(),Feriados!A204:A1269),P205&lt;&gt;"",(NETWORKDAYS(L205,P205,Feriados!A204:A1269)-1))</f>
        <v>32564</v>
      </c>
      <c r="T205" s="9" t="str">
        <f t="shared" ca="1" si="6"/>
        <v>Sim</v>
      </c>
      <c r="U205" s="8">
        <v>1</v>
      </c>
      <c r="V205" s="9" cm="1">
        <f t="array" aca="1" ref="V205" ca="1">_xlfn.IFS(T205="Não","",T205="Sim",S205-2)</f>
        <v>32562</v>
      </c>
      <c r="W205" s="6">
        <v>1</v>
      </c>
      <c r="X205" s="8">
        <v>1</v>
      </c>
      <c r="Y205" s="8" t="str">
        <f t="shared" si="7"/>
        <v>Não</v>
      </c>
    </row>
    <row r="206" spans="1:25" x14ac:dyDescent="0.25">
      <c r="A206" s="6" t="s">
        <v>1066</v>
      </c>
      <c r="B206" s="6" t="s">
        <v>363</v>
      </c>
      <c r="C206" s="8" t="str">
        <f>VLOOKUP(B206,'Lista de obras'!$A:$C,2,FALSE)</f>
        <v>4574659942</v>
      </c>
      <c r="D206" s="8" t="str">
        <f>VLOOKUP(B206,'Lista de obras'!$A:$C,3,FALSE)</f>
        <v>MONTEIRO ENGENHARIA - SOENG - Instalações elétricas Infra-estrutura</v>
      </c>
      <c r="E206" s="8" t="str">
        <f>VLOOKUP(B206,'Lista de obras'!$A:$D,4,FALSE)</f>
        <v>NESTLE RIBEIRÃO PRETO</v>
      </c>
      <c r="F206" s="6">
        <v>49</v>
      </c>
      <c r="G206" s="4" t="s">
        <v>933</v>
      </c>
      <c r="H206" s="14">
        <v>45511</v>
      </c>
      <c r="I206" s="16">
        <v>0.75177083333333339</v>
      </c>
      <c r="K206" s="6" t="s">
        <v>1067</v>
      </c>
      <c r="L206" s="4">
        <v>45511</v>
      </c>
      <c r="M206" s="5">
        <v>0.75519675925925922</v>
      </c>
      <c r="N206" s="6" t="s">
        <v>788</v>
      </c>
      <c r="O206" s="8">
        <v>1</v>
      </c>
      <c r="P206" s="4">
        <v>45513</v>
      </c>
      <c r="Q206" s="5">
        <v>0.69317129629629626</v>
      </c>
      <c r="R206" s="6" t="s">
        <v>1068</v>
      </c>
      <c r="S206" s="9" cm="1">
        <f t="array" aca="1" ref="S206" ca="1">_xlfn.IFS(P206="",NETWORKDAYS(L206,TODAY(),Feriados!A205:A1270),P206&lt;&gt;"",(NETWORKDAYS(L206,P206,Feriados!A205:A1270)-1))</f>
        <v>2</v>
      </c>
      <c r="T206" s="9" t="str">
        <f t="shared" ca="1" si="6"/>
        <v>Não</v>
      </c>
      <c r="U206" s="8">
        <v>1</v>
      </c>
      <c r="V206" s="9" t="str" cm="1">
        <f t="array" aca="1" ref="V206" ca="1">_xlfn.IFS(T206="Não","",T206="Sim",S206-2)</f>
        <v/>
      </c>
      <c r="W206" s="6">
        <v>0</v>
      </c>
      <c r="X206" s="8">
        <v>1</v>
      </c>
      <c r="Y206" s="8" t="str">
        <f t="shared" si="7"/>
        <v>Não</v>
      </c>
    </row>
    <row r="207" spans="1:25" x14ac:dyDescent="0.25">
      <c r="A207" s="6" t="s">
        <v>1069</v>
      </c>
      <c r="B207" s="6" t="s">
        <v>363</v>
      </c>
      <c r="C207" s="8" t="str">
        <f>VLOOKUP(B207,'Lista de obras'!$A:$C,2,FALSE)</f>
        <v>4574659942</v>
      </c>
      <c r="D207" s="8" t="str">
        <f>VLOOKUP(B207,'Lista de obras'!$A:$C,3,FALSE)</f>
        <v>MONTEIRO ENGENHARIA - SOENG - Instalações elétricas Infra-estrutura</v>
      </c>
      <c r="E207" s="8" t="str">
        <f>VLOOKUP(B207,'Lista de obras'!$A:$D,4,FALSE)</f>
        <v>NESTLE RIBEIRÃO PRETO</v>
      </c>
      <c r="F207" s="6">
        <v>50</v>
      </c>
      <c r="G207" s="4" t="s">
        <v>967</v>
      </c>
      <c r="H207" s="14">
        <v>45511</v>
      </c>
      <c r="I207" s="16">
        <v>0.75496527777777778</v>
      </c>
      <c r="K207" s="6" t="s">
        <v>1067</v>
      </c>
      <c r="L207" s="4">
        <v>45511</v>
      </c>
      <c r="M207" s="5">
        <v>0.75506944444444446</v>
      </c>
      <c r="N207" s="6" t="s">
        <v>788</v>
      </c>
      <c r="O207" s="8">
        <v>1</v>
      </c>
      <c r="P207" s="4">
        <v>45513</v>
      </c>
      <c r="Q207" s="5">
        <v>0.69418981481481479</v>
      </c>
      <c r="R207" s="6" t="s">
        <v>1068</v>
      </c>
      <c r="S207" s="9" cm="1">
        <f t="array" aca="1" ref="S207" ca="1">_xlfn.IFS(P207="",NETWORKDAYS(L207,TODAY(),Feriados!A206:A1271),P207&lt;&gt;"",(NETWORKDAYS(L207,P207,Feriados!A206:A1271)-1))</f>
        <v>2</v>
      </c>
      <c r="T207" s="9" t="str">
        <f t="shared" ca="1" si="6"/>
        <v>Não</v>
      </c>
      <c r="U207" s="8">
        <v>1</v>
      </c>
      <c r="V207" s="9" t="str" cm="1">
        <f t="array" aca="1" ref="V207" ca="1">_xlfn.IFS(T207="Não","",T207="Sim",S207-2)</f>
        <v/>
      </c>
      <c r="W207" s="6">
        <v>0</v>
      </c>
      <c r="X207" s="8">
        <v>1</v>
      </c>
      <c r="Y207" s="8" t="str">
        <f t="shared" si="7"/>
        <v>Não</v>
      </c>
    </row>
    <row r="208" spans="1:25" x14ac:dyDescent="0.25">
      <c r="A208" s="6" t="s">
        <v>1070</v>
      </c>
      <c r="B208" s="6" t="s">
        <v>169</v>
      </c>
      <c r="C208" s="8" t="str">
        <f>VLOOKUP(B208,'Lista de obras'!$A:$C,2,FALSE)</f>
        <v>4574324207</v>
      </c>
      <c r="D208" s="8" t="str">
        <f>VLOOKUP(B208,'Lista de obras'!$A:$C,3,FALSE)</f>
        <v>LE ENGENHARIA - CAG-11 / Eletrocentro 3B</v>
      </c>
      <c r="E208" s="8" t="str">
        <f>VLOOKUP(B208,'Lista de obras'!$A:$D,4,FALSE)</f>
        <v>NESTLE VILA VELHA</v>
      </c>
      <c r="F208" s="6">
        <v>224</v>
      </c>
      <c r="G208" s="4" t="s">
        <v>1034</v>
      </c>
      <c r="H208" s="14">
        <v>45511</v>
      </c>
      <c r="I208" s="16">
        <v>0.77109953703703704</v>
      </c>
      <c r="K208" s="6" t="s">
        <v>824</v>
      </c>
      <c r="L208" s="4">
        <v>45512</v>
      </c>
      <c r="M208" s="5">
        <v>0.82385416666666667</v>
      </c>
      <c r="N208" s="6" t="s">
        <v>788</v>
      </c>
      <c r="O208" s="8">
        <v>1</v>
      </c>
      <c r="P208" s="4">
        <v>45522</v>
      </c>
      <c r="Q208" s="5">
        <v>0.90885416666666663</v>
      </c>
      <c r="R208" s="6" t="s">
        <v>825</v>
      </c>
      <c r="S208" s="9" cm="1">
        <f t="array" aca="1" ref="S208" ca="1">_xlfn.IFS(P208="",NETWORKDAYS(L208,TODAY(),Feriados!A207:A1272),P208&lt;&gt;"",(NETWORKDAYS(L208,P208,Feriados!A207:A1272)-1))</f>
        <v>6</v>
      </c>
      <c r="T208" s="9" t="str">
        <f t="shared" ca="1" si="6"/>
        <v>Sim</v>
      </c>
      <c r="U208" s="8">
        <v>1</v>
      </c>
      <c r="V208" s="9" cm="1">
        <f t="array" aca="1" ref="V208" ca="1">_xlfn.IFS(T208="Não","",T208="Sim",S208-2)</f>
        <v>4</v>
      </c>
      <c r="W208" s="6">
        <v>0</v>
      </c>
      <c r="X208" s="8">
        <v>1</v>
      </c>
      <c r="Y208" s="8" t="str">
        <f t="shared" si="7"/>
        <v>Não</v>
      </c>
    </row>
    <row r="209" spans="1:25" x14ac:dyDescent="0.25">
      <c r="A209" s="6" t="s">
        <v>1071</v>
      </c>
      <c r="B209" s="6" t="s">
        <v>231</v>
      </c>
      <c r="C209" s="8" t="str">
        <f>VLOOKUP(B209,'Lista de obras'!$A:$C,2,FALSE)</f>
        <v>4574383641</v>
      </c>
      <c r="D209" s="8" t="str">
        <f>VLOOKUP(B209,'Lista de obras'!$A:$C,3,FALSE)</f>
        <v>LE ENGENHARIA - RFQ S1271</v>
      </c>
      <c r="E209" s="8" t="str">
        <f>VLOOKUP(B209,'Lista de obras'!$A:$D,4,FALSE)</f>
        <v>NESTLE VILA VELHA</v>
      </c>
      <c r="F209" s="6">
        <v>206</v>
      </c>
      <c r="G209" s="4" t="s">
        <v>1034</v>
      </c>
      <c r="H209" s="14">
        <v>45511</v>
      </c>
      <c r="I209" s="16">
        <v>0.78037037037037038</v>
      </c>
      <c r="K209" s="6" t="s">
        <v>824</v>
      </c>
      <c r="L209" s="4">
        <v>45511</v>
      </c>
      <c r="M209" s="5">
        <v>0.80091435185185189</v>
      </c>
      <c r="N209" s="6" t="s">
        <v>788</v>
      </c>
      <c r="O209" s="8">
        <v>1</v>
      </c>
      <c r="P209" s="4">
        <v>45522</v>
      </c>
      <c r="Q209" s="5">
        <v>0.81341435185185185</v>
      </c>
      <c r="R209" s="6" t="s">
        <v>825</v>
      </c>
      <c r="S209" s="9" cm="1">
        <f t="array" aca="1" ref="S209" ca="1">_xlfn.IFS(P209="",NETWORKDAYS(L209,TODAY(),Feriados!A208:A1273),P209&lt;&gt;"",(NETWORKDAYS(L209,P209,Feriados!A208:A1273)-1))</f>
        <v>7</v>
      </c>
      <c r="T209" s="9" t="str">
        <f t="shared" ca="1" si="6"/>
        <v>Sim</v>
      </c>
      <c r="U209" s="8">
        <v>1</v>
      </c>
      <c r="V209" s="9" cm="1">
        <f t="array" aca="1" ref="V209" ca="1">_xlfn.IFS(T209="Não","",T209="Sim",S209-2)</f>
        <v>5</v>
      </c>
      <c r="W209" s="6">
        <v>0</v>
      </c>
      <c r="X209" s="8">
        <v>1</v>
      </c>
      <c r="Y209" s="8" t="str">
        <f t="shared" si="7"/>
        <v>Não</v>
      </c>
    </row>
    <row r="210" spans="1:25" x14ac:dyDescent="0.25">
      <c r="A210" s="6" t="s">
        <v>1072</v>
      </c>
      <c r="B210" s="6" t="s">
        <v>259</v>
      </c>
      <c r="C210" s="8" t="str">
        <f>VLOOKUP(B210,'Lista de obras'!$A:$C,2,FALSE)</f>
        <v>4573889617</v>
      </c>
      <c r="D210" s="8" t="str">
        <f>VLOOKUP(B210,'Lista de obras'!$A:$C,3,FALSE)</f>
        <v>FUTURA ELETRICIDADE - Adequações e modificações de elétrica e automação para o projeto Roasters replacement</v>
      </c>
      <c r="E210" s="8" t="str">
        <f>VLOOKUP(B210,'Lista de obras'!$A:$D,4,FALSE)</f>
        <v>NESTLE ARARAS</v>
      </c>
      <c r="F210" s="6">
        <v>281</v>
      </c>
      <c r="G210" s="4" t="s">
        <v>1034</v>
      </c>
      <c r="H210" s="14">
        <v>45511</v>
      </c>
      <c r="I210" s="16">
        <v>0.81958333333333333</v>
      </c>
      <c r="K210" s="6" t="s">
        <v>832</v>
      </c>
      <c r="L210" s="4">
        <v>45512</v>
      </c>
      <c r="M210" s="5">
        <v>0.51864583333333336</v>
      </c>
      <c r="N210" s="6" t="s">
        <v>788</v>
      </c>
      <c r="O210" s="8">
        <v>1</v>
      </c>
      <c r="P210" s="4">
        <v>45517</v>
      </c>
      <c r="Q210" s="5">
        <v>0.44699074074074074</v>
      </c>
      <c r="R210" s="6" t="s">
        <v>833</v>
      </c>
      <c r="S210" s="9" cm="1">
        <f t="array" aca="1" ref="S210" ca="1">_xlfn.IFS(P210="",NETWORKDAYS(L210,TODAY(),Feriados!A209:A1274),P210&lt;&gt;"",(NETWORKDAYS(L210,P210,Feriados!A209:A1274)-1))</f>
        <v>3</v>
      </c>
      <c r="T210" s="9" t="str">
        <f t="shared" ca="1" si="6"/>
        <v>Sim</v>
      </c>
      <c r="U210" s="8">
        <v>1</v>
      </c>
      <c r="V210" s="9" cm="1">
        <f t="array" aca="1" ref="V210" ca="1">_xlfn.IFS(T210="Não","",T210="Sim",S210-2)</f>
        <v>1</v>
      </c>
      <c r="W210" s="6">
        <v>0</v>
      </c>
      <c r="X210" s="8">
        <v>1</v>
      </c>
      <c r="Y210" s="8" t="str">
        <f t="shared" si="7"/>
        <v>Não</v>
      </c>
    </row>
    <row r="211" spans="1:25" x14ac:dyDescent="0.25">
      <c r="A211" s="6" t="s">
        <v>1073</v>
      </c>
      <c r="B211" s="6" t="s">
        <v>301</v>
      </c>
      <c r="C211" s="8" t="str">
        <f>VLOOKUP(B211,'Lista de obras'!$A:$C,2,FALSE)</f>
        <v>4575420951</v>
      </c>
      <c r="D211" s="8" t="str">
        <f>VLOOKUP(B211,'Lista de obras'!$A:$C,3,FALSE)</f>
        <v>FUTURA ELETRICIDADE - Montagem Eletrica Para Projeto DPA Lactalis</v>
      </c>
      <c r="E211" s="8" t="str">
        <f>VLOOKUP(B211,'Lista de obras'!$A:$D,4,FALSE)</f>
        <v>NESTLE ARARAS</v>
      </c>
      <c r="F211" s="6">
        <v>59</v>
      </c>
      <c r="G211" s="4" t="s">
        <v>1034</v>
      </c>
      <c r="H211" s="14">
        <v>45511</v>
      </c>
      <c r="I211" s="16">
        <v>0.82523148148148151</v>
      </c>
      <c r="K211" s="6" t="s">
        <v>832</v>
      </c>
      <c r="L211" s="4">
        <v>45512</v>
      </c>
      <c r="M211" s="5">
        <v>0.51945601851851853</v>
      </c>
      <c r="N211" s="6" t="s">
        <v>788</v>
      </c>
      <c r="O211" s="8">
        <v>1</v>
      </c>
      <c r="P211" s="4">
        <v>45524</v>
      </c>
      <c r="Q211" s="5">
        <v>0.67319444444444443</v>
      </c>
      <c r="R211" s="6" t="s">
        <v>835</v>
      </c>
      <c r="S211" s="9" cm="1">
        <f t="array" aca="1" ref="S211" ca="1">_xlfn.IFS(P211="",NETWORKDAYS(L211,TODAY(),Feriados!A210:A1275),P211&lt;&gt;"",(NETWORKDAYS(L211,P211,Feriados!A210:A1275)-1))</f>
        <v>8</v>
      </c>
      <c r="T211" s="9" t="str">
        <f t="shared" ca="1" si="6"/>
        <v>Sim</v>
      </c>
      <c r="U211" s="8">
        <v>1</v>
      </c>
      <c r="V211" s="9" cm="1">
        <f t="array" aca="1" ref="V211" ca="1">_xlfn.IFS(T211="Não","",T211="Sim",S211-2)</f>
        <v>6</v>
      </c>
      <c r="W211" s="6">
        <v>0</v>
      </c>
      <c r="X211" s="8">
        <v>1</v>
      </c>
      <c r="Y211" s="8" t="str">
        <f t="shared" si="7"/>
        <v>Não</v>
      </c>
    </row>
    <row r="212" spans="1:25" x14ac:dyDescent="0.25">
      <c r="A212" s="6" t="s">
        <v>1074</v>
      </c>
      <c r="B212" s="6" t="s">
        <v>393</v>
      </c>
      <c r="C212" s="8" t="str">
        <f>VLOOKUP(B212,'Lista de obras'!$A:$C,2,FALSE)</f>
        <v>4575521201</v>
      </c>
      <c r="D212" s="8" t="str">
        <f>VLOOKUP(B212,'Lista de obras'!$A:$C,3,FALSE)</f>
        <v>FUTURA ELETRICIDADE - Desmontagem e Montagem Elétrica Projeto AHU Egron L2</v>
      </c>
      <c r="E212" s="8" t="str">
        <f>VLOOKUP(B212,'Lista de obras'!$A:$D,4,FALSE)</f>
        <v>NESTLE ARARAS</v>
      </c>
      <c r="F212" s="6">
        <v>38</v>
      </c>
      <c r="G212" s="4" t="s">
        <v>1034</v>
      </c>
      <c r="H212" s="14">
        <v>45511</v>
      </c>
      <c r="I212" s="16">
        <v>0.82716435185185189</v>
      </c>
      <c r="K212" s="6" t="s">
        <v>832</v>
      </c>
      <c r="L212" s="4">
        <v>45512</v>
      </c>
      <c r="M212" s="5">
        <v>0.52090277777777783</v>
      </c>
      <c r="N212" s="6" t="s">
        <v>788</v>
      </c>
      <c r="O212" s="8">
        <v>1</v>
      </c>
      <c r="P212" s="4">
        <v>45512</v>
      </c>
      <c r="Q212" s="5">
        <v>0.6275694444444444</v>
      </c>
      <c r="R212" s="6" t="s">
        <v>835</v>
      </c>
      <c r="S212" s="9" cm="1">
        <f t="array" aca="1" ref="S212" ca="1">_xlfn.IFS(P212="",NETWORKDAYS(L212,TODAY(),Feriados!A211:A1276),P212&lt;&gt;"",(NETWORKDAYS(L212,P212,Feriados!A211:A1276)-1))</f>
        <v>0</v>
      </c>
      <c r="T212" s="9" t="str">
        <f t="shared" ca="1" si="6"/>
        <v>Não</v>
      </c>
      <c r="U212" s="8">
        <v>1</v>
      </c>
      <c r="V212" s="9" t="str" cm="1">
        <f t="array" aca="1" ref="V212" ca="1">_xlfn.IFS(T212="Não","",T212="Sim",S212-2)</f>
        <v/>
      </c>
      <c r="W212" s="6">
        <v>0</v>
      </c>
      <c r="X212" s="8">
        <v>1</v>
      </c>
      <c r="Y212" s="8" t="str">
        <f t="shared" si="7"/>
        <v>Não</v>
      </c>
    </row>
    <row r="213" spans="1:25" x14ac:dyDescent="0.25">
      <c r="A213" s="6" t="s">
        <v>1075</v>
      </c>
      <c r="B213" s="6" t="s">
        <v>436</v>
      </c>
      <c r="C213" s="8" t="str">
        <f>VLOOKUP(B213,'Lista de obras'!$A:$C,2,FALSE)</f>
        <v>RFQ-1210-2024-000.082</v>
      </c>
      <c r="D213" s="8" t="str">
        <f>VLOOKUP(B213,'Lista de obras'!$A:$C,3,FALSE)</f>
        <v>CONSIGMA - Construção da nova sala de assepsia/demolição da sala existente/construção de bases para robô e para painéis</v>
      </c>
      <c r="E213" s="8" t="str">
        <f>VLOOKUP(B213,'Lista de obras'!$A:$D,4,FALSE)</f>
        <v>NESTLE ARARAS</v>
      </c>
      <c r="F213" s="6">
        <v>55</v>
      </c>
      <c r="G213" s="4" t="s">
        <v>967</v>
      </c>
      <c r="H213" s="14">
        <v>45511</v>
      </c>
      <c r="I213" s="16">
        <v>0.85332175925925924</v>
      </c>
      <c r="K213" s="6" t="s">
        <v>853</v>
      </c>
      <c r="L213" s="4">
        <v>45511</v>
      </c>
      <c r="M213" s="5">
        <v>0.85348379629629634</v>
      </c>
      <c r="N213" s="6" t="s">
        <v>788</v>
      </c>
      <c r="O213" s="8">
        <v>1</v>
      </c>
      <c r="P213" s="4">
        <v>45512</v>
      </c>
      <c r="Q213" s="5">
        <v>0.54762731481481486</v>
      </c>
      <c r="R213" s="6" t="s">
        <v>806</v>
      </c>
      <c r="S213" s="9" cm="1">
        <f t="array" aca="1" ref="S213" ca="1">_xlfn.IFS(P213="",NETWORKDAYS(L213,TODAY(),Feriados!A212:A1277),P213&lt;&gt;"",(NETWORKDAYS(L213,P213,Feriados!A212:A1277)-1))</f>
        <v>1</v>
      </c>
      <c r="T213" s="9" t="str">
        <f t="shared" ca="1" si="6"/>
        <v>Não</v>
      </c>
      <c r="U213" s="8">
        <v>1</v>
      </c>
      <c r="V213" s="9" t="str" cm="1">
        <f t="array" aca="1" ref="V213" ca="1">_xlfn.IFS(T213="Não","",T213="Sim",S213-2)</f>
        <v/>
      </c>
      <c r="W213" s="6">
        <v>0</v>
      </c>
      <c r="X213" s="8">
        <v>1</v>
      </c>
      <c r="Y213" s="8" t="str">
        <f t="shared" si="7"/>
        <v>Não</v>
      </c>
    </row>
    <row r="214" spans="1:25" x14ac:dyDescent="0.25">
      <c r="A214" s="6" t="s">
        <v>1076</v>
      </c>
      <c r="B214" s="6" t="s">
        <v>324</v>
      </c>
      <c r="C214" s="8" t="str">
        <f>VLOOKUP(B214,'Lista de obras'!$A:$C,2,FALSE)</f>
        <v>4574999765</v>
      </c>
      <c r="D214" s="8" t="str">
        <f>VLOOKUP(B214,'Lista de obras'!$A:$C,3,FALSE)</f>
        <v>FRW SOLUÇÕES - Telhado - Isolamento Termoacústico, Instalação de Telha Zipada</v>
      </c>
      <c r="E214" s="8" t="str">
        <f>VLOOKUP(B214,'Lista de obras'!$A:$D,4,FALSE)</f>
        <v>NESTLE ARARAS</v>
      </c>
      <c r="F214" s="6">
        <v>120</v>
      </c>
      <c r="G214" s="4" t="s">
        <v>878</v>
      </c>
      <c r="H214" s="14">
        <v>45512</v>
      </c>
      <c r="I214" s="16">
        <v>0.43414351851851851</v>
      </c>
      <c r="K214" s="6" t="s">
        <v>829</v>
      </c>
      <c r="L214" s="4">
        <v>45517</v>
      </c>
      <c r="M214" s="5">
        <v>0.71363425925925927</v>
      </c>
      <c r="N214" s="6" t="s">
        <v>788</v>
      </c>
      <c r="O214" s="8">
        <v>1</v>
      </c>
      <c r="P214" s="4">
        <v>45531</v>
      </c>
      <c r="Q214" s="5">
        <v>0.7983217592592593</v>
      </c>
      <c r="R214" s="6" t="s">
        <v>830</v>
      </c>
      <c r="S214" s="9" cm="1">
        <f t="array" aca="1" ref="S214" ca="1">_xlfn.IFS(P214="",NETWORKDAYS(L214,TODAY(),Feriados!A213:A1278),P214&lt;&gt;"",(NETWORKDAYS(L214,P214,Feriados!A213:A1278)-1))</f>
        <v>10</v>
      </c>
      <c r="T214" s="9" t="str">
        <f t="shared" ca="1" si="6"/>
        <v>Sim</v>
      </c>
      <c r="U214" s="8">
        <v>1</v>
      </c>
      <c r="V214" s="9" cm="1">
        <f t="array" aca="1" ref="V214" ca="1">_xlfn.IFS(T214="Não","",T214="Sim",S214-2)</f>
        <v>8</v>
      </c>
      <c r="W214" s="6">
        <v>0</v>
      </c>
      <c r="X214" s="8">
        <v>1</v>
      </c>
      <c r="Y214" s="8" t="str">
        <f t="shared" si="7"/>
        <v>Não</v>
      </c>
    </row>
    <row r="215" spans="1:25" x14ac:dyDescent="0.25">
      <c r="A215" s="6" t="s">
        <v>1077</v>
      </c>
      <c r="B215" s="6" t="s">
        <v>298</v>
      </c>
      <c r="C215" s="8" t="str">
        <f>VLOOKUP(B215,'Lista de obras'!$A:$C,2,FALSE)</f>
        <v>RFQ-1210-2023-000.206</v>
      </c>
      <c r="D215" s="8" t="str">
        <f>VLOOKUP(B215,'Lista de obras'!$A:$C,3,FALSE)</f>
        <v xml:space="preserve">CONSIGMA - Reforma e Ampliação do COI e Sala de Painéis </v>
      </c>
      <c r="E215" s="8" t="str">
        <f>VLOOKUP(B215,'Lista de obras'!$A:$D,4,FALSE)</f>
        <v>NESTLE ARARAS</v>
      </c>
      <c r="F215" s="6">
        <v>96</v>
      </c>
      <c r="G215" s="4" t="s">
        <v>967</v>
      </c>
      <c r="H215" s="14">
        <v>45512</v>
      </c>
      <c r="I215" s="16">
        <v>0.43903935185185183</v>
      </c>
      <c r="K215" s="6" t="s">
        <v>855</v>
      </c>
      <c r="L215" s="4">
        <v>45513</v>
      </c>
      <c r="M215" s="5">
        <v>0.62517361111111114</v>
      </c>
      <c r="N215" s="6" t="s">
        <v>788</v>
      </c>
      <c r="O215" s="8">
        <v>1</v>
      </c>
      <c r="P215" s="4">
        <v>45522</v>
      </c>
      <c r="Q215" s="5">
        <v>0.61208333333333331</v>
      </c>
      <c r="R215" s="6" t="s">
        <v>806</v>
      </c>
      <c r="S215" s="9" cm="1">
        <f t="array" aca="1" ref="S215" ca="1">_xlfn.IFS(P215="",NETWORKDAYS(L215,TODAY(),Feriados!A214:A1279),P215&lt;&gt;"",(NETWORKDAYS(L215,P215,Feriados!A214:A1279)-1))</f>
        <v>5</v>
      </c>
      <c r="T215" s="9" t="str">
        <f t="shared" ca="1" si="6"/>
        <v>Sim</v>
      </c>
      <c r="U215" s="8">
        <v>1</v>
      </c>
      <c r="V215" s="9" cm="1">
        <f t="array" aca="1" ref="V215" ca="1">_xlfn.IFS(T215="Não","",T215="Sim",S215-2)</f>
        <v>3</v>
      </c>
      <c r="W215" s="6">
        <v>0</v>
      </c>
      <c r="X215" s="8">
        <v>1</v>
      </c>
      <c r="Y215" s="8" t="str">
        <f t="shared" si="7"/>
        <v>Não</v>
      </c>
    </row>
    <row r="216" spans="1:25" x14ac:dyDescent="0.25">
      <c r="A216" s="6" t="s">
        <v>1078</v>
      </c>
      <c r="B216" s="6" t="s">
        <v>298</v>
      </c>
      <c r="C216" s="8" t="str">
        <f>VLOOKUP(B216,'Lista de obras'!$A:$C,2,FALSE)</f>
        <v>RFQ-1210-2023-000.206</v>
      </c>
      <c r="D216" s="8" t="str">
        <f>VLOOKUP(B216,'Lista de obras'!$A:$C,3,FALSE)</f>
        <v xml:space="preserve">CONSIGMA - Reforma e Ampliação do COI e Sala de Painéis </v>
      </c>
      <c r="E216" s="8" t="str">
        <f>VLOOKUP(B216,'Lista de obras'!$A:$D,4,FALSE)</f>
        <v>NESTLE ARARAS</v>
      </c>
      <c r="F216" s="6">
        <v>97</v>
      </c>
      <c r="G216" s="4" t="s">
        <v>1034</v>
      </c>
      <c r="H216" s="14">
        <v>45512</v>
      </c>
      <c r="I216" s="16">
        <v>0.44306712962962963</v>
      </c>
      <c r="K216" s="6" t="s">
        <v>855</v>
      </c>
      <c r="L216" s="4">
        <v>45513</v>
      </c>
      <c r="M216" s="5">
        <v>0.77712962962962961</v>
      </c>
      <c r="N216" s="6" t="s">
        <v>788</v>
      </c>
      <c r="O216" s="8">
        <v>1</v>
      </c>
      <c r="P216" s="4">
        <v>45522</v>
      </c>
      <c r="Q216" s="5">
        <v>0.61104166666666671</v>
      </c>
      <c r="R216" s="6" t="s">
        <v>806</v>
      </c>
      <c r="S216" s="9" cm="1">
        <f t="array" aca="1" ref="S216" ca="1">_xlfn.IFS(P216="",NETWORKDAYS(L216,TODAY(),Feriados!A215:A1280),P216&lt;&gt;"",(NETWORKDAYS(L216,P216,Feriados!A215:A1280)-1))</f>
        <v>5</v>
      </c>
      <c r="T216" s="9" t="str">
        <f t="shared" ca="1" si="6"/>
        <v>Sim</v>
      </c>
      <c r="U216" s="8">
        <v>1</v>
      </c>
      <c r="V216" s="9" cm="1">
        <f t="array" aca="1" ref="V216" ca="1">_xlfn.IFS(T216="Não","",T216="Sim",S216-2)</f>
        <v>3</v>
      </c>
      <c r="W216" s="6">
        <v>0</v>
      </c>
      <c r="X216" s="8">
        <v>1</v>
      </c>
      <c r="Y216" s="8" t="str">
        <f t="shared" si="7"/>
        <v>Não</v>
      </c>
    </row>
    <row r="217" spans="1:25" x14ac:dyDescent="0.25">
      <c r="A217" s="6" t="s">
        <v>1079</v>
      </c>
      <c r="B217" s="6" t="s">
        <v>295</v>
      </c>
      <c r="C217" s="8" t="str">
        <f>VLOOKUP(B217,'Lista de obras'!$A:$C,2,FALSE)</f>
        <v>4575313717</v>
      </c>
      <c r="D217" s="8" t="str">
        <f>VLOOKUP(B217,'Lista de obras'!$A:$C,3,FALSE)</f>
        <v>PHD - Ampliação da Sala Média Tensão SE NDG Dolce Gusto</v>
      </c>
      <c r="E217" s="8" t="str">
        <f>VLOOKUP(B217,'Lista de obras'!$A:$D,4,FALSE)</f>
        <v>NESTLE MONTES CLAROS</v>
      </c>
      <c r="F217" s="6">
        <v>90</v>
      </c>
      <c r="G217" s="4" t="s">
        <v>1034</v>
      </c>
      <c r="H217" s="14">
        <v>45512</v>
      </c>
      <c r="I217" s="16">
        <v>0.44353009259259257</v>
      </c>
      <c r="K217" s="6" t="s">
        <v>791</v>
      </c>
      <c r="L217" s="4">
        <v>45512</v>
      </c>
      <c r="M217" s="5">
        <v>0.4450925925925926</v>
      </c>
      <c r="N217" s="6" t="s">
        <v>788</v>
      </c>
      <c r="O217" s="8">
        <v>1</v>
      </c>
      <c r="P217" s="4">
        <v>45512</v>
      </c>
      <c r="Q217" s="5">
        <v>0.50878472222222226</v>
      </c>
      <c r="R217" s="6" t="s">
        <v>792</v>
      </c>
      <c r="S217" s="9" cm="1">
        <f t="array" aca="1" ref="S217" ca="1">_xlfn.IFS(P217="",NETWORKDAYS(L217,TODAY(),Feriados!A216:A1281),P217&lt;&gt;"",(NETWORKDAYS(L217,P217,Feriados!A216:A1281)-1))</f>
        <v>0</v>
      </c>
      <c r="T217" s="9" t="str">
        <f t="shared" ca="1" si="6"/>
        <v>Não</v>
      </c>
      <c r="U217" s="8">
        <v>1</v>
      </c>
      <c r="V217" s="9" t="str" cm="1">
        <f t="array" aca="1" ref="V217" ca="1">_xlfn.IFS(T217="Não","",T217="Sim",S217-2)</f>
        <v/>
      </c>
      <c r="W217" s="6">
        <v>0</v>
      </c>
      <c r="X217" s="8">
        <v>1</v>
      </c>
      <c r="Y217" s="8" t="str">
        <f t="shared" si="7"/>
        <v>Não</v>
      </c>
    </row>
    <row r="218" spans="1:25" x14ac:dyDescent="0.25">
      <c r="A218" s="6" t="s">
        <v>1080</v>
      </c>
      <c r="B218" s="6" t="s">
        <v>324</v>
      </c>
      <c r="C218" s="8" t="str">
        <f>VLOOKUP(B218,'Lista de obras'!$A:$C,2,FALSE)</f>
        <v>4574999765</v>
      </c>
      <c r="D218" s="8" t="str">
        <f>VLOOKUP(B218,'Lista de obras'!$A:$C,3,FALSE)</f>
        <v>FRW SOLUÇÕES - Telhado - Isolamento Termoacústico, Instalação de Telha Zipada</v>
      </c>
      <c r="E218" s="8" t="str">
        <f>VLOOKUP(B218,'Lista de obras'!$A:$D,4,FALSE)</f>
        <v>NESTLE ARARAS</v>
      </c>
      <c r="F218" s="6">
        <v>123</v>
      </c>
      <c r="G218" s="4" t="s">
        <v>933</v>
      </c>
      <c r="H218" s="14">
        <v>45512</v>
      </c>
      <c r="I218" s="16">
        <v>0.44548611111111114</v>
      </c>
      <c r="K218" s="6" t="s">
        <v>829</v>
      </c>
      <c r="L218" s="4">
        <v>45517</v>
      </c>
      <c r="M218" s="5">
        <v>0.71375</v>
      </c>
      <c r="N218" s="6" t="s">
        <v>788</v>
      </c>
      <c r="O218" s="8">
        <v>1</v>
      </c>
      <c r="P218" s="4">
        <v>45531</v>
      </c>
      <c r="Q218" s="5">
        <v>0.79704861111111114</v>
      </c>
      <c r="R218" s="6" t="s">
        <v>830</v>
      </c>
      <c r="S218" s="9" cm="1">
        <f t="array" aca="1" ref="S218" ca="1">_xlfn.IFS(P218="",NETWORKDAYS(L218,TODAY(),Feriados!A217:A1282),P218&lt;&gt;"",(NETWORKDAYS(L218,P218,Feriados!A217:A1282)-1))</f>
        <v>10</v>
      </c>
      <c r="T218" s="9" t="str">
        <f t="shared" ca="1" si="6"/>
        <v>Sim</v>
      </c>
      <c r="U218" s="8">
        <v>1</v>
      </c>
      <c r="V218" s="9" cm="1">
        <f t="array" aca="1" ref="V218" ca="1">_xlfn.IFS(T218="Não","",T218="Sim",S218-2)</f>
        <v>8</v>
      </c>
      <c r="W218" s="6">
        <v>0</v>
      </c>
      <c r="X218" s="8">
        <v>1</v>
      </c>
      <c r="Y218" s="8" t="str">
        <f t="shared" si="7"/>
        <v>Não</v>
      </c>
    </row>
    <row r="219" spans="1:25" x14ac:dyDescent="0.25">
      <c r="A219" s="6" t="s">
        <v>1081</v>
      </c>
      <c r="B219" s="6" t="s">
        <v>324</v>
      </c>
      <c r="C219" s="8" t="str">
        <f>VLOOKUP(B219,'Lista de obras'!$A:$C,2,FALSE)</f>
        <v>4574999765</v>
      </c>
      <c r="D219" s="8" t="str">
        <f>VLOOKUP(B219,'Lista de obras'!$A:$C,3,FALSE)</f>
        <v>FRW SOLUÇÕES - Telhado - Isolamento Termoacústico, Instalação de Telha Zipada</v>
      </c>
      <c r="E219" s="8" t="str">
        <f>VLOOKUP(B219,'Lista de obras'!$A:$D,4,FALSE)</f>
        <v>NESTLE ARARAS</v>
      </c>
      <c r="F219" s="6">
        <v>124</v>
      </c>
      <c r="G219" s="4" t="s">
        <v>967</v>
      </c>
      <c r="H219" s="14">
        <v>45512</v>
      </c>
      <c r="I219" s="16">
        <v>0.44886574074074076</v>
      </c>
      <c r="K219" s="6" t="s">
        <v>829</v>
      </c>
      <c r="L219" s="4">
        <v>45517</v>
      </c>
      <c r="M219" s="5">
        <v>0.71386574074074072</v>
      </c>
      <c r="N219" s="6" t="s">
        <v>788</v>
      </c>
      <c r="O219" s="8">
        <v>1</v>
      </c>
      <c r="P219" s="4">
        <v>45552</v>
      </c>
      <c r="Q219" s="5">
        <v>0.69358796296296299</v>
      </c>
      <c r="R219" s="6" t="s">
        <v>830</v>
      </c>
      <c r="S219" s="9" cm="1">
        <f t="array" aca="1" ref="S219" ca="1">_xlfn.IFS(P219="",NETWORKDAYS(L219,TODAY(),Feriados!A218:A1283),P219&lt;&gt;"",(NETWORKDAYS(L219,P219,Feriados!A218:A1283)-1))</f>
        <v>25</v>
      </c>
      <c r="T219" s="9" t="str">
        <f t="shared" ca="1" si="6"/>
        <v>Sim</v>
      </c>
      <c r="U219" s="8">
        <v>1</v>
      </c>
      <c r="V219" s="9" cm="1">
        <f t="array" aca="1" ref="V219" ca="1">_xlfn.IFS(T219="Não","",T219="Sim",S219-2)</f>
        <v>23</v>
      </c>
      <c r="W219" s="6">
        <v>0</v>
      </c>
      <c r="X219" s="8">
        <v>1</v>
      </c>
      <c r="Y219" s="8" t="str">
        <f t="shared" si="7"/>
        <v>Não</v>
      </c>
    </row>
    <row r="220" spans="1:25" x14ac:dyDescent="0.25">
      <c r="A220" s="6" t="s">
        <v>1082</v>
      </c>
      <c r="B220" s="6" t="s">
        <v>222</v>
      </c>
      <c r="C220" s="8" t="str">
        <f>VLOOKUP(B220,'Lista de obras'!$A:$C,2,FALSE)</f>
        <v>4575115960</v>
      </c>
      <c r="D220" s="8" t="str">
        <f>VLOOKUP(B220,'Lista de obras'!$A:$C,3,FALSE)</f>
        <v>MEGA - Reforma e ampliação Fluid Bed e Achoc</v>
      </c>
      <c r="E220" s="8" t="str">
        <f>VLOOKUP(B220,'Lista de obras'!$A:$D,4,FALSE)</f>
        <v>NESTLE ARARAS</v>
      </c>
      <c r="F220" s="6">
        <v>117</v>
      </c>
      <c r="G220" s="4" t="s">
        <v>967</v>
      </c>
      <c r="H220" s="14">
        <v>45512</v>
      </c>
      <c r="I220" s="16">
        <v>0.45035879629629627</v>
      </c>
      <c r="K220" s="6" t="s">
        <v>799</v>
      </c>
      <c r="L220" s="4">
        <v>45512</v>
      </c>
      <c r="M220" s="5">
        <v>0.47237268518518516</v>
      </c>
      <c r="N220" s="6" t="s">
        <v>800</v>
      </c>
      <c r="O220" s="8">
        <v>1</v>
      </c>
      <c r="P220" s="4"/>
      <c r="Q220" s="5"/>
      <c r="S220" s="9" cm="1">
        <f t="array" aca="1" ref="S220" ca="1">_xlfn.IFS(P220="",NETWORKDAYS(L220,TODAY(),Feriados!A219:A1284),P220&lt;&gt;"",(NETWORKDAYS(L220,P220,Feriados!A219:A1284)-1))</f>
        <v>56</v>
      </c>
      <c r="T220" s="9" t="str">
        <f t="shared" ca="1" si="6"/>
        <v>Sim</v>
      </c>
      <c r="U220" s="8">
        <v>1</v>
      </c>
      <c r="V220" s="9" cm="1">
        <f t="array" aca="1" ref="V220" ca="1">_xlfn.IFS(T220="Não","",T220="Sim",S220-2)</f>
        <v>54</v>
      </c>
      <c r="W220" s="6">
        <v>0</v>
      </c>
      <c r="X220" s="8">
        <v>1</v>
      </c>
      <c r="Y220" s="8" t="str">
        <f t="shared" si="7"/>
        <v>Não</v>
      </c>
    </row>
    <row r="221" spans="1:25" x14ac:dyDescent="0.25">
      <c r="A221" s="6" t="s">
        <v>1083</v>
      </c>
      <c r="B221" s="6" t="s">
        <v>234</v>
      </c>
      <c r="C221" s="8" t="str">
        <f>VLOOKUP(B221,'Lista de obras'!$A:$C,2,FALSE)</f>
        <v>4573769471</v>
      </c>
      <c r="D221" s="8" t="str">
        <f>VLOOKUP(B221,'Lista de obras'!$A:$C,3,FALSE)</f>
        <v>DINAMICA ESTRUTURAS - Mão de obra de montagem de estruturas</v>
      </c>
      <c r="E221" s="8" t="str">
        <f>VLOOKUP(B221,'Lista de obras'!$A:$D,4,FALSE)</f>
        <v>NESTLE ARARAS</v>
      </c>
      <c r="F221" s="6">
        <v>156</v>
      </c>
      <c r="G221" s="4" t="s">
        <v>967</v>
      </c>
      <c r="H221" s="14">
        <v>45512</v>
      </c>
      <c r="I221" s="16">
        <v>0.47190972222222222</v>
      </c>
      <c r="K221" s="6" t="s">
        <v>917</v>
      </c>
      <c r="L221" s="4">
        <v>45512</v>
      </c>
      <c r="M221" s="5">
        <v>0.47917824074074072</v>
      </c>
      <c r="N221" s="6" t="s">
        <v>788</v>
      </c>
      <c r="O221" s="8">
        <v>1</v>
      </c>
      <c r="P221" s="4">
        <v>45522</v>
      </c>
      <c r="Q221" s="5">
        <v>0.52885416666666663</v>
      </c>
      <c r="R221" s="6" t="s">
        <v>806</v>
      </c>
      <c r="S221" s="9" cm="1">
        <f t="array" aca="1" ref="S221" ca="1">_xlfn.IFS(P221="",NETWORKDAYS(L221,TODAY(),Feriados!A220:A1285),P221&lt;&gt;"",(NETWORKDAYS(L221,P221,Feriados!A220:A1285)-1))</f>
        <v>6</v>
      </c>
      <c r="T221" s="9" t="str">
        <f t="shared" ca="1" si="6"/>
        <v>Sim</v>
      </c>
      <c r="U221" s="8">
        <v>1</v>
      </c>
      <c r="V221" s="9" cm="1">
        <f t="array" aca="1" ref="V221" ca="1">_xlfn.IFS(T221="Não","",T221="Sim",S221-2)</f>
        <v>4</v>
      </c>
      <c r="W221" s="6">
        <v>0</v>
      </c>
      <c r="X221" s="8">
        <v>1</v>
      </c>
      <c r="Y221" s="8" t="str">
        <f t="shared" si="7"/>
        <v>Não</v>
      </c>
    </row>
    <row r="222" spans="1:25" x14ac:dyDescent="0.25">
      <c r="A222" s="6" t="s">
        <v>1084</v>
      </c>
      <c r="B222" s="6" t="s">
        <v>234</v>
      </c>
      <c r="C222" s="8" t="str">
        <f>VLOOKUP(B222,'Lista de obras'!$A:$C,2,FALSE)</f>
        <v>4573769471</v>
      </c>
      <c r="D222" s="8" t="str">
        <f>VLOOKUP(B222,'Lista de obras'!$A:$C,3,FALSE)</f>
        <v>DINAMICA ESTRUTURAS - Mão de obra de montagem de estruturas</v>
      </c>
      <c r="E222" s="8" t="str">
        <f>VLOOKUP(B222,'Lista de obras'!$A:$D,4,FALSE)</f>
        <v>NESTLE ARARAS</v>
      </c>
      <c r="F222" s="6">
        <v>157</v>
      </c>
      <c r="G222" s="4" t="s">
        <v>1034</v>
      </c>
      <c r="H222" s="14">
        <v>45512</v>
      </c>
      <c r="I222" s="16">
        <v>0.47893518518518519</v>
      </c>
      <c r="K222" s="6" t="s">
        <v>917</v>
      </c>
      <c r="L222" s="4">
        <v>45512</v>
      </c>
      <c r="M222" s="5">
        <v>0.47920138888888891</v>
      </c>
      <c r="N222" s="6" t="s">
        <v>788</v>
      </c>
      <c r="O222" s="8">
        <v>1</v>
      </c>
      <c r="P222" s="4">
        <v>45522</v>
      </c>
      <c r="Q222" s="5">
        <v>0.58315972222222223</v>
      </c>
      <c r="R222" s="6" t="s">
        <v>806</v>
      </c>
      <c r="S222" s="9" cm="1">
        <f t="array" aca="1" ref="S222" ca="1">_xlfn.IFS(P222="",NETWORKDAYS(L222,TODAY(),Feriados!A221:A1286),P222&lt;&gt;"",(NETWORKDAYS(L222,P222,Feriados!A221:A1286)-1))</f>
        <v>6</v>
      </c>
      <c r="T222" s="9" t="str">
        <f t="shared" ca="1" si="6"/>
        <v>Sim</v>
      </c>
      <c r="U222" s="8">
        <v>1</v>
      </c>
      <c r="V222" s="9" cm="1">
        <f t="array" aca="1" ref="V222" ca="1">_xlfn.IFS(T222="Não","",T222="Sim",S222-2)</f>
        <v>4</v>
      </c>
      <c r="W222" s="6">
        <v>0</v>
      </c>
      <c r="X222" s="8">
        <v>1</v>
      </c>
      <c r="Y222" s="8" t="str">
        <f t="shared" si="7"/>
        <v>Não</v>
      </c>
    </row>
    <row r="223" spans="1:25" x14ac:dyDescent="0.25">
      <c r="A223" s="6" t="s">
        <v>1085</v>
      </c>
      <c r="B223" s="6" t="s">
        <v>163</v>
      </c>
      <c r="C223" s="8" t="str">
        <f>VLOOKUP(B223,'Lista de obras'!$A:$C,2,FALSE)</f>
        <v>4574140198</v>
      </c>
      <c r="D223" s="8" t="str">
        <f>VLOOKUP(B223,'Lista de obras'!$A:$C,3,FALSE)</f>
        <v>ELETROVOLT - Projeto Phase Out_Chiller</v>
      </c>
      <c r="E223" s="8" t="str">
        <f>VLOOKUP(B223,'Lista de obras'!$A:$D,4,FALSE)</f>
        <v>NESTLE MARÍLIA</v>
      </c>
      <c r="F223" s="6">
        <v>252</v>
      </c>
      <c r="G223" s="4" t="s">
        <v>1034</v>
      </c>
      <c r="H223" s="14">
        <v>45512</v>
      </c>
      <c r="I223" s="16">
        <v>0.52263888888888888</v>
      </c>
      <c r="K223" s="6" t="s">
        <v>808</v>
      </c>
      <c r="L223" s="4">
        <v>45512</v>
      </c>
      <c r="M223" s="5">
        <v>0.52271990740740737</v>
      </c>
      <c r="N223" s="6" t="s">
        <v>788</v>
      </c>
      <c r="O223" s="8">
        <v>1</v>
      </c>
      <c r="P223" s="4">
        <v>45512</v>
      </c>
      <c r="Q223" s="5">
        <v>0.83776620370370369</v>
      </c>
      <c r="R223" s="6" t="s">
        <v>809</v>
      </c>
      <c r="S223" s="9" cm="1">
        <f t="array" aca="1" ref="S223" ca="1">_xlfn.IFS(P223="",NETWORKDAYS(L223,TODAY(),Feriados!A222:A1287),P223&lt;&gt;"",(NETWORKDAYS(L223,P223,Feriados!A222:A1287)-1))</f>
        <v>0</v>
      </c>
      <c r="T223" s="9" t="str">
        <f t="shared" ca="1" si="6"/>
        <v>Não</v>
      </c>
      <c r="U223" s="8">
        <v>1</v>
      </c>
      <c r="V223" s="9" t="str" cm="1">
        <f t="array" aca="1" ref="V223" ca="1">_xlfn.IFS(T223="Não","",T223="Sim",S223-2)</f>
        <v/>
      </c>
      <c r="W223" s="6">
        <v>0</v>
      </c>
      <c r="X223" s="8">
        <v>1</v>
      </c>
      <c r="Y223" s="8" t="str">
        <f t="shared" si="7"/>
        <v>Não</v>
      </c>
    </row>
    <row r="224" spans="1:25" x14ac:dyDescent="0.25">
      <c r="A224" s="6" t="s">
        <v>1086</v>
      </c>
      <c r="B224" s="6" t="s">
        <v>363</v>
      </c>
      <c r="C224" s="8" t="str">
        <f>VLOOKUP(B224,'Lista de obras'!$A:$C,2,FALSE)</f>
        <v>4574659942</v>
      </c>
      <c r="D224" s="8" t="str">
        <f>VLOOKUP(B224,'Lista de obras'!$A:$C,3,FALSE)</f>
        <v>MONTEIRO ENGENHARIA - SOENG - Instalações elétricas Infra-estrutura</v>
      </c>
      <c r="E224" s="8" t="str">
        <f>VLOOKUP(B224,'Lista de obras'!$A:$D,4,FALSE)</f>
        <v>NESTLE RIBEIRÃO PRETO</v>
      </c>
      <c r="F224" s="6">
        <v>51</v>
      </c>
      <c r="G224" s="4" t="s">
        <v>1034</v>
      </c>
      <c r="H224" s="14">
        <v>45512</v>
      </c>
      <c r="I224" s="16">
        <v>0.52658564814814812</v>
      </c>
      <c r="K224" s="6" t="s">
        <v>1067</v>
      </c>
      <c r="L224" s="4">
        <v>45512</v>
      </c>
      <c r="M224" s="5">
        <v>0.52672453703703703</v>
      </c>
      <c r="N224" s="6" t="s">
        <v>788</v>
      </c>
      <c r="O224" s="8">
        <v>1</v>
      </c>
      <c r="P224" s="4">
        <v>45513</v>
      </c>
      <c r="Q224" s="5">
        <v>0.69537037037037042</v>
      </c>
      <c r="R224" s="6" t="s">
        <v>1068</v>
      </c>
      <c r="S224" s="9" cm="1">
        <f t="array" aca="1" ref="S224" ca="1">_xlfn.IFS(P224="",NETWORKDAYS(L224,TODAY(),Feriados!A223:A1288),P224&lt;&gt;"",(NETWORKDAYS(L224,P224,Feriados!A223:A1288)-1))</f>
        <v>1</v>
      </c>
      <c r="T224" s="9" t="str">
        <f t="shared" ca="1" si="6"/>
        <v>Não</v>
      </c>
      <c r="U224" s="8">
        <v>1</v>
      </c>
      <c r="V224" s="9" t="str" cm="1">
        <f t="array" aca="1" ref="V224" ca="1">_xlfn.IFS(T224="Não","",T224="Sim",S224-2)</f>
        <v/>
      </c>
      <c r="W224" s="6">
        <v>0</v>
      </c>
      <c r="X224" s="8">
        <v>1</v>
      </c>
      <c r="Y224" s="8" t="str">
        <f t="shared" si="7"/>
        <v>Não</v>
      </c>
    </row>
    <row r="225" spans="1:25" x14ac:dyDescent="0.25">
      <c r="A225" s="6" t="s">
        <v>1087</v>
      </c>
      <c r="B225" s="6" t="s">
        <v>216</v>
      </c>
      <c r="C225" s="8" t="str">
        <f>VLOOKUP(B225,'Lista de obras'!$A:$C,2,FALSE)</f>
        <v>4573745014</v>
      </c>
      <c r="D225" s="8" t="str">
        <f>VLOOKUP(B225,'Lista de obras'!$A:$C,3,FALSE)</f>
        <v>GTEL - Projeto Belly</v>
      </c>
      <c r="E225" s="8" t="str">
        <f>VLOOKUP(B225,'Lista de obras'!$A:$D,4,FALSE)</f>
        <v>NESTLE VARGEÃO</v>
      </c>
      <c r="F225" s="6">
        <v>275</v>
      </c>
      <c r="G225" s="4" t="s">
        <v>1034</v>
      </c>
      <c r="H225" s="14">
        <v>45512</v>
      </c>
      <c r="I225" s="16">
        <v>0.53293981481481478</v>
      </c>
      <c r="K225" s="6" t="s">
        <v>787</v>
      </c>
      <c r="L225" s="4">
        <v>45512</v>
      </c>
      <c r="M225" s="5">
        <v>0.6395601851851852</v>
      </c>
      <c r="N225" s="6" t="s">
        <v>788</v>
      </c>
      <c r="O225" s="8">
        <v>1</v>
      </c>
      <c r="P225" s="4">
        <v>45531</v>
      </c>
      <c r="Q225" s="5">
        <v>0.86728009259259264</v>
      </c>
      <c r="R225" s="6" t="s">
        <v>789</v>
      </c>
      <c r="S225" s="9" cm="1">
        <f t="array" aca="1" ref="S225" ca="1">_xlfn.IFS(P225="",NETWORKDAYS(L225,TODAY(),Feriados!A224:A1289),P225&lt;&gt;"",(NETWORKDAYS(L225,P225,Feriados!A224:A1289)-1))</f>
        <v>13</v>
      </c>
      <c r="T225" s="9" t="str">
        <f t="shared" ca="1" si="6"/>
        <v>Sim</v>
      </c>
      <c r="U225" s="8">
        <v>1</v>
      </c>
      <c r="V225" s="9" cm="1">
        <f t="array" aca="1" ref="V225" ca="1">_xlfn.IFS(T225="Não","",T225="Sim",S225-2)</f>
        <v>11</v>
      </c>
      <c r="W225" s="6">
        <v>0</v>
      </c>
      <c r="X225" s="8">
        <v>1</v>
      </c>
      <c r="Y225" s="8" t="str">
        <f t="shared" si="7"/>
        <v>Não</v>
      </c>
    </row>
    <row r="226" spans="1:25" x14ac:dyDescent="0.25">
      <c r="A226" s="6" t="s">
        <v>1088</v>
      </c>
      <c r="B226" s="6" t="s">
        <v>424</v>
      </c>
      <c r="C226" s="8" t="str">
        <f>VLOOKUP(B226,'Lista de obras'!$A:$C,2,FALSE)</f>
        <v>4575662158</v>
      </c>
      <c r="D226" s="8" t="str">
        <f>VLOOKUP(B226,'Lista de obras'!$A:$C,3,FALSE)</f>
        <v>CONCREZAC - Lapidação de Piso de Concreto</v>
      </c>
      <c r="E226" s="8" t="str">
        <f>VLOOKUP(B226,'Lista de obras'!$A:$D,4,FALSE)</f>
        <v>NESTLE SÃO BERNARDO</v>
      </c>
      <c r="F226" s="6">
        <v>52</v>
      </c>
      <c r="G226" s="4" t="s">
        <v>1034</v>
      </c>
      <c r="H226" s="14">
        <v>45512</v>
      </c>
      <c r="I226" s="16">
        <v>0.54469907407407403</v>
      </c>
      <c r="K226" s="6" t="s">
        <v>821</v>
      </c>
      <c r="L226" s="4">
        <v>45512</v>
      </c>
      <c r="M226" s="5">
        <v>0.54513888888888884</v>
      </c>
      <c r="N226" s="6" t="s">
        <v>788</v>
      </c>
      <c r="O226" s="8">
        <v>1</v>
      </c>
      <c r="P226" s="4">
        <v>45512</v>
      </c>
      <c r="Q226" s="5">
        <v>0.74170138888888892</v>
      </c>
      <c r="R226" s="6" t="s">
        <v>822</v>
      </c>
      <c r="S226" s="9" cm="1">
        <f t="array" aca="1" ref="S226" ca="1">_xlfn.IFS(P226="",NETWORKDAYS(L226,TODAY(),Feriados!A225:A1290),P226&lt;&gt;"",(NETWORKDAYS(L226,P226,Feriados!A225:A1290)-1))</f>
        <v>0</v>
      </c>
      <c r="T226" s="9" t="str">
        <f t="shared" ca="1" si="6"/>
        <v>Não</v>
      </c>
      <c r="U226" s="8">
        <v>1</v>
      </c>
      <c r="V226" s="9" t="str" cm="1">
        <f t="array" aca="1" ref="V226" ca="1">_xlfn.IFS(T226="Não","",T226="Sim",S226-2)</f>
        <v/>
      </c>
      <c r="W226" s="6">
        <v>0</v>
      </c>
      <c r="X226" s="8">
        <v>1</v>
      </c>
      <c r="Y226" s="8" t="str">
        <f t="shared" si="7"/>
        <v>Não</v>
      </c>
    </row>
    <row r="227" spans="1:25" x14ac:dyDescent="0.25">
      <c r="A227" s="6" t="s">
        <v>1089</v>
      </c>
      <c r="B227" s="6" t="s">
        <v>451</v>
      </c>
      <c r="C227" s="8" t="str">
        <f>VLOOKUP(B227,'Lista de obras'!$A:$C,2,FALSE)</f>
        <v>4575422409</v>
      </c>
      <c r="D227" s="8" t="str">
        <f>VLOOKUP(B227,'Lista de obras'!$A:$C,3,FALSE)</f>
        <v>ELETROVOLT - Adequações e montagens elétricas</v>
      </c>
      <c r="E227" s="8" t="str">
        <f>VLOOKUP(B227,'Lista de obras'!$A:$D,4,FALSE)</f>
        <v>NESTLE ARARAS</v>
      </c>
      <c r="F227" s="6">
        <v>47</v>
      </c>
      <c r="G227" s="4" t="s">
        <v>967</v>
      </c>
      <c r="H227" s="14">
        <v>45512</v>
      </c>
      <c r="I227" s="16">
        <v>0.56770833333333337</v>
      </c>
      <c r="K227" s="6" t="s">
        <v>811</v>
      </c>
      <c r="L227" s="4">
        <v>45512</v>
      </c>
      <c r="M227" s="5">
        <v>0.84229166666666666</v>
      </c>
      <c r="N227" s="6" t="s">
        <v>788</v>
      </c>
      <c r="O227" s="8">
        <v>1</v>
      </c>
      <c r="P227" s="4">
        <v>45513</v>
      </c>
      <c r="Q227" s="5">
        <v>0.45218750000000002</v>
      </c>
      <c r="R227" s="6" t="s">
        <v>812</v>
      </c>
      <c r="S227" s="9" cm="1">
        <f t="array" aca="1" ref="S227" ca="1">_xlfn.IFS(P227="",NETWORKDAYS(L227,TODAY(),Feriados!A226:A1291),P227&lt;&gt;"",(NETWORKDAYS(L227,P227,Feriados!A226:A1291)-1))</f>
        <v>1</v>
      </c>
      <c r="T227" s="9" t="str">
        <f t="shared" ca="1" si="6"/>
        <v>Não</v>
      </c>
      <c r="U227" s="8">
        <v>1</v>
      </c>
      <c r="V227" s="9" t="str" cm="1">
        <f t="array" aca="1" ref="V227" ca="1">_xlfn.IFS(T227="Não","",T227="Sim",S227-2)</f>
        <v/>
      </c>
      <c r="W227" s="6">
        <v>1</v>
      </c>
      <c r="X227" s="8">
        <v>1</v>
      </c>
      <c r="Y227" s="8" t="str">
        <f t="shared" si="7"/>
        <v>Não</v>
      </c>
    </row>
    <row r="228" spans="1:25" x14ac:dyDescent="0.25">
      <c r="A228" s="6" t="s">
        <v>1090</v>
      </c>
      <c r="B228" s="6" t="s">
        <v>538</v>
      </c>
      <c r="C228" s="8" t="str">
        <f>VLOOKUP(B228,'Lista de obras'!$A:$C,2,FALSE)</f>
        <v>4575771384</v>
      </c>
      <c r="D228" s="8" t="str">
        <f>VLOOKUP(B228,'Lista de obras'!$A:$C,3,FALSE)</f>
        <v>LUCENA ARARAS MONTAGEM - Projeto para substituição dos torradores da Linha 2, incluindo novo prédio com estrutura metálica, dois novos torradores e periféricos</v>
      </c>
      <c r="E228" s="8" t="str">
        <f>VLOOKUP(B228,'Lista de obras'!$A:$D,4,FALSE)</f>
        <v>NESTLE ARARAS</v>
      </c>
      <c r="F228" s="6">
        <v>32</v>
      </c>
      <c r="G228" s="4" t="s">
        <v>900</v>
      </c>
      <c r="H228" s="14">
        <v>45512</v>
      </c>
      <c r="I228" s="16">
        <v>0.57378472222222221</v>
      </c>
      <c r="K228" s="6" t="s">
        <v>1091</v>
      </c>
      <c r="L228" s="4">
        <v>45512</v>
      </c>
      <c r="M228" s="5">
        <v>0.78576388888888893</v>
      </c>
      <c r="N228" s="6" t="s">
        <v>800</v>
      </c>
      <c r="O228" s="8">
        <v>1</v>
      </c>
      <c r="P228" s="4"/>
      <c r="Q228" s="5"/>
      <c r="S228" s="9" cm="1">
        <f t="array" aca="1" ref="S228" ca="1">_xlfn.IFS(P228="",NETWORKDAYS(L228,TODAY(),Feriados!A227:A1292),P228&lt;&gt;"",(NETWORKDAYS(L228,P228,Feriados!A227:A1292)-1))</f>
        <v>56</v>
      </c>
      <c r="T228" s="9" t="str">
        <f t="shared" ca="1" si="6"/>
        <v>Sim</v>
      </c>
      <c r="U228" s="8">
        <v>1</v>
      </c>
      <c r="V228" s="9" cm="1">
        <f t="array" aca="1" ref="V228" ca="1">_xlfn.IFS(T228="Não","",T228="Sim",S228-2)</f>
        <v>54</v>
      </c>
      <c r="W228" s="6">
        <v>0</v>
      </c>
      <c r="X228" s="8">
        <v>1</v>
      </c>
      <c r="Y228" s="8" t="str">
        <f t="shared" si="7"/>
        <v>Não</v>
      </c>
    </row>
    <row r="229" spans="1:25" x14ac:dyDescent="0.25">
      <c r="A229" s="6" t="s">
        <v>1092</v>
      </c>
      <c r="B229" s="6" t="s">
        <v>451</v>
      </c>
      <c r="C229" s="8" t="str">
        <f>VLOOKUP(B229,'Lista de obras'!$A:$C,2,FALSE)</f>
        <v>4575422409</v>
      </c>
      <c r="D229" s="8" t="str">
        <f>VLOOKUP(B229,'Lista de obras'!$A:$C,3,FALSE)</f>
        <v>ELETROVOLT - Adequações e montagens elétricas</v>
      </c>
      <c r="E229" s="8" t="str">
        <f>VLOOKUP(B229,'Lista de obras'!$A:$D,4,FALSE)</f>
        <v>NESTLE ARARAS</v>
      </c>
      <c r="F229" s="6">
        <v>48</v>
      </c>
      <c r="G229" s="4" t="s">
        <v>1034</v>
      </c>
      <c r="H229" s="14">
        <v>45512</v>
      </c>
      <c r="I229" s="16">
        <v>0.57696759259259256</v>
      </c>
      <c r="K229" s="6" t="s">
        <v>811</v>
      </c>
      <c r="L229" s="4">
        <v>45512</v>
      </c>
      <c r="M229" s="5">
        <v>0.59070601851851856</v>
      </c>
      <c r="N229" s="6" t="s">
        <v>788</v>
      </c>
      <c r="O229" s="8">
        <v>1</v>
      </c>
      <c r="P229" s="4">
        <v>45512</v>
      </c>
      <c r="Q229" s="5">
        <v>0.63398148148148148</v>
      </c>
      <c r="R229" s="6" t="s">
        <v>812</v>
      </c>
      <c r="S229" s="9" cm="1">
        <f t="array" aca="1" ref="S229" ca="1">_xlfn.IFS(P229="",NETWORKDAYS(L229,TODAY(),Feriados!A228:A1293),P229&lt;&gt;"",(NETWORKDAYS(L229,P229,Feriados!A228:A1293)-1))</f>
        <v>0</v>
      </c>
      <c r="T229" s="9" t="str">
        <f t="shared" ca="1" si="6"/>
        <v>Não</v>
      </c>
      <c r="U229" s="8">
        <v>1</v>
      </c>
      <c r="V229" s="9" t="str" cm="1">
        <f t="array" aca="1" ref="V229" ca="1">_xlfn.IFS(T229="Não","",T229="Sim",S229-2)</f>
        <v/>
      </c>
      <c r="W229" s="6">
        <v>0</v>
      </c>
      <c r="X229" s="8">
        <v>1</v>
      </c>
      <c r="Y229" s="8" t="str">
        <f t="shared" si="7"/>
        <v>Não</v>
      </c>
    </row>
    <row r="230" spans="1:25" x14ac:dyDescent="0.25">
      <c r="A230" s="6" t="s">
        <v>1093</v>
      </c>
      <c r="B230" s="6" t="s">
        <v>538</v>
      </c>
      <c r="C230" s="8" t="str">
        <f>VLOOKUP(B230,'Lista de obras'!$A:$C,2,FALSE)</f>
        <v>4575771384</v>
      </c>
      <c r="D230" s="8" t="str">
        <f>VLOOKUP(B230,'Lista de obras'!$A:$C,3,FALSE)</f>
        <v>LUCENA ARARAS MONTAGEM - Projeto para substituição dos torradores da Linha 2, incluindo novo prédio com estrutura metálica, dois novos torradores e periféricos</v>
      </c>
      <c r="E230" s="8" t="str">
        <f>VLOOKUP(B230,'Lista de obras'!$A:$D,4,FALSE)</f>
        <v>NESTLE ARARAS</v>
      </c>
      <c r="F230" s="6">
        <v>38</v>
      </c>
      <c r="G230" s="4" t="s">
        <v>786</v>
      </c>
      <c r="H230" s="14">
        <v>45512</v>
      </c>
      <c r="I230" s="16">
        <v>0.57863425925925926</v>
      </c>
      <c r="K230" s="6" t="s">
        <v>1091</v>
      </c>
      <c r="L230" s="4">
        <v>45512</v>
      </c>
      <c r="M230" s="5">
        <v>0.78686342592592595</v>
      </c>
      <c r="N230" s="6" t="s">
        <v>800</v>
      </c>
      <c r="O230" s="8">
        <v>1</v>
      </c>
      <c r="P230" s="4"/>
      <c r="Q230" s="5"/>
      <c r="S230" s="9" cm="1">
        <f t="array" aca="1" ref="S230" ca="1">_xlfn.IFS(P230="",NETWORKDAYS(L230,TODAY(),Feriados!A229:A1294),P230&lt;&gt;"",(NETWORKDAYS(L230,P230,Feriados!A229:A1294)-1))</f>
        <v>56</v>
      </c>
      <c r="T230" s="9" t="str">
        <f t="shared" ca="1" si="6"/>
        <v>Sim</v>
      </c>
      <c r="U230" s="8">
        <v>1</v>
      </c>
      <c r="V230" s="9" cm="1">
        <f t="array" aca="1" ref="V230" ca="1">_xlfn.IFS(T230="Não","",T230="Sim",S230-2)</f>
        <v>54</v>
      </c>
      <c r="W230" s="6">
        <v>0</v>
      </c>
      <c r="X230" s="8">
        <v>1</v>
      </c>
      <c r="Y230" s="8" t="str">
        <f t="shared" si="7"/>
        <v>Não</v>
      </c>
    </row>
    <row r="231" spans="1:25" x14ac:dyDescent="0.25">
      <c r="A231" s="6" t="s">
        <v>1094</v>
      </c>
      <c r="B231" s="6" t="s">
        <v>538</v>
      </c>
      <c r="C231" s="8" t="str">
        <f>VLOOKUP(B231,'Lista de obras'!$A:$C,2,FALSE)</f>
        <v>4575771384</v>
      </c>
      <c r="D231" s="8" t="str">
        <f>VLOOKUP(B231,'Lista de obras'!$A:$C,3,FALSE)</f>
        <v>LUCENA ARARAS MONTAGEM - Projeto para substituição dos torradores da Linha 2, incluindo novo prédio com estrutura metálica, dois novos torradores e periféricos</v>
      </c>
      <c r="E231" s="8" t="str">
        <f>VLOOKUP(B231,'Lista de obras'!$A:$D,4,FALSE)</f>
        <v>NESTLE ARARAS</v>
      </c>
      <c r="F231" s="6">
        <v>39</v>
      </c>
      <c r="G231" s="4" t="s">
        <v>817</v>
      </c>
      <c r="H231" s="14">
        <v>45512</v>
      </c>
      <c r="I231" s="16">
        <v>0.58109953703703698</v>
      </c>
      <c r="K231" s="6" t="s">
        <v>1091</v>
      </c>
      <c r="L231" s="4">
        <v>45512</v>
      </c>
      <c r="M231" s="5">
        <v>0.78821759259259261</v>
      </c>
      <c r="N231" s="6" t="s">
        <v>800</v>
      </c>
      <c r="O231" s="8">
        <v>1</v>
      </c>
      <c r="P231" s="4"/>
      <c r="Q231" s="4"/>
      <c r="S231" s="9" cm="1">
        <f t="array" aca="1" ref="S231" ca="1">_xlfn.IFS(P231="",NETWORKDAYS(L231,TODAY(),Feriados!A230:A1295),P231&lt;&gt;"",(NETWORKDAYS(L231,P231,Feriados!A230:A1295)-1))</f>
        <v>56</v>
      </c>
      <c r="T231" s="9" t="str">
        <f t="shared" ca="1" si="6"/>
        <v>Sim</v>
      </c>
      <c r="U231" s="8">
        <v>1</v>
      </c>
      <c r="V231" s="9" cm="1">
        <f t="array" aca="1" ref="V231" ca="1">_xlfn.IFS(T231="Não","",T231="Sim",S231-2)</f>
        <v>54</v>
      </c>
      <c r="W231" s="6">
        <v>0</v>
      </c>
      <c r="X231" s="8">
        <v>1</v>
      </c>
      <c r="Y231" s="8" t="str">
        <f t="shared" si="7"/>
        <v>Não</v>
      </c>
    </row>
    <row r="232" spans="1:25" x14ac:dyDescent="0.25">
      <c r="A232" s="6" t="s">
        <v>1095</v>
      </c>
      <c r="B232" s="6" t="s">
        <v>538</v>
      </c>
      <c r="C232" s="8" t="str">
        <f>VLOOKUP(B232,'Lista de obras'!$A:$C,2,FALSE)</f>
        <v>4575771384</v>
      </c>
      <c r="D232" s="8" t="str">
        <f>VLOOKUP(B232,'Lista de obras'!$A:$C,3,FALSE)</f>
        <v>LUCENA ARARAS MONTAGEM - Projeto para substituição dos torradores da Linha 2, incluindo novo prédio com estrutura metálica, dois novos torradores e periféricos</v>
      </c>
      <c r="E232" s="8" t="str">
        <f>VLOOKUP(B232,'Lista de obras'!$A:$D,4,FALSE)</f>
        <v>NESTLE ARARAS</v>
      </c>
      <c r="F232" s="6">
        <v>40</v>
      </c>
      <c r="G232" s="4" t="s">
        <v>878</v>
      </c>
      <c r="H232" s="14">
        <v>45512</v>
      </c>
      <c r="I232" s="16">
        <v>0.61070601851851847</v>
      </c>
      <c r="K232" s="6" t="s">
        <v>1091</v>
      </c>
      <c r="L232" s="4">
        <v>45512</v>
      </c>
      <c r="M232" s="5">
        <v>0.78962962962962968</v>
      </c>
      <c r="N232" s="6" t="s">
        <v>800</v>
      </c>
      <c r="O232" s="8">
        <v>1</v>
      </c>
      <c r="P232" s="4"/>
      <c r="Q232" s="5"/>
      <c r="S232" s="9" cm="1">
        <f t="array" aca="1" ref="S232" ca="1">_xlfn.IFS(P232="",NETWORKDAYS(L232,TODAY(),Feriados!A231:A1296),P232&lt;&gt;"",(NETWORKDAYS(L232,P232,Feriados!A231:A1296)-1))</f>
        <v>56</v>
      </c>
      <c r="T232" s="9" t="str">
        <f t="shared" ca="1" si="6"/>
        <v>Sim</v>
      </c>
      <c r="U232" s="8">
        <v>1</v>
      </c>
      <c r="V232" s="9" cm="1">
        <f t="array" aca="1" ref="V232" ca="1">_xlfn.IFS(T232="Não","",T232="Sim",S232-2)</f>
        <v>54</v>
      </c>
      <c r="W232" s="6">
        <v>0</v>
      </c>
      <c r="X232" s="8">
        <v>1</v>
      </c>
      <c r="Y232" s="8" t="str">
        <f t="shared" si="7"/>
        <v>Não</v>
      </c>
    </row>
    <row r="233" spans="1:25" x14ac:dyDescent="0.25">
      <c r="A233" s="6" t="s">
        <v>1096</v>
      </c>
      <c r="B233" s="6" t="s">
        <v>286</v>
      </c>
      <c r="C233" s="8" t="str">
        <f>VLOOKUP(B233,'Lista de obras'!$A:$C,2,FALSE)</f>
        <v>4575385744</v>
      </c>
      <c r="D233" s="8" t="str">
        <f>VLOOKUP(B233,'Lista de obras'!$A:$C,3,FALSE)</f>
        <v>ECOM - Impermeabilização das lajes de Cereais</v>
      </c>
      <c r="E233" s="8" t="str">
        <f>VLOOKUP(B233,'Lista de obras'!$A:$D,4,FALSE)</f>
        <v>NESTLE SÃO JOSÉ DO RIO PARDO</v>
      </c>
      <c r="F233" s="6">
        <v>59</v>
      </c>
      <c r="G233" s="4" t="s">
        <v>1034</v>
      </c>
      <c r="H233" s="14">
        <v>45512</v>
      </c>
      <c r="I233" s="16">
        <v>0.6545023148148148</v>
      </c>
      <c r="K233" s="6" t="s">
        <v>802</v>
      </c>
      <c r="L233" s="4">
        <v>45512</v>
      </c>
      <c r="M233" s="5">
        <v>0.66410879629629627</v>
      </c>
      <c r="N233" s="6" t="s">
        <v>788</v>
      </c>
      <c r="O233" s="8">
        <v>1</v>
      </c>
      <c r="P233" s="4">
        <v>45517</v>
      </c>
      <c r="Q233" s="5">
        <v>0.44096064814814817</v>
      </c>
      <c r="R233" s="6" t="s">
        <v>803</v>
      </c>
      <c r="S233" s="9" cm="1">
        <f t="array" aca="1" ref="S233" ca="1">_xlfn.IFS(P233="",NETWORKDAYS(L233,TODAY(),Feriados!A232:A1297),P233&lt;&gt;"",(NETWORKDAYS(L233,P233,Feriados!A232:A1297)-1))</f>
        <v>3</v>
      </c>
      <c r="T233" s="9" t="str">
        <f t="shared" ca="1" si="6"/>
        <v>Sim</v>
      </c>
      <c r="U233" s="8">
        <v>1</v>
      </c>
      <c r="V233" s="9" cm="1">
        <f t="array" aca="1" ref="V233" ca="1">_xlfn.IFS(T233="Não","",T233="Sim",S233-2)</f>
        <v>1</v>
      </c>
      <c r="W233" s="6">
        <v>0</v>
      </c>
      <c r="X233" s="8">
        <v>1</v>
      </c>
      <c r="Y233" s="8" t="str">
        <f t="shared" si="7"/>
        <v>Não</v>
      </c>
    </row>
    <row r="234" spans="1:25" x14ac:dyDescent="0.25">
      <c r="A234" s="6" t="s">
        <v>1097</v>
      </c>
      <c r="B234" s="6" t="s">
        <v>169</v>
      </c>
      <c r="C234" s="8" t="str">
        <f>VLOOKUP(B234,'Lista de obras'!$A:$C,2,FALSE)</f>
        <v>4574324207</v>
      </c>
      <c r="D234" s="8" t="str">
        <f>VLOOKUP(B234,'Lista de obras'!$A:$C,3,FALSE)</f>
        <v>LE ENGENHARIA - CAG-11 / Eletrocentro 3B</v>
      </c>
      <c r="E234" s="8" t="str">
        <f>VLOOKUP(B234,'Lista de obras'!$A:$D,4,FALSE)</f>
        <v>NESTLE VILA VELHA</v>
      </c>
      <c r="F234" s="6">
        <v>225</v>
      </c>
      <c r="G234" s="4" t="s">
        <v>1098</v>
      </c>
      <c r="H234" s="14">
        <v>45512</v>
      </c>
      <c r="I234" s="16">
        <v>0.68107638888888888</v>
      </c>
      <c r="K234" s="6" t="s">
        <v>824</v>
      </c>
      <c r="L234" s="4">
        <v>45512</v>
      </c>
      <c r="M234" s="5">
        <v>0.82828703703703699</v>
      </c>
      <c r="N234" s="6" t="s">
        <v>788</v>
      </c>
      <c r="O234" s="8">
        <v>1</v>
      </c>
      <c r="P234" s="4">
        <v>45522</v>
      </c>
      <c r="Q234" s="5">
        <v>0.91047453703703707</v>
      </c>
      <c r="R234" s="6" t="s">
        <v>825</v>
      </c>
      <c r="S234" s="9" cm="1">
        <f t="array" aca="1" ref="S234" ca="1">_xlfn.IFS(P234="",NETWORKDAYS(L234,TODAY(),Feriados!A233:A1298),P234&lt;&gt;"",(NETWORKDAYS(L234,P234,Feriados!A233:A1298)-1))</f>
        <v>6</v>
      </c>
      <c r="T234" s="9" t="str">
        <f t="shared" ca="1" si="6"/>
        <v>Sim</v>
      </c>
      <c r="U234" s="8">
        <v>1</v>
      </c>
      <c r="V234" s="9" cm="1">
        <f t="array" aca="1" ref="V234" ca="1">_xlfn.IFS(T234="Não","",T234="Sim",S234-2)</f>
        <v>4</v>
      </c>
      <c r="W234" s="6">
        <v>0</v>
      </c>
      <c r="X234" s="8">
        <v>1</v>
      </c>
      <c r="Y234" s="8" t="str">
        <f t="shared" si="7"/>
        <v>Não</v>
      </c>
    </row>
    <row r="235" spans="1:25" x14ac:dyDescent="0.25">
      <c r="A235" s="6" t="s">
        <v>1099</v>
      </c>
      <c r="B235" s="6" t="s">
        <v>403</v>
      </c>
      <c r="C235" s="8" t="str">
        <f>VLOOKUP(B235,'Lista de obras'!$A:$C,2,FALSE)</f>
        <v>4575526312</v>
      </c>
      <c r="D235" s="8" t="str">
        <f>VLOOKUP(B235,'Lista de obras'!$A:$C,3,FALSE)</f>
        <v>PHD - Serviços de Substituição do Piso da Sala do Retrabalho</v>
      </c>
      <c r="E235" s="8" t="str">
        <f>VLOOKUP(B235,'Lista de obras'!$A:$D,4,FALSE)</f>
        <v>NESTLE MONTES CLAROS</v>
      </c>
      <c r="F235" s="6">
        <v>69</v>
      </c>
      <c r="G235" s="4" t="s">
        <v>878</v>
      </c>
      <c r="H235" s="14">
        <v>45512</v>
      </c>
      <c r="I235" s="16">
        <v>0.70789351851851856</v>
      </c>
      <c r="K235" s="6" t="s">
        <v>794</v>
      </c>
      <c r="L235" s="4">
        <v>45512</v>
      </c>
      <c r="M235" s="5">
        <v>0.71348379629629632</v>
      </c>
      <c r="N235" s="6" t="s">
        <v>788</v>
      </c>
      <c r="O235" s="8">
        <v>1</v>
      </c>
      <c r="P235" s="4">
        <v>45512</v>
      </c>
      <c r="Q235" s="5">
        <v>0.82616898148148143</v>
      </c>
      <c r="R235" s="6" t="s">
        <v>795</v>
      </c>
      <c r="S235" s="9" cm="1">
        <f t="array" aca="1" ref="S235" ca="1">_xlfn.IFS(P235="",NETWORKDAYS(L235,TODAY(),Feriados!A234:A1299),P235&lt;&gt;"",(NETWORKDAYS(L235,P235,Feriados!A234:A1299)-1))</f>
        <v>0</v>
      </c>
      <c r="T235" s="9" t="str">
        <f t="shared" ca="1" si="6"/>
        <v>Não</v>
      </c>
      <c r="U235" s="8">
        <v>1</v>
      </c>
      <c r="V235" s="9" t="str" cm="1">
        <f t="array" aca="1" ref="V235" ca="1">_xlfn.IFS(T235="Não","",T235="Sim",S235-2)</f>
        <v/>
      </c>
      <c r="W235" s="6">
        <v>0</v>
      </c>
      <c r="X235" s="8">
        <v>1</v>
      </c>
      <c r="Y235" s="8" t="str">
        <f t="shared" si="7"/>
        <v>Não</v>
      </c>
    </row>
    <row r="236" spans="1:25" x14ac:dyDescent="0.25">
      <c r="A236" s="6" t="s">
        <v>1100</v>
      </c>
      <c r="B236" s="6" t="s">
        <v>415</v>
      </c>
      <c r="C236" s="8" t="str">
        <f>VLOOKUP(B236,'Lista de obras'!$A:$C,2,FALSE)</f>
        <v>4575380770</v>
      </c>
      <c r="D236" s="8" t="str">
        <f>VLOOKUP(B236,'Lista de obras'!$A:$C,3,FALSE)</f>
        <v>PHD - Instalação de uma porta em Inox no Retrabalho</v>
      </c>
      <c r="E236" s="8" t="str">
        <f>VLOOKUP(B236,'Lista de obras'!$A:$D,4,FALSE)</f>
        <v>NESTLE MONTES CLAROS</v>
      </c>
      <c r="F236" s="6">
        <v>69</v>
      </c>
      <c r="G236" s="4" t="s">
        <v>878</v>
      </c>
      <c r="H236" s="14">
        <v>45512</v>
      </c>
      <c r="I236" s="16">
        <v>0.71295138888888887</v>
      </c>
      <c r="K236" s="6" t="s">
        <v>794</v>
      </c>
      <c r="L236" s="4">
        <v>45512</v>
      </c>
      <c r="M236" s="5">
        <v>0.71310185185185182</v>
      </c>
      <c r="N236" s="6" t="s">
        <v>788</v>
      </c>
      <c r="O236" s="8">
        <v>1</v>
      </c>
      <c r="P236" s="4">
        <v>45512</v>
      </c>
      <c r="Q236" s="5">
        <v>0.82687500000000003</v>
      </c>
      <c r="R236" s="6" t="s">
        <v>795</v>
      </c>
      <c r="S236" s="9" cm="1">
        <f t="array" aca="1" ref="S236" ca="1">_xlfn.IFS(P236="",NETWORKDAYS(L236,TODAY(),Feriados!A235:A1300),P236&lt;&gt;"",(NETWORKDAYS(L236,P236,Feriados!A235:A1300)-1))</f>
        <v>0</v>
      </c>
      <c r="T236" s="9" t="str">
        <f t="shared" ca="1" si="6"/>
        <v>Não</v>
      </c>
      <c r="U236" s="8">
        <v>1</v>
      </c>
      <c r="V236" s="9" t="str" cm="1">
        <f t="array" aca="1" ref="V236" ca="1">_xlfn.IFS(T236="Não","",T236="Sim",S236-2)</f>
        <v/>
      </c>
      <c r="W236" s="6">
        <v>0</v>
      </c>
      <c r="X236" s="8">
        <v>1</v>
      </c>
      <c r="Y236" s="8" t="str">
        <f t="shared" si="7"/>
        <v>Não</v>
      </c>
    </row>
    <row r="237" spans="1:25" x14ac:dyDescent="0.25">
      <c r="A237" s="6" t="s">
        <v>1101</v>
      </c>
      <c r="B237" s="6" t="s">
        <v>415</v>
      </c>
      <c r="C237" s="8" t="str">
        <f>VLOOKUP(B237,'Lista de obras'!$A:$C,2,FALSE)</f>
        <v>4575380770</v>
      </c>
      <c r="D237" s="8" t="str">
        <f>VLOOKUP(B237,'Lista de obras'!$A:$C,3,FALSE)</f>
        <v>PHD - Instalação de uma porta em Inox no Retrabalho</v>
      </c>
      <c r="E237" s="8" t="str">
        <f>VLOOKUP(B237,'Lista de obras'!$A:$D,4,FALSE)</f>
        <v>NESTLE MONTES CLAROS</v>
      </c>
      <c r="F237" s="6">
        <v>72</v>
      </c>
      <c r="G237" s="4" t="s">
        <v>933</v>
      </c>
      <c r="H237" s="14">
        <v>45512</v>
      </c>
      <c r="I237" s="16">
        <v>0.71456018518518516</v>
      </c>
      <c r="K237" s="6" t="s">
        <v>794</v>
      </c>
      <c r="L237" s="4">
        <v>45512</v>
      </c>
      <c r="M237" s="5">
        <v>0.7224652777777778</v>
      </c>
      <c r="N237" s="6" t="s">
        <v>788</v>
      </c>
      <c r="O237" s="8">
        <v>1</v>
      </c>
      <c r="P237" s="4">
        <v>45512</v>
      </c>
      <c r="Q237" s="5">
        <v>0.82746527777777779</v>
      </c>
      <c r="R237" s="6" t="s">
        <v>795</v>
      </c>
      <c r="S237" s="9" cm="1">
        <f t="array" aca="1" ref="S237" ca="1">_xlfn.IFS(P237="",NETWORKDAYS(L237,TODAY(),Feriados!A236:A1301),P237&lt;&gt;"",(NETWORKDAYS(L237,P237,Feriados!A236:A1301)-1))</f>
        <v>0</v>
      </c>
      <c r="T237" s="9" t="str">
        <f t="shared" ca="1" si="6"/>
        <v>Não</v>
      </c>
      <c r="U237" s="8">
        <v>1</v>
      </c>
      <c r="V237" s="9" t="str" cm="1">
        <f t="array" aca="1" ref="V237" ca="1">_xlfn.IFS(T237="Não","",T237="Sim",S237-2)</f>
        <v/>
      </c>
      <c r="W237" s="6">
        <v>0</v>
      </c>
      <c r="X237" s="8">
        <v>1</v>
      </c>
      <c r="Y237" s="8" t="str">
        <f t="shared" si="7"/>
        <v>Não</v>
      </c>
    </row>
    <row r="238" spans="1:25" x14ac:dyDescent="0.25">
      <c r="A238" s="6" t="s">
        <v>1102</v>
      </c>
      <c r="B238" s="6" t="s">
        <v>390</v>
      </c>
      <c r="C238" s="8" t="str">
        <f>VLOOKUP(B238,'Lista de obras'!$A:$C,2,FALSE)</f>
        <v>4575439776</v>
      </c>
      <c r="D238" s="8" t="str">
        <f>VLOOKUP(B238,'Lista de obras'!$A:$C,3,FALSE)</f>
        <v>CONSCAPE - Impermeabilização de telhas Utilidades</v>
      </c>
      <c r="E238" s="8" t="str">
        <f>VLOOKUP(B238,'Lista de obras'!$A:$D,4,FALSE)</f>
        <v>NESTLE ARAÇATUBA</v>
      </c>
      <c r="F238" s="6">
        <v>37</v>
      </c>
      <c r="G238" s="4" t="s">
        <v>1034</v>
      </c>
      <c r="H238" s="14">
        <v>45512</v>
      </c>
      <c r="I238" s="16">
        <v>0.71914351851851854</v>
      </c>
      <c r="K238" s="6" t="s">
        <v>873</v>
      </c>
      <c r="L238" s="4">
        <v>45519</v>
      </c>
      <c r="M238" s="5">
        <v>0.82056712962962963</v>
      </c>
      <c r="N238" s="6" t="s">
        <v>788</v>
      </c>
      <c r="O238" s="8">
        <v>1</v>
      </c>
      <c r="P238" s="4">
        <v>45520</v>
      </c>
      <c r="Q238" s="5">
        <v>0.47366898148148145</v>
      </c>
      <c r="R238" s="6" t="s">
        <v>874</v>
      </c>
      <c r="S238" s="9" cm="1">
        <f t="array" aca="1" ref="S238" ca="1">_xlfn.IFS(P238="",NETWORKDAYS(L238,TODAY(),Feriados!A237:A1302),P238&lt;&gt;"",(NETWORKDAYS(L238,P238,Feriados!A237:A1302)-1))</f>
        <v>1</v>
      </c>
      <c r="T238" s="9" t="str">
        <f t="shared" ca="1" si="6"/>
        <v>Não</v>
      </c>
      <c r="U238" s="8">
        <v>1</v>
      </c>
      <c r="V238" s="9" t="str" cm="1">
        <f t="array" aca="1" ref="V238" ca="1">_xlfn.IFS(T238="Não","",T238="Sim",S238-2)</f>
        <v/>
      </c>
      <c r="W238" s="6">
        <v>0</v>
      </c>
      <c r="X238" s="8">
        <v>1</v>
      </c>
      <c r="Y238" s="8" t="str">
        <f t="shared" si="7"/>
        <v>Não</v>
      </c>
    </row>
    <row r="239" spans="1:25" x14ac:dyDescent="0.25">
      <c r="A239" s="6" t="s">
        <v>1103</v>
      </c>
      <c r="B239" s="6" t="s">
        <v>259</v>
      </c>
      <c r="C239" s="8" t="str">
        <f>VLOOKUP(B239,'Lista de obras'!$A:$C,2,FALSE)</f>
        <v>4573889617</v>
      </c>
      <c r="D239" s="8" t="str">
        <f>VLOOKUP(B239,'Lista de obras'!$A:$C,3,FALSE)</f>
        <v>FUTURA ELETRICIDADE - Adequações e modificações de elétrica e automação para o projeto Roasters replacement</v>
      </c>
      <c r="E239" s="8" t="str">
        <f>VLOOKUP(B239,'Lista de obras'!$A:$D,4,FALSE)</f>
        <v>NESTLE ARARAS</v>
      </c>
      <c r="F239" s="6">
        <v>282</v>
      </c>
      <c r="G239" s="4" t="s">
        <v>1098</v>
      </c>
      <c r="H239" s="14">
        <v>45512</v>
      </c>
      <c r="I239" s="16">
        <v>0.73416666666666663</v>
      </c>
      <c r="K239" s="6" t="s">
        <v>832</v>
      </c>
      <c r="L239" s="4">
        <v>45512</v>
      </c>
      <c r="M239" s="5">
        <v>0.82879629629629625</v>
      </c>
      <c r="N239" s="6" t="s">
        <v>788</v>
      </c>
      <c r="O239" s="8">
        <v>1</v>
      </c>
      <c r="P239" s="4">
        <v>45517</v>
      </c>
      <c r="Q239" s="5">
        <v>0.49190972222222223</v>
      </c>
      <c r="R239" s="6" t="s">
        <v>833</v>
      </c>
      <c r="S239" s="9" cm="1">
        <f t="array" aca="1" ref="S239" ca="1">_xlfn.IFS(P239="",NETWORKDAYS(L239,TODAY(),Feriados!A238:A1303),P239&lt;&gt;"",(NETWORKDAYS(L239,P239,Feriados!A238:A1303)-1))</f>
        <v>3</v>
      </c>
      <c r="T239" s="9" t="str">
        <f t="shared" ca="1" si="6"/>
        <v>Sim</v>
      </c>
      <c r="U239" s="8">
        <v>1</v>
      </c>
      <c r="V239" s="9" cm="1">
        <f t="array" aca="1" ref="V239" ca="1">_xlfn.IFS(T239="Não","",T239="Sim",S239-2)</f>
        <v>1</v>
      </c>
      <c r="W239" s="6">
        <v>0</v>
      </c>
      <c r="X239" s="8">
        <v>1</v>
      </c>
      <c r="Y239" s="8" t="str">
        <f t="shared" si="7"/>
        <v>Não</v>
      </c>
    </row>
    <row r="240" spans="1:25" x14ac:dyDescent="0.25">
      <c r="A240" s="6" t="s">
        <v>1104</v>
      </c>
      <c r="B240" s="6" t="s">
        <v>301</v>
      </c>
      <c r="C240" s="8" t="str">
        <f>VLOOKUP(B240,'Lista de obras'!$A:$C,2,FALSE)</f>
        <v>4575420951</v>
      </c>
      <c r="D240" s="8" t="str">
        <f>VLOOKUP(B240,'Lista de obras'!$A:$C,3,FALSE)</f>
        <v>FUTURA ELETRICIDADE - Montagem Eletrica Para Projeto DPA Lactalis</v>
      </c>
      <c r="E240" s="8" t="str">
        <f>VLOOKUP(B240,'Lista de obras'!$A:$D,4,FALSE)</f>
        <v>NESTLE ARARAS</v>
      </c>
      <c r="F240" s="6">
        <v>60</v>
      </c>
      <c r="G240" s="4" t="s">
        <v>1098</v>
      </c>
      <c r="H240" s="14">
        <v>45512</v>
      </c>
      <c r="I240" s="16">
        <v>0.74503472222222222</v>
      </c>
      <c r="K240" s="6" t="s">
        <v>832</v>
      </c>
      <c r="L240" s="4">
        <v>45512</v>
      </c>
      <c r="M240" s="5">
        <v>0.82896990740740739</v>
      </c>
      <c r="N240" s="6" t="s">
        <v>788</v>
      </c>
      <c r="O240" s="8">
        <v>1</v>
      </c>
      <c r="P240" s="4">
        <v>45524</v>
      </c>
      <c r="Q240" s="5">
        <v>0.67356481481481478</v>
      </c>
      <c r="R240" s="6" t="s">
        <v>835</v>
      </c>
      <c r="S240" s="9" cm="1">
        <f t="array" aca="1" ref="S240" ca="1">_xlfn.IFS(P240="",NETWORKDAYS(L240,TODAY(),Feriados!A239:A1304),P240&lt;&gt;"",(NETWORKDAYS(L240,P240,Feriados!A239:A1304)-1))</f>
        <v>8</v>
      </c>
      <c r="T240" s="9" t="str">
        <f t="shared" ca="1" si="6"/>
        <v>Sim</v>
      </c>
      <c r="U240" s="8">
        <v>1</v>
      </c>
      <c r="V240" s="9" cm="1">
        <f t="array" aca="1" ref="V240" ca="1">_xlfn.IFS(T240="Não","",T240="Sim",S240-2)</f>
        <v>6</v>
      </c>
      <c r="W240" s="6">
        <v>0</v>
      </c>
      <c r="X240" s="8">
        <v>1</v>
      </c>
      <c r="Y240" s="8" t="str">
        <f t="shared" si="7"/>
        <v>Não</v>
      </c>
    </row>
    <row r="241" spans="1:25" x14ac:dyDescent="0.25">
      <c r="A241" s="6" t="s">
        <v>1105</v>
      </c>
      <c r="B241" s="6" t="s">
        <v>393</v>
      </c>
      <c r="C241" s="8" t="str">
        <f>VLOOKUP(B241,'Lista de obras'!$A:$C,2,FALSE)</f>
        <v>4575521201</v>
      </c>
      <c r="D241" s="8" t="str">
        <f>VLOOKUP(B241,'Lista de obras'!$A:$C,3,FALSE)</f>
        <v>FUTURA ELETRICIDADE - Desmontagem e Montagem Elétrica Projeto AHU Egron L2</v>
      </c>
      <c r="E241" s="8" t="str">
        <f>VLOOKUP(B241,'Lista de obras'!$A:$D,4,FALSE)</f>
        <v>NESTLE ARARAS</v>
      </c>
      <c r="F241" s="6">
        <v>39</v>
      </c>
      <c r="G241" s="4" t="s">
        <v>1098</v>
      </c>
      <c r="H241" s="14">
        <v>45512</v>
      </c>
      <c r="I241" s="16">
        <v>0.74759259259259259</v>
      </c>
      <c r="K241" s="6" t="s">
        <v>832</v>
      </c>
      <c r="L241" s="4">
        <v>45512</v>
      </c>
      <c r="M241" s="5">
        <v>0.82913194444444449</v>
      </c>
      <c r="N241" s="6" t="s">
        <v>788</v>
      </c>
      <c r="O241" s="8">
        <v>1</v>
      </c>
      <c r="P241" s="4">
        <v>45516</v>
      </c>
      <c r="Q241" s="5">
        <v>0.54089120370370369</v>
      </c>
      <c r="R241" s="6" t="s">
        <v>835</v>
      </c>
      <c r="S241" s="9" cm="1">
        <f t="array" aca="1" ref="S241" ca="1">_xlfn.IFS(P241="",NETWORKDAYS(L241,TODAY(),Feriados!A240:A1305),P241&lt;&gt;"",(NETWORKDAYS(L241,P241,Feriados!A240:A1305)-1))</f>
        <v>2</v>
      </c>
      <c r="T241" s="9" t="str">
        <f t="shared" ca="1" si="6"/>
        <v>Não</v>
      </c>
      <c r="U241" s="8">
        <v>1</v>
      </c>
      <c r="V241" s="9" t="str" cm="1">
        <f t="array" aca="1" ref="V241" ca="1">_xlfn.IFS(T241="Não","",T241="Sim",S241-2)</f>
        <v/>
      </c>
      <c r="W241" s="6">
        <v>0</v>
      </c>
      <c r="X241" s="8">
        <v>1</v>
      </c>
      <c r="Y241" s="8" t="str">
        <f t="shared" si="7"/>
        <v>Não</v>
      </c>
    </row>
    <row r="242" spans="1:25" x14ac:dyDescent="0.25">
      <c r="A242" s="6" t="s">
        <v>1106</v>
      </c>
      <c r="B242" s="6" t="s">
        <v>448</v>
      </c>
      <c r="C242" s="8" t="str">
        <f>VLOOKUP(B242,'Lista de obras'!$A:$C,2,FALSE)</f>
        <v>4575388482</v>
      </c>
      <c r="D242" s="8" t="str">
        <f>VLOOKUP(B242,'Lista de obras'!$A:$C,3,FALSE)</f>
        <v>MODUS - Obsoletismo Fornos REQ 2024 P048</v>
      </c>
      <c r="E242" s="8" t="str">
        <f>VLOOKUP(B242,'Lista de obras'!$A:$D,4,FALSE)</f>
        <v>NESTLE MARÍLIA</v>
      </c>
      <c r="F242" s="6">
        <v>92</v>
      </c>
      <c r="G242" s="4" t="s">
        <v>967</v>
      </c>
      <c r="H242" s="14">
        <v>45512</v>
      </c>
      <c r="I242" s="16">
        <v>0.74853009259259262</v>
      </c>
      <c r="K242" s="6" t="s">
        <v>845</v>
      </c>
      <c r="L242" s="4">
        <v>45512</v>
      </c>
      <c r="M242" s="5">
        <v>0.7610069444444445</v>
      </c>
      <c r="N242" s="6" t="s">
        <v>788</v>
      </c>
      <c r="O242" s="8">
        <v>1</v>
      </c>
      <c r="P242" s="4">
        <v>45516</v>
      </c>
      <c r="Q242" s="5">
        <v>0.48934027777777778</v>
      </c>
      <c r="R242" s="6" t="s">
        <v>846</v>
      </c>
      <c r="S242" s="9" cm="1">
        <f t="array" aca="1" ref="S242" ca="1">_xlfn.IFS(P242="",NETWORKDAYS(L242,TODAY(),Feriados!A241:A1306),P242&lt;&gt;"",(NETWORKDAYS(L242,P242,Feriados!A241:A1306)-1))</f>
        <v>2</v>
      </c>
      <c r="T242" s="9" t="str">
        <f t="shared" ca="1" si="6"/>
        <v>Não</v>
      </c>
      <c r="U242" s="8">
        <v>1</v>
      </c>
      <c r="V242" s="9" t="str" cm="1">
        <f t="array" aca="1" ref="V242" ca="1">_xlfn.IFS(T242="Não","",T242="Sim",S242-2)</f>
        <v/>
      </c>
      <c r="W242" s="6">
        <v>0</v>
      </c>
      <c r="X242" s="8">
        <v>1</v>
      </c>
      <c r="Y242" s="8" t="str">
        <f t="shared" si="7"/>
        <v>Não</v>
      </c>
    </row>
    <row r="243" spans="1:25" x14ac:dyDescent="0.25">
      <c r="A243" s="6" t="s">
        <v>1107</v>
      </c>
      <c r="B243" s="6" t="s">
        <v>448</v>
      </c>
      <c r="C243" s="8" t="str">
        <f>VLOOKUP(B243,'Lista de obras'!$A:$C,2,FALSE)</f>
        <v>4575388482</v>
      </c>
      <c r="D243" s="8" t="str">
        <f>VLOOKUP(B243,'Lista de obras'!$A:$C,3,FALSE)</f>
        <v>MODUS - Obsoletismo Fornos REQ 2024 P048</v>
      </c>
      <c r="E243" s="8" t="str">
        <f>VLOOKUP(B243,'Lista de obras'!$A:$D,4,FALSE)</f>
        <v>NESTLE MARÍLIA</v>
      </c>
      <c r="F243" s="6">
        <v>93</v>
      </c>
      <c r="G243" s="4" t="s">
        <v>1034</v>
      </c>
      <c r="H243" s="14">
        <v>45512</v>
      </c>
      <c r="I243" s="16">
        <v>0.75248842592592591</v>
      </c>
      <c r="K243" s="6" t="s">
        <v>845</v>
      </c>
      <c r="L243" s="4">
        <v>45512</v>
      </c>
      <c r="M243" s="5">
        <v>0.77587962962962964</v>
      </c>
      <c r="N243" s="6" t="s">
        <v>788</v>
      </c>
      <c r="O243" s="8">
        <v>1</v>
      </c>
      <c r="P243" s="4">
        <v>45513</v>
      </c>
      <c r="Q243" s="5">
        <v>0.71321759259259254</v>
      </c>
      <c r="R243" s="6" t="s">
        <v>846</v>
      </c>
      <c r="S243" s="9" cm="1">
        <f t="array" aca="1" ref="S243" ca="1">_xlfn.IFS(P243="",NETWORKDAYS(L243,TODAY(),Feriados!A242:A1307),P243&lt;&gt;"",(NETWORKDAYS(L243,P243,Feriados!A242:A1307)-1))</f>
        <v>1</v>
      </c>
      <c r="T243" s="9" t="str">
        <f t="shared" ca="1" si="6"/>
        <v>Não</v>
      </c>
      <c r="U243" s="8">
        <v>1</v>
      </c>
      <c r="V243" s="9" t="str" cm="1">
        <f t="array" aca="1" ref="V243" ca="1">_xlfn.IFS(T243="Não","",T243="Sim",S243-2)</f>
        <v/>
      </c>
      <c r="W243" s="6">
        <v>0</v>
      </c>
      <c r="X243" s="8">
        <v>1</v>
      </c>
      <c r="Y243" s="8" t="str">
        <f t="shared" si="7"/>
        <v>Não</v>
      </c>
    </row>
    <row r="244" spans="1:25" x14ac:dyDescent="0.25">
      <c r="A244" s="6" t="s">
        <v>1108</v>
      </c>
      <c r="B244" s="6" t="s">
        <v>531</v>
      </c>
      <c r="C244" s="8" t="str">
        <f>VLOOKUP(B244,'Lista de obras'!$A:$C,2,FALSE)</f>
        <v>4575973876</v>
      </c>
      <c r="D244" s="8" t="str">
        <f>VLOOKUP(B244,'Lista de obras'!$A:$C,3,FALSE)</f>
        <v>PHD - Execução Civil de Novos Banheiros na CD ES - Fabrica II</v>
      </c>
      <c r="E244" s="8" t="str">
        <f>VLOOKUP(B244,'Lista de obras'!$A:$D,4,FALSE)</f>
        <v>NESTLE VILA VELHA</v>
      </c>
      <c r="F244" s="6">
        <v>13</v>
      </c>
      <c r="G244" s="4" t="s">
        <v>838</v>
      </c>
      <c r="H244" s="14">
        <v>45512</v>
      </c>
      <c r="I244" s="16">
        <v>0.75565972222222222</v>
      </c>
      <c r="K244" s="6" t="s">
        <v>794</v>
      </c>
      <c r="L244" s="4">
        <v>45512</v>
      </c>
      <c r="M244" s="5">
        <v>0.75572916666666667</v>
      </c>
      <c r="N244" s="6" t="s">
        <v>788</v>
      </c>
      <c r="O244" s="8">
        <v>1</v>
      </c>
      <c r="P244" s="4">
        <v>45516</v>
      </c>
      <c r="Q244" s="5">
        <v>0.57084490740740745</v>
      </c>
      <c r="R244" s="6" t="s">
        <v>840</v>
      </c>
      <c r="S244" s="9" cm="1">
        <f t="array" aca="1" ref="S244" ca="1">_xlfn.IFS(P244="",NETWORKDAYS(L244,TODAY(),Feriados!A243:A1308),P244&lt;&gt;"",(NETWORKDAYS(L244,P244,Feriados!A243:A1308)-1))</f>
        <v>2</v>
      </c>
      <c r="T244" s="9" t="str">
        <f t="shared" ca="1" si="6"/>
        <v>Não</v>
      </c>
      <c r="U244" s="8">
        <v>1</v>
      </c>
      <c r="V244" s="9" t="str" cm="1">
        <f t="array" aca="1" ref="V244" ca="1">_xlfn.IFS(T244="Não","",T244="Sim",S244-2)</f>
        <v/>
      </c>
      <c r="W244" s="6">
        <v>0</v>
      </c>
      <c r="X244" s="8">
        <v>1</v>
      </c>
      <c r="Y244" s="8" t="str">
        <f t="shared" si="7"/>
        <v>Não</v>
      </c>
    </row>
    <row r="245" spans="1:25" x14ac:dyDescent="0.25">
      <c r="A245" s="6" t="s">
        <v>1109</v>
      </c>
      <c r="B245" s="6" t="s">
        <v>134</v>
      </c>
      <c r="C245" s="8" t="str">
        <f>VLOOKUP(B245,'Lista de obras'!$A:$C,2,FALSE)</f>
        <v>4574509688</v>
      </c>
      <c r="D245" s="8" t="str">
        <f>VLOOKUP(B245,'Lista de obras'!$A:$C,3,FALSE)</f>
        <v>PLAEGE - Construção Civil do Projeto Roasters Replacement</v>
      </c>
      <c r="E245" s="8" t="str">
        <f>VLOOKUP(B245,'Lista de obras'!$A:$D,4,FALSE)</f>
        <v>NESTLE ARARAS</v>
      </c>
      <c r="F245" s="6">
        <v>196</v>
      </c>
      <c r="G245" s="4" t="s">
        <v>1098</v>
      </c>
      <c r="H245" s="14">
        <v>45512</v>
      </c>
      <c r="I245" s="16">
        <v>0.75886574074074076</v>
      </c>
      <c r="K245" s="6" t="s">
        <v>805</v>
      </c>
      <c r="L245" s="4">
        <v>45514</v>
      </c>
      <c r="M245" s="5">
        <v>0.49450231481481483</v>
      </c>
      <c r="N245" s="6" t="s">
        <v>788</v>
      </c>
      <c r="O245" s="8">
        <v>1</v>
      </c>
      <c r="P245" s="4">
        <v>45522</v>
      </c>
      <c r="Q245" s="5">
        <v>0.51155092592592588</v>
      </c>
      <c r="R245" s="6" t="s">
        <v>806</v>
      </c>
      <c r="S245" s="9" cm="1">
        <f t="array" aca="1" ref="S245" ca="1">_xlfn.IFS(P245="",NETWORKDAYS(L245,TODAY(),Feriados!A244:A1309),P245&lt;&gt;"",(NETWORKDAYS(L245,P245,Feriados!A244:A1309)-1))</f>
        <v>4</v>
      </c>
      <c r="T245" s="9" t="str">
        <f t="shared" ca="1" si="6"/>
        <v>Sim</v>
      </c>
      <c r="U245" s="8">
        <v>1</v>
      </c>
      <c r="V245" s="9" cm="1">
        <f t="array" aca="1" ref="V245" ca="1">_xlfn.IFS(T245="Não","",T245="Sim",S245-2)</f>
        <v>2</v>
      </c>
      <c r="W245" s="6">
        <v>0</v>
      </c>
      <c r="X245" s="8">
        <v>1</v>
      </c>
      <c r="Y245" s="8" t="str">
        <f t="shared" si="7"/>
        <v>Não</v>
      </c>
    </row>
    <row r="246" spans="1:25" x14ac:dyDescent="0.25">
      <c r="A246" s="6" t="s">
        <v>1110</v>
      </c>
      <c r="B246" s="6" t="s">
        <v>486</v>
      </c>
      <c r="C246" s="8" t="str">
        <f>VLOOKUP(B246,'Lista de obras'!$A:$C,2,FALSE)</f>
        <v>4574873689</v>
      </c>
      <c r="D246" s="8" t="str">
        <f>VLOOKUP(B246,'Lista de obras'!$A:$C,3,FALSE)</f>
        <v>MODUS - RFQ 2024 P010 / RFQ 2024 P 011</v>
      </c>
      <c r="E246" s="8" t="str">
        <f>VLOOKUP(B246,'Lista de obras'!$A:$D,4,FALSE)</f>
        <v>NESTLE MARÍLIA</v>
      </c>
      <c r="F246" s="6">
        <v>148</v>
      </c>
      <c r="G246" s="4" t="s">
        <v>967</v>
      </c>
      <c r="H246" s="14">
        <v>45512</v>
      </c>
      <c r="I246" s="16">
        <v>0.75952546296296297</v>
      </c>
      <c r="K246" s="6" t="s">
        <v>845</v>
      </c>
      <c r="L246" s="4">
        <v>45518</v>
      </c>
      <c r="M246" s="5">
        <v>0.65579861111111115</v>
      </c>
      <c r="N246" s="6" t="s">
        <v>788</v>
      </c>
      <c r="O246" s="8">
        <v>1</v>
      </c>
      <c r="P246" s="4">
        <v>45519</v>
      </c>
      <c r="Q246" s="5">
        <v>0.61476851851851855</v>
      </c>
      <c r="R246" s="6" t="s">
        <v>848</v>
      </c>
      <c r="S246" s="9" cm="1">
        <f t="array" aca="1" ref="S246" ca="1">_xlfn.IFS(P246="",NETWORKDAYS(L246,TODAY(),Feriados!A245:A1310),P246&lt;&gt;"",(NETWORKDAYS(L246,P246,Feriados!A245:A1310)-1))</f>
        <v>1</v>
      </c>
      <c r="T246" s="9" t="str">
        <f t="shared" ca="1" si="6"/>
        <v>Não</v>
      </c>
      <c r="U246" s="8">
        <v>1</v>
      </c>
      <c r="V246" s="9" t="str" cm="1">
        <f t="array" aca="1" ref="V246" ca="1">_xlfn.IFS(T246="Não","",T246="Sim",S246-2)</f>
        <v/>
      </c>
      <c r="W246" s="6">
        <v>0</v>
      </c>
      <c r="X246" s="8">
        <v>1</v>
      </c>
      <c r="Y246" s="8" t="str">
        <f t="shared" si="7"/>
        <v>Não</v>
      </c>
    </row>
    <row r="247" spans="1:25" x14ac:dyDescent="0.25">
      <c r="A247" s="6" t="s">
        <v>1111</v>
      </c>
      <c r="B247" s="6" t="s">
        <v>531</v>
      </c>
      <c r="C247" s="8" t="str">
        <f>VLOOKUP(B247,'Lista de obras'!$A:$C,2,FALSE)</f>
        <v>4575973876</v>
      </c>
      <c r="D247" s="8" t="str">
        <f>VLOOKUP(B247,'Lista de obras'!$A:$C,3,FALSE)</f>
        <v>PHD - Execução Civil de Novos Banheiros na CD ES - Fabrica II</v>
      </c>
      <c r="E247" s="8" t="str">
        <f>VLOOKUP(B247,'Lista de obras'!$A:$D,4,FALSE)</f>
        <v>NESTLE VILA VELHA</v>
      </c>
      <c r="F247" s="6">
        <v>14</v>
      </c>
      <c r="G247" s="4" t="s">
        <v>797</v>
      </c>
      <c r="H247" s="14">
        <v>45512</v>
      </c>
      <c r="I247" s="16">
        <v>0.75976851851851857</v>
      </c>
      <c r="K247" s="6" t="s">
        <v>794</v>
      </c>
      <c r="L247" s="4">
        <v>45512</v>
      </c>
      <c r="M247" s="5">
        <v>0.75984953703703706</v>
      </c>
      <c r="N247" s="6" t="s">
        <v>788</v>
      </c>
      <c r="O247" s="8">
        <v>1</v>
      </c>
      <c r="P247" s="4">
        <v>45516</v>
      </c>
      <c r="Q247" s="5">
        <v>0.57160879629629635</v>
      </c>
      <c r="R247" s="6" t="s">
        <v>840</v>
      </c>
      <c r="S247" s="9" cm="1">
        <f t="array" aca="1" ref="S247" ca="1">_xlfn.IFS(P247="",NETWORKDAYS(L247,TODAY(),Feriados!A246:A1311),P247&lt;&gt;"",(NETWORKDAYS(L247,P247,Feriados!A246:A1311)-1))</f>
        <v>2</v>
      </c>
      <c r="T247" s="9" t="str">
        <f t="shared" ca="1" si="6"/>
        <v>Não</v>
      </c>
      <c r="U247" s="8">
        <v>1</v>
      </c>
      <c r="V247" s="9" t="str" cm="1">
        <f t="array" aca="1" ref="V247" ca="1">_xlfn.IFS(T247="Não","",T247="Sim",S247-2)</f>
        <v/>
      </c>
      <c r="W247" s="6">
        <v>0</v>
      </c>
      <c r="X247" s="8">
        <v>1</v>
      </c>
      <c r="Y247" s="8" t="str">
        <f t="shared" si="7"/>
        <v>Não</v>
      </c>
    </row>
    <row r="248" spans="1:25" x14ac:dyDescent="0.25">
      <c r="A248" s="6" t="s">
        <v>1112</v>
      </c>
      <c r="B248" s="6" t="s">
        <v>531</v>
      </c>
      <c r="C248" s="8" t="str">
        <f>VLOOKUP(B248,'Lista de obras'!$A:$C,2,FALSE)</f>
        <v>4575973876</v>
      </c>
      <c r="D248" s="8" t="str">
        <f>VLOOKUP(B248,'Lista de obras'!$A:$C,3,FALSE)</f>
        <v>PHD - Execução Civil de Novos Banheiros na CD ES - Fabrica II</v>
      </c>
      <c r="E248" s="8" t="str">
        <f>VLOOKUP(B248,'Lista de obras'!$A:$D,4,FALSE)</f>
        <v>NESTLE VILA VELHA</v>
      </c>
      <c r="F248" s="6">
        <v>15</v>
      </c>
      <c r="G248" s="4" t="s">
        <v>786</v>
      </c>
      <c r="H248" s="14">
        <v>45512</v>
      </c>
      <c r="I248" s="16">
        <v>0.76283564814814819</v>
      </c>
      <c r="K248" s="6" t="s">
        <v>794</v>
      </c>
      <c r="L248" s="4">
        <v>45512</v>
      </c>
      <c r="M248" s="5">
        <v>0.76291666666666669</v>
      </c>
      <c r="N248" s="6" t="s">
        <v>788</v>
      </c>
      <c r="O248" s="8">
        <v>1</v>
      </c>
      <c r="P248" s="4">
        <v>45516</v>
      </c>
      <c r="Q248" s="5">
        <v>0.57251157407407405</v>
      </c>
      <c r="R248" s="6" t="s">
        <v>840</v>
      </c>
      <c r="S248" s="9" cm="1">
        <f t="array" aca="1" ref="S248" ca="1">_xlfn.IFS(P248="",NETWORKDAYS(L248,TODAY(),Feriados!A247:A1312),P248&lt;&gt;"",(NETWORKDAYS(L248,P248,Feriados!A247:A1312)-1))</f>
        <v>2</v>
      </c>
      <c r="T248" s="9" t="str">
        <f t="shared" ca="1" si="6"/>
        <v>Não</v>
      </c>
      <c r="U248" s="8">
        <v>1</v>
      </c>
      <c r="V248" s="9" t="str" cm="1">
        <f t="array" aca="1" ref="V248" ca="1">_xlfn.IFS(T248="Não","",T248="Sim",S248-2)</f>
        <v/>
      </c>
      <c r="W248" s="6">
        <v>0</v>
      </c>
      <c r="X248" s="8">
        <v>1</v>
      </c>
      <c r="Y248" s="8" t="str">
        <f t="shared" si="7"/>
        <v>Não</v>
      </c>
    </row>
    <row r="249" spans="1:25" x14ac:dyDescent="0.25">
      <c r="A249" s="6" t="s">
        <v>1113</v>
      </c>
      <c r="B249" s="6" t="s">
        <v>531</v>
      </c>
      <c r="C249" s="8" t="str">
        <f>VLOOKUP(B249,'Lista de obras'!$A:$C,2,FALSE)</f>
        <v>4575973876</v>
      </c>
      <c r="D249" s="8" t="str">
        <f>VLOOKUP(B249,'Lista de obras'!$A:$C,3,FALSE)</f>
        <v>PHD - Execução Civil de Novos Banheiros na CD ES - Fabrica II</v>
      </c>
      <c r="E249" s="8" t="str">
        <f>VLOOKUP(B249,'Lista de obras'!$A:$D,4,FALSE)</f>
        <v>NESTLE VILA VELHA</v>
      </c>
      <c r="F249" s="6">
        <v>16</v>
      </c>
      <c r="G249" s="4" t="s">
        <v>817</v>
      </c>
      <c r="H249" s="14">
        <v>45512</v>
      </c>
      <c r="I249" s="16">
        <v>0.76533564814814814</v>
      </c>
      <c r="K249" s="6" t="s">
        <v>794</v>
      </c>
      <c r="L249" s="4">
        <v>45512</v>
      </c>
      <c r="M249" s="5">
        <v>0.76542824074074078</v>
      </c>
      <c r="N249" s="6" t="s">
        <v>788</v>
      </c>
      <c r="O249" s="8">
        <v>1</v>
      </c>
      <c r="P249" s="4">
        <v>45516</v>
      </c>
      <c r="Q249" s="5">
        <v>0.57302083333333331</v>
      </c>
      <c r="R249" s="6" t="s">
        <v>840</v>
      </c>
      <c r="S249" s="9" cm="1">
        <f t="array" aca="1" ref="S249" ca="1">_xlfn.IFS(P249="",NETWORKDAYS(L249,TODAY(),Feriados!A248:A1313),P249&lt;&gt;"",(NETWORKDAYS(L249,P249,Feriados!A248:A1313)-1))</f>
        <v>2</v>
      </c>
      <c r="T249" s="9" t="str">
        <f t="shared" ca="1" si="6"/>
        <v>Não</v>
      </c>
      <c r="U249" s="8">
        <v>1</v>
      </c>
      <c r="V249" s="9" t="str" cm="1">
        <f t="array" aca="1" ref="V249" ca="1">_xlfn.IFS(T249="Não","",T249="Sim",S249-2)</f>
        <v/>
      </c>
      <c r="W249" s="6">
        <v>0</v>
      </c>
      <c r="X249" s="8">
        <v>1</v>
      </c>
      <c r="Y249" s="8" t="str">
        <f t="shared" si="7"/>
        <v>Não</v>
      </c>
    </row>
    <row r="250" spans="1:25" x14ac:dyDescent="0.25">
      <c r="A250" s="6" t="s">
        <v>1114</v>
      </c>
      <c r="B250" s="6" t="s">
        <v>166</v>
      </c>
      <c r="C250" s="8" t="str">
        <f>VLOOKUP(B250,'Lista de obras'!$A:$C,2,FALSE)</f>
        <v>4575310899, 4575351100</v>
      </c>
      <c r="D250" s="8" t="str">
        <f>VLOOKUP(B250,'Lista de obras'!$A:$C,3,FALSE)</f>
        <v>PLAEGE - Águas Coloridas</v>
      </c>
      <c r="E250" s="8" t="str">
        <f>VLOOKUP(B250,'Lista de obras'!$A:$D,4,FALSE)</f>
        <v>NESTLE ARARAS</v>
      </c>
      <c r="F250" s="6">
        <v>157</v>
      </c>
      <c r="G250" s="4" t="s">
        <v>1098</v>
      </c>
      <c r="H250" s="14">
        <v>45512</v>
      </c>
      <c r="I250" s="16">
        <v>0.76825231481481482</v>
      </c>
      <c r="K250" s="6" t="s">
        <v>805</v>
      </c>
      <c r="L250" s="4">
        <v>45514</v>
      </c>
      <c r="M250" s="5">
        <v>0.46554398148148146</v>
      </c>
      <c r="N250" s="6" t="s">
        <v>788</v>
      </c>
      <c r="O250" s="8">
        <v>1</v>
      </c>
      <c r="P250" s="4">
        <v>45514</v>
      </c>
      <c r="Q250" s="5">
        <v>0.69313657407407403</v>
      </c>
      <c r="R250" s="6" t="s">
        <v>871</v>
      </c>
      <c r="S250" s="9" cm="1">
        <f t="array" aca="1" ref="S250" ca="1">_xlfn.IFS(P250="",NETWORKDAYS(L250,TODAY(),Feriados!A249:A1314),P250&lt;&gt;"",(NETWORKDAYS(L250,P250,Feriados!A249:A1314)-1))</f>
        <v>-1</v>
      </c>
      <c r="T250" s="9" t="str">
        <f t="shared" ca="1" si="6"/>
        <v>Não</v>
      </c>
      <c r="U250" s="8">
        <v>1</v>
      </c>
      <c r="V250" s="9" t="str" cm="1">
        <f t="array" aca="1" ref="V250" ca="1">_xlfn.IFS(T250="Não","",T250="Sim",S250-2)</f>
        <v/>
      </c>
      <c r="W250" s="6">
        <v>0</v>
      </c>
      <c r="X250" s="8">
        <v>1</v>
      </c>
      <c r="Y250" s="8" t="str">
        <f t="shared" si="7"/>
        <v>Não</v>
      </c>
    </row>
    <row r="251" spans="1:25" x14ac:dyDescent="0.25">
      <c r="A251" s="6" t="s">
        <v>1115</v>
      </c>
      <c r="B251" s="6" t="s">
        <v>531</v>
      </c>
      <c r="C251" s="8" t="str">
        <f>VLOOKUP(B251,'Lista de obras'!$A:$C,2,FALSE)</f>
        <v>4575973876</v>
      </c>
      <c r="D251" s="8" t="str">
        <f>VLOOKUP(B251,'Lista de obras'!$A:$C,3,FALSE)</f>
        <v>PHD - Execução Civil de Novos Banheiros na CD ES - Fabrica II</v>
      </c>
      <c r="E251" s="8" t="str">
        <f>VLOOKUP(B251,'Lista de obras'!$A:$D,4,FALSE)</f>
        <v>NESTLE VILA VELHA</v>
      </c>
      <c r="F251" s="6">
        <v>17</v>
      </c>
      <c r="G251" s="4" t="s">
        <v>878</v>
      </c>
      <c r="H251" s="14">
        <v>45512</v>
      </c>
      <c r="I251" s="16">
        <v>0.77496527777777779</v>
      </c>
      <c r="K251" s="6" t="s">
        <v>794</v>
      </c>
      <c r="L251" s="4">
        <v>45512</v>
      </c>
      <c r="M251" s="5">
        <v>0.77504629629629629</v>
      </c>
      <c r="N251" s="6" t="s">
        <v>788</v>
      </c>
      <c r="O251" s="8">
        <v>1</v>
      </c>
      <c r="P251" s="4">
        <v>45516</v>
      </c>
      <c r="Q251" s="5">
        <v>0.57342592592592589</v>
      </c>
      <c r="R251" s="6" t="s">
        <v>840</v>
      </c>
      <c r="S251" s="9" cm="1">
        <f t="array" aca="1" ref="S251" ca="1">_xlfn.IFS(P251="",NETWORKDAYS(L251,TODAY(),Feriados!A250:A1315),P251&lt;&gt;"",(NETWORKDAYS(L251,P251,Feriados!A250:A1315)-1))</f>
        <v>2</v>
      </c>
      <c r="T251" s="9" t="str">
        <f t="shared" ca="1" si="6"/>
        <v>Não</v>
      </c>
      <c r="U251" s="8">
        <v>1</v>
      </c>
      <c r="V251" s="9" t="str" cm="1">
        <f t="array" aca="1" ref="V251" ca="1">_xlfn.IFS(T251="Não","",T251="Sim",S251-2)</f>
        <v/>
      </c>
      <c r="W251" s="6">
        <v>0</v>
      </c>
      <c r="X251" s="8">
        <v>1</v>
      </c>
      <c r="Y251" s="8" t="str">
        <f t="shared" si="7"/>
        <v>Não</v>
      </c>
    </row>
    <row r="252" spans="1:25" x14ac:dyDescent="0.25">
      <c r="A252" s="6" t="s">
        <v>1116</v>
      </c>
      <c r="B252" s="6" t="s">
        <v>531</v>
      </c>
      <c r="C252" s="8" t="str">
        <f>VLOOKUP(B252,'Lista de obras'!$A:$C,2,FALSE)</f>
        <v>4575973876</v>
      </c>
      <c r="D252" s="8" t="str">
        <f>VLOOKUP(B252,'Lista de obras'!$A:$C,3,FALSE)</f>
        <v>PHD - Execução Civil de Novos Banheiros na CD ES - Fabrica II</v>
      </c>
      <c r="E252" s="8" t="str">
        <f>VLOOKUP(B252,'Lista de obras'!$A:$D,4,FALSE)</f>
        <v>NESTLE VILA VELHA</v>
      </c>
      <c r="F252" s="6">
        <v>20</v>
      </c>
      <c r="G252" s="4" t="s">
        <v>933</v>
      </c>
      <c r="H252" s="14">
        <v>45512</v>
      </c>
      <c r="I252" s="16">
        <v>0.77900462962962957</v>
      </c>
      <c r="K252" s="6" t="s">
        <v>794</v>
      </c>
      <c r="L252" s="4">
        <v>45512</v>
      </c>
      <c r="M252" s="5">
        <v>0.77908564814814818</v>
      </c>
      <c r="N252" s="6" t="s">
        <v>788</v>
      </c>
      <c r="O252" s="8">
        <v>1</v>
      </c>
      <c r="P252" s="4">
        <v>45516</v>
      </c>
      <c r="Q252" s="5">
        <v>0.57638888888888884</v>
      </c>
      <c r="R252" s="6" t="s">
        <v>840</v>
      </c>
      <c r="S252" s="9" cm="1">
        <f t="array" aca="1" ref="S252" ca="1">_xlfn.IFS(P252="",NETWORKDAYS(L252,TODAY(),Feriados!A251:A1316),P252&lt;&gt;"",(NETWORKDAYS(L252,P252,Feriados!A251:A1316)-1))</f>
        <v>2</v>
      </c>
      <c r="T252" s="9" t="str">
        <f t="shared" ca="1" si="6"/>
        <v>Não</v>
      </c>
      <c r="U252" s="8">
        <v>1</v>
      </c>
      <c r="V252" s="9" t="str" cm="1">
        <f t="array" aca="1" ref="V252" ca="1">_xlfn.IFS(T252="Não","",T252="Sim",S252-2)</f>
        <v/>
      </c>
      <c r="W252" s="6">
        <v>0</v>
      </c>
      <c r="X252" s="8">
        <v>1</v>
      </c>
      <c r="Y252" s="8" t="str">
        <f t="shared" si="7"/>
        <v>Não</v>
      </c>
    </row>
    <row r="253" spans="1:25" x14ac:dyDescent="0.25">
      <c r="A253" s="6" t="s">
        <v>1117</v>
      </c>
      <c r="B253" s="6" t="s">
        <v>531</v>
      </c>
      <c r="C253" s="8" t="str">
        <f>VLOOKUP(B253,'Lista de obras'!$A:$C,2,FALSE)</f>
        <v>4575973876</v>
      </c>
      <c r="D253" s="8" t="str">
        <f>VLOOKUP(B253,'Lista de obras'!$A:$C,3,FALSE)</f>
        <v>PHD - Execução Civil de Novos Banheiros na CD ES - Fabrica II</v>
      </c>
      <c r="E253" s="8" t="str">
        <f>VLOOKUP(B253,'Lista de obras'!$A:$D,4,FALSE)</f>
        <v>NESTLE VILA VELHA</v>
      </c>
      <c r="F253" s="6">
        <v>21</v>
      </c>
      <c r="G253" s="4" t="s">
        <v>967</v>
      </c>
      <c r="H253" s="14">
        <v>45512</v>
      </c>
      <c r="I253" s="16">
        <v>0.78259259259259262</v>
      </c>
      <c r="K253" s="6" t="s">
        <v>794</v>
      </c>
      <c r="L253" s="4">
        <v>45512</v>
      </c>
      <c r="M253" s="5">
        <v>0.78267361111111111</v>
      </c>
      <c r="N253" s="6" t="s">
        <v>788</v>
      </c>
      <c r="O253" s="8">
        <v>1</v>
      </c>
      <c r="P253" s="4">
        <v>45516</v>
      </c>
      <c r="Q253" s="5">
        <v>0.58224537037037039</v>
      </c>
      <c r="R253" s="6" t="s">
        <v>840</v>
      </c>
      <c r="S253" s="9" cm="1">
        <f t="array" aca="1" ref="S253" ca="1">_xlfn.IFS(P253="",NETWORKDAYS(L253,TODAY(),Feriados!A252:A1317),P253&lt;&gt;"",(NETWORKDAYS(L253,P253,Feriados!A252:A1317)-1))</f>
        <v>2</v>
      </c>
      <c r="T253" s="9" t="str">
        <f t="shared" ca="1" si="6"/>
        <v>Não</v>
      </c>
      <c r="U253" s="8">
        <v>1</v>
      </c>
      <c r="V253" s="9" t="str" cm="1">
        <f t="array" aca="1" ref="V253" ca="1">_xlfn.IFS(T253="Não","",T253="Sim",S253-2)</f>
        <v/>
      </c>
      <c r="W253" s="6">
        <v>0</v>
      </c>
      <c r="X253" s="8">
        <v>1</v>
      </c>
      <c r="Y253" s="8" t="str">
        <f t="shared" si="7"/>
        <v>Não</v>
      </c>
    </row>
    <row r="254" spans="1:25" x14ac:dyDescent="0.25">
      <c r="A254" s="6" t="s">
        <v>1118</v>
      </c>
      <c r="B254" s="6" t="s">
        <v>538</v>
      </c>
      <c r="C254" s="8" t="str">
        <f>VLOOKUP(B254,'Lista de obras'!$A:$C,2,FALSE)</f>
        <v>4575771384</v>
      </c>
      <c r="D254" s="8" t="str">
        <f>VLOOKUP(B254,'Lista de obras'!$A:$C,3,FALSE)</f>
        <v>LUCENA ARARAS MONTAGEM - Projeto para substituição dos torradores da Linha 2, incluindo novo prédio com estrutura metálica, dois novos torradores e periféricos</v>
      </c>
      <c r="E254" s="8" t="str">
        <f>VLOOKUP(B254,'Lista de obras'!$A:$D,4,FALSE)</f>
        <v>NESTLE ARARAS</v>
      </c>
      <c r="F254" s="6">
        <v>43</v>
      </c>
      <c r="G254" s="4" t="s">
        <v>933</v>
      </c>
      <c r="H254" s="14">
        <v>45512</v>
      </c>
      <c r="I254" s="16">
        <v>0.78263888888888888</v>
      </c>
      <c r="K254" s="6" t="s">
        <v>1091</v>
      </c>
      <c r="L254" s="4">
        <v>45512</v>
      </c>
      <c r="M254" s="5">
        <v>0.79068287037037033</v>
      </c>
      <c r="N254" s="6" t="s">
        <v>800</v>
      </c>
      <c r="O254" s="8">
        <v>1</v>
      </c>
      <c r="P254" s="4"/>
      <c r="Q254" s="5"/>
      <c r="S254" s="9" cm="1">
        <f t="array" aca="1" ref="S254" ca="1">_xlfn.IFS(P254="",NETWORKDAYS(L254,TODAY(),Feriados!A253:A1318),P254&lt;&gt;"",(NETWORKDAYS(L254,P254,Feriados!A253:A1318)-1))</f>
        <v>56</v>
      </c>
      <c r="T254" s="9" t="str">
        <f t="shared" ca="1" si="6"/>
        <v>Sim</v>
      </c>
      <c r="U254" s="8">
        <v>1</v>
      </c>
      <c r="V254" s="9" cm="1">
        <f t="array" aca="1" ref="V254" ca="1">_xlfn.IFS(T254="Não","",T254="Sim",S254-2)</f>
        <v>54</v>
      </c>
      <c r="W254" s="6">
        <v>0</v>
      </c>
      <c r="X254" s="8">
        <v>1</v>
      </c>
      <c r="Y254" s="8" t="str">
        <f t="shared" si="7"/>
        <v>Não</v>
      </c>
    </row>
    <row r="255" spans="1:25" x14ac:dyDescent="0.25">
      <c r="A255" s="6" t="s">
        <v>1119</v>
      </c>
      <c r="B255" s="6" t="s">
        <v>538</v>
      </c>
      <c r="C255" s="8" t="str">
        <f>VLOOKUP(B255,'Lista de obras'!$A:$C,2,FALSE)</f>
        <v>4575771384</v>
      </c>
      <c r="D255" s="8" t="str">
        <f>VLOOKUP(B255,'Lista de obras'!$A:$C,3,FALSE)</f>
        <v>LUCENA ARARAS MONTAGEM - Projeto para substituição dos torradores da Linha 2, incluindo novo prédio com estrutura metálica, dois novos torradores e periféricos</v>
      </c>
      <c r="E255" s="8" t="str">
        <f>VLOOKUP(B255,'Lista de obras'!$A:$D,4,FALSE)</f>
        <v>NESTLE ARARAS</v>
      </c>
      <c r="F255" s="6">
        <v>44</v>
      </c>
      <c r="G255" s="4" t="s">
        <v>967</v>
      </c>
      <c r="H255" s="14">
        <v>45512</v>
      </c>
      <c r="I255" s="16">
        <v>0.78503472222222226</v>
      </c>
      <c r="K255" s="6" t="s">
        <v>1091</v>
      </c>
      <c r="L255" s="4">
        <v>45512</v>
      </c>
      <c r="M255" s="5">
        <v>0.7910300925925926</v>
      </c>
      <c r="N255" s="6" t="s">
        <v>800</v>
      </c>
      <c r="O255" s="8">
        <v>1</v>
      </c>
      <c r="P255" s="4"/>
      <c r="Q255" s="5"/>
      <c r="S255" s="9" cm="1">
        <f t="array" aca="1" ref="S255" ca="1">_xlfn.IFS(P255="",NETWORKDAYS(L255,TODAY(),Feriados!A254:A1319),P255&lt;&gt;"",(NETWORKDAYS(L255,P255,Feriados!A254:A1319)-1))</f>
        <v>56</v>
      </c>
      <c r="T255" s="9" t="str">
        <f t="shared" ca="1" si="6"/>
        <v>Sim</v>
      </c>
      <c r="U255" s="8">
        <v>1</v>
      </c>
      <c r="V255" s="9" cm="1">
        <f t="array" aca="1" ref="V255" ca="1">_xlfn.IFS(T255="Não","",T255="Sim",S255-2)</f>
        <v>54</v>
      </c>
      <c r="W255" s="6">
        <v>0</v>
      </c>
      <c r="X255" s="8">
        <v>1</v>
      </c>
      <c r="Y255" s="8" t="str">
        <f t="shared" si="7"/>
        <v>Não</v>
      </c>
    </row>
    <row r="256" spans="1:25" x14ac:dyDescent="0.25">
      <c r="A256" s="6" t="s">
        <v>1120</v>
      </c>
      <c r="B256" s="6" t="s">
        <v>531</v>
      </c>
      <c r="C256" s="8" t="str">
        <f>VLOOKUP(B256,'Lista de obras'!$A:$C,2,FALSE)</f>
        <v>4575973876</v>
      </c>
      <c r="D256" s="8" t="str">
        <f>VLOOKUP(B256,'Lista de obras'!$A:$C,3,FALSE)</f>
        <v>PHD - Execução Civil de Novos Banheiros na CD ES - Fabrica II</v>
      </c>
      <c r="E256" s="8" t="str">
        <f>VLOOKUP(B256,'Lista de obras'!$A:$D,4,FALSE)</f>
        <v>NESTLE VILA VELHA</v>
      </c>
      <c r="F256" s="6">
        <v>22</v>
      </c>
      <c r="G256" s="4" t="s">
        <v>1034</v>
      </c>
      <c r="H256" s="14">
        <v>45512</v>
      </c>
      <c r="I256" s="16">
        <v>0.78622685185185182</v>
      </c>
      <c r="K256" s="6" t="s">
        <v>794</v>
      </c>
      <c r="L256" s="4">
        <v>45512</v>
      </c>
      <c r="M256" s="5">
        <v>0.78800925925925924</v>
      </c>
      <c r="N256" s="6" t="s">
        <v>788</v>
      </c>
      <c r="O256" s="8">
        <v>1</v>
      </c>
      <c r="P256" s="4">
        <v>45516</v>
      </c>
      <c r="Q256" s="5">
        <v>0.58780092592592592</v>
      </c>
      <c r="R256" s="6" t="s">
        <v>840</v>
      </c>
      <c r="S256" s="9" cm="1">
        <f t="array" aca="1" ref="S256" ca="1">_xlfn.IFS(P256="",NETWORKDAYS(L256,TODAY(),Feriados!A255:A1320),P256&lt;&gt;"",(NETWORKDAYS(L256,P256,Feriados!A255:A1320)-1))</f>
        <v>2</v>
      </c>
      <c r="T256" s="9" t="str">
        <f t="shared" ca="1" si="6"/>
        <v>Não</v>
      </c>
      <c r="U256" s="8">
        <v>1</v>
      </c>
      <c r="V256" s="9" t="str" cm="1">
        <f t="array" aca="1" ref="V256" ca="1">_xlfn.IFS(T256="Não","",T256="Sim",S256-2)</f>
        <v/>
      </c>
      <c r="W256" s="6">
        <v>0</v>
      </c>
      <c r="X256" s="8">
        <v>1</v>
      </c>
      <c r="Y256" s="8" t="str">
        <f t="shared" si="7"/>
        <v>Não</v>
      </c>
    </row>
    <row r="257" spans="1:25" x14ac:dyDescent="0.25">
      <c r="A257" s="6" t="s">
        <v>1121</v>
      </c>
      <c r="B257" s="6" t="s">
        <v>231</v>
      </c>
      <c r="C257" s="8" t="str">
        <f>VLOOKUP(B257,'Lista de obras'!$A:$C,2,FALSE)</f>
        <v>4574383641</v>
      </c>
      <c r="D257" s="8" t="str">
        <f>VLOOKUP(B257,'Lista de obras'!$A:$C,3,FALSE)</f>
        <v>LE ENGENHARIA - RFQ S1271</v>
      </c>
      <c r="E257" s="8" t="str">
        <f>VLOOKUP(B257,'Lista de obras'!$A:$D,4,FALSE)</f>
        <v>NESTLE VILA VELHA</v>
      </c>
      <c r="F257" s="6">
        <v>207</v>
      </c>
      <c r="G257" s="4" t="s">
        <v>1098</v>
      </c>
      <c r="H257" s="14">
        <v>45512</v>
      </c>
      <c r="I257" s="16">
        <v>0.80452546296296301</v>
      </c>
      <c r="K257" s="6" t="s">
        <v>824</v>
      </c>
      <c r="L257" s="4">
        <v>45512</v>
      </c>
      <c r="M257" s="5">
        <v>0.83667824074074071</v>
      </c>
      <c r="N257" s="6" t="s">
        <v>788</v>
      </c>
      <c r="O257" s="8">
        <v>1</v>
      </c>
      <c r="P257" s="4">
        <v>45522</v>
      </c>
      <c r="Q257" s="5">
        <v>0.81608796296296293</v>
      </c>
      <c r="R257" s="6" t="s">
        <v>825</v>
      </c>
      <c r="S257" s="9" cm="1">
        <f t="array" aca="1" ref="S257" ca="1">_xlfn.IFS(P257="",NETWORKDAYS(L257,TODAY(),Feriados!A256:A1321),P257&lt;&gt;"",(NETWORKDAYS(L257,P257,Feriados!A256:A1321)-1))</f>
        <v>6</v>
      </c>
      <c r="T257" s="9" t="str">
        <f t="shared" ca="1" si="6"/>
        <v>Sim</v>
      </c>
      <c r="U257" s="8">
        <v>1</v>
      </c>
      <c r="V257" s="9" cm="1">
        <f t="array" aca="1" ref="V257" ca="1">_xlfn.IFS(T257="Não","",T257="Sim",S257-2)</f>
        <v>4</v>
      </c>
      <c r="W257" s="6">
        <v>0</v>
      </c>
      <c r="X257" s="8">
        <v>1</v>
      </c>
      <c r="Y257" s="8" t="str">
        <f t="shared" si="7"/>
        <v>Não</v>
      </c>
    </row>
    <row r="258" spans="1:25" x14ac:dyDescent="0.25">
      <c r="A258" s="6" t="s">
        <v>1122</v>
      </c>
      <c r="B258" s="6" t="s">
        <v>120</v>
      </c>
      <c r="C258" s="8" t="str">
        <f>VLOOKUP(B258,'Lista de obras'!$A:$C,2,FALSE)</f>
        <v>4573516221</v>
      </c>
      <c r="D258" s="8" t="str">
        <f>VLOOKUP(B258,'Lista de obras'!$A:$C,3,FALSE)</f>
        <v>ENERGY SUBSTATION - Montes Claros</v>
      </c>
      <c r="E258" s="8" t="str">
        <f>VLOOKUP(B258,'Lista de obras'!$A:$D,4,FALSE)</f>
        <v>NESTLE MONTES CLAROS</v>
      </c>
      <c r="F258" s="6">
        <v>324</v>
      </c>
      <c r="G258" s="4" t="s">
        <v>1098</v>
      </c>
      <c r="H258" s="14">
        <v>45512</v>
      </c>
      <c r="I258" s="16">
        <v>0.80501157407407409</v>
      </c>
      <c r="K258" s="6" t="s">
        <v>959</v>
      </c>
      <c r="L258" s="4">
        <v>45513</v>
      </c>
      <c r="M258" s="5">
        <v>0.49130787037037038</v>
      </c>
      <c r="N258" s="6" t="s">
        <v>788</v>
      </c>
      <c r="O258" s="8">
        <v>1</v>
      </c>
      <c r="P258" s="4">
        <v>45513</v>
      </c>
      <c r="Q258" s="5">
        <v>0.59160879629629626</v>
      </c>
      <c r="R258" s="6" t="s">
        <v>792</v>
      </c>
      <c r="S258" s="9" cm="1">
        <f t="array" aca="1" ref="S258" ca="1">_xlfn.IFS(P258="",NETWORKDAYS(L258,TODAY(),Feriados!A257:A1322),P258&lt;&gt;"",(NETWORKDAYS(L258,P258,Feriados!A257:A1322)-1))</f>
        <v>0</v>
      </c>
      <c r="T258" s="9" t="str">
        <f t="shared" ca="1" si="6"/>
        <v>Não</v>
      </c>
      <c r="U258" s="8">
        <v>1</v>
      </c>
      <c r="V258" s="9" t="str" cm="1">
        <f t="array" aca="1" ref="V258" ca="1">_xlfn.IFS(T258="Não","",T258="Sim",S258-2)</f>
        <v/>
      </c>
      <c r="W258" s="6">
        <v>0</v>
      </c>
      <c r="X258" s="8">
        <v>1</v>
      </c>
      <c r="Y258" s="8" t="str">
        <f t="shared" si="7"/>
        <v>Não</v>
      </c>
    </row>
    <row r="259" spans="1:25" x14ac:dyDescent="0.25">
      <c r="A259" s="6" t="s">
        <v>1123</v>
      </c>
      <c r="B259" s="6" t="s">
        <v>497</v>
      </c>
      <c r="C259" s="8" t="str">
        <f>VLOOKUP(B259,'Lista de obras'!$A:$C,2,FALSE)</f>
        <v>4575422409 - RFQ-1210-2024-000.096</v>
      </c>
      <c r="D259" s="8" t="str">
        <f>VLOOKUP(B259,'Lista de obras'!$A:$C,3,FALSE)</f>
        <v>ELETROVOLT - Adequações e montagens elétricas</v>
      </c>
      <c r="E259" s="8" t="str">
        <f>VLOOKUP(B259,'Lista de obras'!$A:$D,4,FALSE)</f>
        <v>NESTLE ARARAS</v>
      </c>
      <c r="F259" s="6">
        <v>33</v>
      </c>
      <c r="G259" s="4" t="s">
        <v>967</v>
      </c>
      <c r="H259" s="14">
        <v>45512</v>
      </c>
      <c r="I259" s="16">
        <v>0.80783564814814812</v>
      </c>
      <c r="K259" s="6" t="s">
        <v>811</v>
      </c>
      <c r="L259" s="4">
        <v>45512</v>
      </c>
      <c r="M259" s="5">
        <v>0.83424768518518522</v>
      </c>
      <c r="N259" s="6" t="s">
        <v>788</v>
      </c>
      <c r="O259" s="8">
        <v>1</v>
      </c>
      <c r="P259" s="4">
        <v>45513</v>
      </c>
      <c r="Q259" s="5">
        <v>0.44247685185185187</v>
      </c>
      <c r="R259" s="6" t="s">
        <v>812</v>
      </c>
      <c r="S259" s="9" cm="1">
        <f t="array" aca="1" ref="S259" ca="1">_xlfn.IFS(P259="",NETWORKDAYS(L259,TODAY(),Feriados!A258:A1323),P259&lt;&gt;"",(NETWORKDAYS(L259,P259,Feriados!A258:A1323)-1))</f>
        <v>1</v>
      </c>
      <c r="T259" s="9" t="str">
        <f t="shared" ca="1" si="6"/>
        <v>Não</v>
      </c>
      <c r="U259" s="8">
        <v>1</v>
      </c>
      <c r="V259" s="9" t="str" cm="1">
        <f t="array" aca="1" ref="V259" ca="1">_xlfn.IFS(T259="Não","",T259="Sim",S259-2)</f>
        <v/>
      </c>
      <c r="W259" s="6">
        <v>0</v>
      </c>
      <c r="X259" s="8">
        <v>1</v>
      </c>
      <c r="Y259" s="8" t="str">
        <f t="shared" si="7"/>
        <v>Não</v>
      </c>
    </row>
    <row r="260" spans="1:25" x14ac:dyDescent="0.25">
      <c r="A260" s="6" t="s">
        <v>1124</v>
      </c>
      <c r="B260" s="6" t="s">
        <v>497</v>
      </c>
      <c r="C260" s="8" t="str">
        <f>VLOOKUP(B260,'Lista de obras'!$A:$C,2,FALSE)</f>
        <v>4575422409 - RFQ-1210-2024-000.096</v>
      </c>
      <c r="D260" s="8" t="str">
        <f>VLOOKUP(B260,'Lista de obras'!$A:$C,3,FALSE)</f>
        <v>ELETROVOLT - Adequações e montagens elétricas</v>
      </c>
      <c r="E260" s="8" t="str">
        <f>VLOOKUP(B260,'Lista de obras'!$A:$D,4,FALSE)</f>
        <v>NESTLE ARARAS</v>
      </c>
      <c r="F260" s="6">
        <v>34</v>
      </c>
      <c r="G260" s="4" t="s">
        <v>1034</v>
      </c>
      <c r="H260" s="14">
        <v>45512</v>
      </c>
      <c r="I260" s="16">
        <v>0.81206018518518519</v>
      </c>
      <c r="K260" s="6" t="s">
        <v>811</v>
      </c>
      <c r="L260" s="4">
        <v>45512</v>
      </c>
      <c r="M260" s="5">
        <v>0.83718749999999997</v>
      </c>
      <c r="N260" s="6" t="s">
        <v>788</v>
      </c>
      <c r="O260" s="8">
        <v>1</v>
      </c>
      <c r="P260" s="4">
        <v>45513</v>
      </c>
      <c r="Q260" s="5">
        <v>0.44278935185185186</v>
      </c>
      <c r="R260" s="6" t="s">
        <v>812</v>
      </c>
      <c r="S260" s="9" cm="1">
        <f t="array" aca="1" ref="S260" ca="1">_xlfn.IFS(P260="",NETWORKDAYS(L260,TODAY(),Feriados!A259:A1324),P260&lt;&gt;"",(NETWORKDAYS(L260,P260,Feriados!A259:A1324)-1))</f>
        <v>1</v>
      </c>
      <c r="T260" s="9" t="str">
        <f t="shared" ref="T260:T323" ca="1" si="8">IF(S260="","Em análise pelo fiscal",IF(S260&gt;2,"Sim","Não"))</f>
        <v>Não</v>
      </c>
      <c r="U260" s="8">
        <v>1</v>
      </c>
      <c r="V260" s="9" t="str" cm="1">
        <f t="array" aca="1" ref="V260" ca="1">_xlfn.IFS(T260="Não","",T260="Sim",S260-2)</f>
        <v/>
      </c>
      <c r="W260" s="6">
        <v>0</v>
      </c>
      <c r="X260" s="8">
        <v>1</v>
      </c>
      <c r="Y260" s="8" t="str">
        <f t="shared" ref="Y260:Y323" si="9">IF(W260&gt;3,"Sim","Não")</f>
        <v>Não</v>
      </c>
    </row>
    <row r="261" spans="1:25" x14ac:dyDescent="0.25">
      <c r="A261" s="6" t="s">
        <v>1125</v>
      </c>
      <c r="B261" s="6" t="s">
        <v>120</v>
      </c>
      <c r="C261" s="8" t="str">
        <f>VLOOKUP(B261,'Lista de obras'!$A:$C,2,FALSE)</f>
        <v>4573516221</v>
      </c>
      <c r="D261" s="8" t="str">
        <f>VLOOKUP(B261,'Lista de obras'!$A:$C,3,FALSE)</f>
        <v>ENERGY SUBSTATION - Montes Claros</v>
      </c>
      <c r="E261" s="8" t="str">
        <f>VLOOKUP(B261,'Lista de obras'!$A:$D,4,FALSE)</f>
        <v>NESTLE MONTES CLAROS</v>
      </c>
      <c r="F261" s="6">
        <v>323</v>
      </c>
      <c r="G261" s="4" t="s">
        <v>1034</v>
      </c>
      <c r="H261" s="14">
        <v>45512</v>
      </c>
      <c r="I261" s="16">
        <v>0.81231481481481482</v>
      </c>
      <c r="K261" s="6" t="s">
        <v>959</v>
      </c>
      <c r="L261" s="4">
        <v>45513</v>
      </c>
      <c r="M261" s="5">
        <v>0.49111111111111111</v>
      </c>
      <c r="N261" s="6" t="s">
        <v>788</v>
      </c>
      <c r="O261" s="8">
        <v>1</v>
      </c>
      <c r="P261" s="4">
        <v>45513</v>
      </c>
      <c r="Q261" s="5">
        <v>0.59114583333333337</v>
      </c>
      <c r="R261" s="6" t="s">
        <v>792</v>
      </c>
      <c r="S261" s="9" cm="1">
        <f t="array" aca="1" ref="S261" ca="1">_xlfn.IFS(P261="",NETWORKDAYS(L261,TODAY(),Feriados!A260:A1325),P261&lt;&gt;"",(NETWORKDAYS(L261,P261,Feriados!A260:A1325)-1))</f>
        <v>0</v>
      </c>
      <c r="T261" s="9" t="str">
        <f t="shared" ca="1" si="8"/>
        <v>Não</v>
      </c>
      <c r="U261" s="8">
        <v>1</v>
      </c>
      <c r="V261" s="9" t="str" cm="1">
        <f t="array" aca="1" ref="V261" ca="1">_xlfn.IFS(T261="Não","",T261="Sim",S261-2)</f>
        <v/>
      </c>
      <c r="W261" s="6">
        <v>0</v>
      </c>
      <c r="X261" s="8">
        <v>1</v>
      </c>
      <c r="Y261" s="8" t="str">
        <f t="shared" si="9"/>
        <v>Não</v>
      </c>
    </row>
    <row r="262" spans="1:25" x14ac:dyDescent="0.25">
      <c r="A262" s="6" t="s">
        <v>1126</v>
      </c>
      <c r="B262" s="6" t="s">
        <v>497</v>
      </c>
      <c r="C262" s="8" t="str">
        <f>VLOOKUP(B262,'Lista de obras'!$A:$C,2,FALSE)</f>
        <v>4575422409 - RFQ-1210-2024-000.096</v>
      </c>
      <c r="D262" s="8" t="str">
        <f>VLOOKUP(B262,'Lista de obras'!$A:$C,3,FALSE)</f>
        <v>ELETROVOLT - Adequações e montagens elétricas</v>
      </c>
      <c r="E262" s="8" t="str">
        <f>VLOOKUP(B262,'Lista de obras'!$A:$D,4,FALSE)</f>
        <v>NESTLE ARARAS</v>
      </c>
      <c r="F262" s="6">
        <v>35</v>
      </c>
      <c r="G262" s="4" t="s">
        <v>1098</v>
      </c>
      <c r="H262" s="14">
        <v>45512</v>
      </c>
      <c r="I262" s="16">
        <v>0.81423611111111116</v>
      </c>
      <c r="K262" s="6" t="s">
        <v>811</v>
      </c>
      <c r="L262" s="4">
        <v>45512</v>
      </c>
      <c r="M262" s="5">
        <v>0.84156249999999999</v>
      </c>
      <c r="N262" s="6" t="s">
        <v>788</v>
      </c>
      <c r="O262" s="8">
        <v>1</v>
      </c>
      <c r="P262" s="4">
        <v>45513</v>
      </c>
      <c r="Q262" s="5">
        <v>0.44805555555555554</v>
      </c>
      <c r="R262" s="6" t="s">
        <v>812</v>
      </c>
      <c r="S262" s="9" cm="1">
        <f t="array" aca="1" ref="S262" ca="1">_xlfn.IFS(P262="",NETWORKDAYS(L262,TODAY(),Feriados!A261:A1326),P262&lt;&gt;"",(NETWORKDAYS(L262,P262,Feriados!A261:A1326)-1))</f>
        <v>1</v>
      </c>
      <c r="T262" s="9" t="str">
        <f t="shared" ca="1" si="8"/>
        <v>Não</v>
      </c>
      <c r="U262" s="8">
        <v>1</v>
      </c>
      <c r="V262" s="9" t="str" cm="1">
        <f t="array" aca="1" ref="V262" ca="1">_xlfn.IFS(T262="Não","",T262="Sim",S262-2)</f>
        <v/>
      </c>
      <c r="W262" s="6">
        <v>0</v>
      </c>
      <c r="X262" s="8">
        <v>1</v>
      </c>
      <c r="Y262" s="8" t="str">
        <f t="shared" si="9"/>
        <v>Não</v>
      </c>
    </row>
    <row r="263" spans="1:25" x14ac:dyDescent="0.25">
      <c r="A263" s="6" t="s">
        <v>1127</v>
      </c>
      <c r="B263" s="6" t="s">
        <v>531</v>
      </c>
      <c r="C263" s="8" t="str">
        <f>VLOOKUP(B263,'Lista de obras'!$A:$C,2,FALSE)</f>
        <v>4575973876</v>
      </c>
      <c r="D263" s="8" t="str">
        <f>VLOOKUP(B263,'Lista de obras'!$A:$C,3,FALSE)</f>
        <v>PHD - Execução Civil de Novos Banheiros na CD ES - Fabrica II</v>
      </c>
      <c r="E263" s="8" t="str">
        <f>VLOOKUP(B263,'Lista de obras'!$A:$D,4,FALSE)</f>
        <v>NESTLE VILA VELHA</v>
      </c>
      <c r="F263" s="6">
        <v>23</v>
      </c>
      <c r="G263" s="4" t="s">
        <v>1098</v>
      </c>
      <c r="H263" s="14">
        <v>45512</v>
      </c>
      <c r="I263" s="16">
        <v>0.82439814814814816</v>
      </c>
      <c r="K263" s="6" t="s">
        <v>794</v>
      </c>
      <c r="L263" s="4">
        <v>45512</v>
      </c>
      <c r="M263" s="5">
        <v>0.82449074074074069</v>
      </c>
      <c r="N263" s="6" t="s">
        <v>788</v>
      </c>
      <c r="O263" s="8">
        <v>1</v>
      </c>
      <c r="P263" s="4">
        <v>45516</v>
      </c>
      <c r="Q263" s="5">
        <v>0.58851851851851855</v>
      </c>
      <c r="R263" s="6" t="s">
        <v>840</v>
      </c>
      <c r="S263" s="9" cm="1">
        <f t="array" aca="1" ref="S263" ca="1">_xlfn.IFS(P263="",NETWORKDAYS(L263,TODAY(),Feriados!A262:A1327),P263&lt;&gt;"",(NETWORKDAYS(L263,P263,Feriados!A262:A1327)-1))</f>
        <v>2</v>
      </c>
      <c r="T263" s="9" t="str">
        <f t="shared" ca="1" si="8"/>
        <v>Não</v>
      </c>
      <c r="U263" s="8">
        <v>1</v>
      </c>
      <c r="V263" s="9" t="str" cm="1">
        <f t="array" aca="1" ref="V263" ca="1">_xlfn.IFS(T263="Não","",T263="Sim",S263-2)</f>
        <v/>
      </c>
      <c r="W263" s="6">
        <v>0</v>
      </c>
      <c r="X263" s="8">
        <v>1</v>
      </c>
      <c r="Y263" s="8" t="str">
        <f t="shared" si="9"/>
        <v>Não</v>
      </c>
    </row>
    <row r="264" spans="1:25" x14ac:dyDescent="0.25">
      <c r="A264" s="6" t="s">
        <v>1128</v>
      </c>
      <c r="B264" s="6" t="s">
        <v>495</v>
      </c>
      <c r="C264" s="8" t="str">
        <f>VLOOKUP(B264,'Lista de obras'!$A:$C,2,FALSE)</f>
        <v>4575542816</v>
      </c>
      <c r="D264" s="8" t="str">
        <f>VLOOKUP(B264,'Lista de obras'!$A:$C,3,FALSE)</f>
        <v xml:space="preserve">ELETROVOLT - Serviços elétricos/Infra </v>
      </c>
      <c r="E264" s="8" t="str">
        <f>VLOOKUP(B264,'Lista de obras'!$A:$D,4,FALSE)</f>
        <v>NESTLE IBIÁ</v>
      </c>
      <c r="F264" s="6">
        <v>15</v>
      </c>
      <c r="G264" s="4" t="s">
        <v>894</v>
      </c>
      <c r="H264" s="14">
        <v>45512</v>
      </c>
      <c r="I264" s="16">
        <v>0.83376157407407403</v>
      </c>
      <c r="K264" s="6" t="s">
        <v>1129</v>
      </c>
      <c r="L264" s="4">
        <v>45512</v>
      </c>
      <c r="M264" s="5">
        <v>0.83938657407407402</v>
      </c>
      <c r="N264" s="6" t="s">
        <v>788</v>
      </c>
      <c r="O264" s="8">
        <v>1</v>
      </c>
      <c r="P264" s="4">
        <v>45513</v>
      </c>
      <c r="Q264" s="5">
        <v>0.59530092592592587</v>
      </c>
      <c r="R264" s="6" t="s">
        <v>1130</v>
      </c>
      <c r="S264" s="9" cm="1">
        <f t="array" aca="1" ref="S264" ca="1">_xlfn.IFS(P264="",NETWORKDAYS(L264,TODAY(),Feriados!A263:A1328),P264&lt;&gt;"",(NETWORKDAYS(L264,P264,Feriados!A263:A1328)-1))</f>
        <v>1</v>
      </c>
      <c r="T264" s="9" t="str">
        <f t="shared" ca="1" si="8"/>
        <v>Não</v>
      </c>
      <c r="U264" s="8">
        <v>1</v>
      </c>
      <c r="V264" s="9" t="str" cm="1">
        <f t="array" aca="1" ref="V264" ca="1">_xlfn.IFS(T264="Não","",T264="Sim",S264-2)</f>
        <v/>
      </c>
      <c r="W264" s="6">
        <v>0</v>
      </c>
      <c r="X264" s="8">
        <v>1</v>
      </c>
      <c r="Y264" s="8" t="str">
        <f t="shared" si="9"/>
        <v>Não</v>
      </c>
    </row>
    <row r="265" spans="1:25" x14ac:dyDescent="0.25">
      <c r="A265" s="6" t="s">
        <v>1131</v>
      </c>
      <c r="B265" s="6" t="s">
        <v>495</v>
      </c>
      <c r="C265" s="8" t="str">
        <f>VLOOKUP(B265,'Lista de obras'!$A:$C,2,FALSE)</f>
        <v>4575542816</v>
      </c>
      <c r="D265" s="8" t="str">
        <f>VLOOKUP(B265,'Lista de obras'!$A:$C,3,FALSE)</f>
        <v xml:space="preserve">ELETROVOLT - Serviços elétricos/Infra </v>
      </c>
      <c r="E265" s="8" t="str">
        <f>VLOOKUP(B265,'Lista de obras'!$A:$D,4,FALSE)</f>
        <v>NESTLE IBIÁ</v>
      </c>
      <c r="F265" s="6">
        <v>16</v>
      </c>
      <c r="G265" s="4" t="s">
        <v>896</v>
      </c>
      <c r="H265" s="14">
        <v>45512</v>
      </c>
      <c r="I265" s="16">
        <v>0.83600694444444446</v>
      </c>
      <c r="K265" s="6" t="s">
        <v>1129</v>
      </c>
      <c r="L265" s="4">
        <v>45512</v>
      </c>
      <c r="M265" s="5">
        <v>0.83942129629629625</v>
      </c>
      <c r="N265" s="6" t="s">
        <v>788</v>
      </c>
      <c r="O265" s="8">
        <v>1</v>
      </c>
      <c r="P265" s="4">
        <v>45513</v>
      </c>
      <c r="Q265" s="5">
        <v>0.59614583333333337</v>
      </c>
      <c r="R265" s="6" t="s">
        <v>1130</v>
      </c>
      <c r="S265" s="9" cm="1">
        <f t="array" aca="1" ref="S265" ca="1">_xlfn.IFS(P265="",NETWORKDAYS(L265,TODAY(),Feriados!A264:A1329),P265&lt;&gt;"",(NETWORKDAYS(L265,P265,Feriados!A264:A1329)-1))</f>
        <v>1</v>
      </c>
      <c r="T265" s="9" t="str">
        <f t="shared" ca="1" si="8"/>
        <v>Não</v>
      </c>
      <c r="U265" s="8">
        <v>1</v>
      </c>
      <c r="V265" s="9" t="str" cm="1">
        <f t="array" aca="1" ref="V265" ca="1">_xlfn.IFS(T265="Não","",T265="Sim",S265-2)</f>
        <v/>
      </c>
      <c r="W265" s="6">
        <v>0</v>
      </c>
      <c r="X265" s="8">
        <v>1</v>
      </c>
      <c r="Y265" s="8" t="str">
        <f t="shared" si="9"/>
        <v>Não</v>
      </c>
    </row>
    <row r="266" spans="1:25" x14ac:dyDescent="0.25">
      <c r="A266" s="6" t="s">
        <v>1132</v>
      </c>
      <c r="B266" s="6" t="s">
        <v>495</v>
      </c>
      <c r="C266" s="8" t="str">
        <f>VLOOKUP(B266,'Lista de obras'!$A:$C,2,FALSE)</f>
        <v>4575542816</v>
      </c>
      <c r="D266" s="8" t="str">
        <f>VLOOKUP(B266,'Lista de obras'!$A:$C,3,FALSE)</f>
        <v xml:space="preserve">ELETROVOLT - Serviços elétricos/Infra </v>
      </c>
      <c r="E266" s="8" t="str">
        <f>VLOOKUP(B266,'Lista de obras'!$A:$D,4,FALSE)</f>
        <v>NESTLE IBIÁ</v>
      </c>
      <c r="F266" s="6">
        <v>17</v>
      </c>
      <c r="G266" s="4" t="s">
        <v>898</v>
      </c>
      <c r="H266" s="14">
        <v>45512</v>
      </c>
      <c r="I266" s="16">
        <v>0.83715277777777775</v>
      </c>
      <c r="K266" s="6" t="s">
        <v>1129</v>
      </c>
      <c r="L266" s="4">
        <v>45512</v>
      </c>
      <c r="M266" s="5">
        <v>0.83946759259259263</v>
      </c>
      <c r="N266" s="6" t="s">
        <v>788</v>
      </c>
      <c r="O266" s="8">
        <v>1</v>
      </c>
      <c r="P266" s="4">
        <v>45513</v>
      </c>
      <c r="Q266" s="5">
        <v>0.59666666666666668</v>
      </c>
      <c r="R266" s="6" t="s">
        <v>1130</v>
      </c>
      <c r="S266" s="9" cm="1">
        <f t="array" aca="1" ref="S266" ca="1">_xlfn.IFS(P266="",NETWORKDAYS(L266,TODAY(),Feriados!A265:A1330),P266&lt;&gt;"",(NETWORKDAYS(L266,P266,Feriados!A265:A1330)-1))</f>
        <v>1</v>
      </c>
      <c r="T266" s="9" t="str">
        <f t="shared" ca="1" si="8"/>
        <v>Não</v>
      </c>
      <c r="U266" s="8">
        <v>1</v>
      </c>
      <c r="V266" s="9" t="str" cm="1">
        <f t="array" aca="1" ref="V266" ca="1">_xlfn.IFS(T266="Não","",T266="Sim",S266-2)</f>
        <v/>
      </c>
      <c r="W266" s="6">
        <v>0</v>
      </c>
      <c r="X266" s="8">
        <v>1</v>
      </c>
      <c r="Y266" s="8" t="str">
        <f t="shared" si="9"/>
        <v>Não</v>
      </c>
    </row>
    <row r="267" spans="1:25" x14ac:dyDescent="0.25">
      <c r="A267" s="6" t="s">
        <v>1133</v>
      </c>
      <c r="B267" s="6" t="s">
        <v>495</v>
      </c>
      <c r="C267" s="8" t="str">
        <f>VLOOKUP(B267,'Lista de obras'!$A:$C,2,FALSE)</f>
        <v>4575542816</v>
      </c>
      <c r="D267" s="8" t="str">
        <f>VLOOKUP(B267,'Lista de obras'!$A:$C,3,FALSE)</f>
        <v xml:space="preserve">ELETROVOLT - Serviços elétricos/Infra </v>
      </c>
      <c r="E267" s="8" t="str">
        <f>VLOOKUP(B267,'Lista de obras'!$A:$D,4,FALSE)</f>
        <v>NESTLE IBIÁ</v>
      </c>
      <c r="F267" s="6">
        <v>18</v>
      </c>
      <c r="G267" s="4" t="s">
        <v>900</v>
      </c>
      <c r="H267" s="14">
        <v>45512</v>
      </c>
      <c r="I267" s="16">
        <v>0.83778935185185188</v>
      </c>
      <c r="K267" s="6" t="s">
        <v>1129</v>
      </c>
      <c r="L267" s="4">
        <v>45512</v>
      </c>
      <c r="M267" s="5">
        <v>0.83950231481481485</v>
      </c>
      <c r="N267" s="6" t="s">
        <v>788</v>
      </c>
      <c r="O267" s="8">
        <v>1</v>
      </c>
      <c r="P267" s="4">
        <v>45513</v>
      </c>
      <c r="Q267" s="5">
        <v>0.5971643518518519</v>
      </c>
      <c r="R267" s="6" t="s">
        <v>1130</v>
      </c>
      <c r="S267" s="9" cm="1">
        <f t="array" aca="1" ref="S267" ca="1">_xlfn.IFS(P267="",NETWORKDAYS(L267,TODAY(),Feriados!A266:A1331),P267&lt;&gt;"",(NETWORKDAYS(L267,P267,Feriados!A266:A1331)-1))</f>
        <v>1</v>
      </c>
      <c r="T267" s="9" t="str">
        <f t="shared" ca="1" si="8"/>
        <v>Não</v>
      </c>
      <c r="U267" s="8">
        <v>1</v>
      </c>
      <c r="V267" s="9" t="str" cm="1">
        <f t="array" aca="1" ref="V267" ca="1">_xlfn.IFS(T267="Não","",T267="Sim",S267-2)</f>
        <v/>
      </c>
      <c r="W267" s="6">
        <v>0</v>
      </c>
      <c r="X267" s="8">
        <v>1</v>
      </c>
      <c r="Y267" s="8" t="str">
        <f t="shared" si="9"/>
        <v>Não</v>
      </c>
    </row>
    <row r="268" spans="1:25" x14ac:dyDescent="0.25">
      <c r="A268" s="6" t="s">
        <v>1134</v>
      </c>
      <c r="B268" s="6" t="s">
        <v>495</v>
      </c>
      <c r="C268" s="8" t="str">
        <f>VLOOKUP(B268,'Lista de obras'!$A:$C,2,FALSE)</f>
        <v>4575542816</v>
      </c>
      <c r="D268" s="8" t="str">
        <f>VLOOKUP(B268,'Lista de obras'!$A:$C,3,FALSE)</f>
        <v xml:space="preserve">ELETROVOLT - Serviços elétricos/Infra </v>
      </c>
      <c r="E268" s="8" t="str">
        <f>VLOOKUP(B268,'Lista de obras'!$A:$D,4,FALSE)</f>
        <v>NESTLE IBIÁ</v>
      </c>
      <c r="F268" s="6">
        <v>19</v>
      </c>
      <c r="G268" s="4" t="s">
        <v>828</v>
      </c>
      <c r="H268" s="14">
        <v>45512</v>
      </c>
      <c r="I268" s="16">
        <v>0.83872685185185181</v>
      </c>
      <c r="K268" s="6" t="s">
        <v>1129</v>
      </c>
      <c r="L268" s="4">
        <v>45512</v>
      </c>
      <c r="M268" s="5">
        <v>0.83953703703703708</v>
      </c>
      <c r="N268" s="6" t="s">
        <v>788</v>
      </c>
      <c r="O268" s="8">
        <v>1</v>
      </c>
      <c r="P268" s="4">
        <v>45513</v>
      </c>
      <c r="Q268" s="5">
        <v>0.59759259259259256</v>
      </c>
      <c r="R268" s="6" t="s">
        <v>1130</v>
      </c>
      <c r="S268" s="9" cm="1">
        <f t="array" aca="1" ref="S268" ca="1">_xlfn.IFS(P268="",NETWORKDAYS(L268,TODAY(),Feriados!A267:A1332),P268&lt;&gt;"",(NETWORKDAYS(L268,P268,Feriados!A267:A1332)-1))</f>
        <v>1</v>
      </c>
      <c r="T268" s="9" t="str">
        <f t="shared" ca="1" si="8"/>
        <v>Não</v>
      </c>
      <c r="U268" s="8">
        <v>1</v>
      </c>
      <c r="V268" s="9" t="str" cm="1">
        <f t="array" aca="1" ref="V268" ca="1">_xlfn.IFS(T268="Não","",T268="Sim",S268-2)</f>
        <v/>
      </c>
      <c r="W268" s="6">
        <v>0</v>
      </c>
      <c r="X268" s="8">
        <v>1</v>
      </c>
      <c r="Y268" s="8" t="str">
        <f t="shared" si="9"/>
        <v>Não</v>
      </c>
    </row>
    <row r="269" spans="1:25" x14ac:dyDescent="0.25">
      <c r="A269" s="6" t="s">
        <v>1135</v>
      </c>
      <c r="B269" s="6" t="s">
        <v>169</v>
      </c>
      <c r="C269" s="8" t="str">
        <f>VLOOKUP(B269,'Lista de obras'!$A:$C,2,FALSE)</f>
        <v>4574324207</v>
      </c>
      <c r="D269" s="8" t="str">
        <f>VLOOKUP(B269,'Lista de obras'!$A:$C,3,FALSE)</f>
        <v>LE ENGENHARIA - CAG-11 / Eletrocentro 3B</v>
      </c>
      <c r="E269" s="8" t="str">
        <f>VLOOKUP(B269,'Lista de obras'!$A:$D,4,FALSE)</f>
        <v>NESTLE VILA VELHA</v>
      </c>
      <c r="F269" s="6">
        <v>225</v>
      </c>
      <c r="G269" s="4" t="s">
        <v>1098</v>
      </c>
      <c r="H269" s="14">
        <v>45512</v>
      </c>
      <c r="I269" s="16">
        <v>0.8421643518518519</v>
      </c>
      <c r="K269" s="6" t="s">
        <v>824</v>
      </c>
      <c r="L269" s="4">
        <v>45513</v>
      </c>
      <c r="M269" s="5">
        <v>0.77416666666666667</v>
      </c>
      <c r="N269" s="6" t="s">
        <v>788</v>
      </c>
      <c r="O269" s="8">
        <v>1</v>
      </c>
      <c r="P269" s="4">
        <v>45522</v>
      </c>
      <c r="Q269" s="5">
        <v>0.90998842592592588</v>
      </c>
      <c r="R269" s="6" t="s">
        <v>825</v>
      </c>
      <c r="S269" s="9" cm="1">
        <f t="array" aca="1" ref="S269" ca="1">_xlfn.IFS(P269="",NETWORKDAYS(L269,TODAY(),Feriados!A268:A1333),P269&lt;&gt;"",(NETWORKDAYS(L269,P269,Feriados!A268:A1333)-1))</f>
        <v>5</v>
      </c>
      <c r="T269" s="9" t="str">
        <f t="shared" ca="1" si="8"/>
        <v>Sim</v>
      </c>
      <c r="U269" s="8">
        <v>1</v>
      </c>
      <c r="V269" s="9" cm="1">
        <f t="array" aca="1" ref="V269" ca="1">_xlfn.IFS(T269="Não","",T269="Sim",S269-2)</f>
        <v>3</v>
      </c>
      <c r="W269" s="6">
        <v>0</v>
      </c>
      <c r="X269" s="8">
        <v>1</v>
      </c>
      <c r="Y269" s="8" t="str">
        <f t="shared" si="9"/>
        <v>Não</v>
      </c>
    </row>
    <row r="270" spans="1:25" x14ac:dyDescent="0.25">
      <c r="A270" s="6" t="s">
        <v>1136</v>
      </c>
      <c r="B270" s="6" t="s">
        <v>451</v>
      </c>
      <c r="C270" s="8" t="str">
        <f>VLOOKUP(B270,'Lista de obras'!$A:$C,2,FALSE)</f>
        <v>4575422409</v>
      </c>
      <c r="D270" s="8" t="str">
        <f>VLOOKUP(B270,'Lista de obras'!$A:$C,3,FALSE)</f>
        <v>ELETROVOLT - Adequações e montagens elétricas</v>
      </c>
      <c r="E270" s="8" t="str">
        <f>VLOOKUP(B270,'Lista de obras'!$A:$D,4,FALSE)</f>
        <v>NESTLE ARARAS</v>
      </c>
      <c r="F270" s="6">
        <v>49</v>
      </c>
      <c r="G270" s="4" t="s">
        <v>1098</v>
      </c>
      <c r="H270" s="14">
        <v>45512</v>
      </c>
      <c r="I270" s="16">
        <v>0.84371527777777777</v>
      </c>
      <c r="K270" s="6" t="s">
        <v>811</v>
      </c>
      <c r="L270" s="4">
        <v>45512</v>
      </c>
      <c r="M270" s="5">
        <v>0.85035879629629629</v>
      </c>
      <c r="N270" s="6" t="s">
        <v>788</v>
      </c>
      <c r="O270" s="8">
        <v>1</v>
      </c>
      <c r="P270" s="4">
        <v>45513</v>
      </c>
      <c r="Q270" s="5">
        <v>0.4525925925925926</v>
      </c>
      <c r="R270" s="6" t="s">
        <v>812</v>
      </c>
      <c r="S270" s="9" cm="1">
        <f t="array" aca="1" ref="S270" ca="1">_xlfn.IFS(P270="",NETWORKDAYS(L270,TODAY(),Feriados!A269:A1334),P270&lt;&gt;"",(NETWORKDAYS(L270,P270,Feriados!A269:A1334)-1))</f>
        <v>1</v>
      </c>
      <c r="T270" s="9" t="str">
        <f t="shared" ca="1" si="8"/>
        <v>Não</v>
      </c>
      <c r="U270" s="8">
        <v>1</v>
      </c>
      <c r="V270" s="9" t="str" cm="1">
        <f t="array" aca="1" ref="V270" ca="1">_xlfn.IFS(T270="Não","",T270="Sim",S270-2)</f>
        <v/>
      </c>
      <c r="W270" s="6">
        <v>0</v>
      </c>
      <c r="X270" s="8">
        <v>1</v>
      </c>
      <c r="Y270" s="8" t="str">
        <f t="shared" si="9"/>
        <v>Não</v>
      </c>
    </row>
    <row r="271" spans="1:25" x14ac:dyDescent="0.25">
      <c r="A271" s="6" t="s">
        <v>1137</v>
      </c>
      <c r="B271" s="6" t="s">
        <v>436</v>
      </c>
      <c r="C271" s="8" t="str">
        <f>VLOOKUP(B271,'Lista de obras'!$A:$C,2,FALSE)</f>
        <v>RFQ-1210-2024-000.082</v>
      </c>
      <c r="D271" s="8" t="str">
        <f>VLOOKUP(B271,'Lista de obras'!$A:$C,3,FALSE)</f>
        <v>CONSIGMA - Construção da nova sala de assepsia/demolição da sala existente/construção de bases para robô e para painéis</v>
      </c>
      <c r="E271" s="8" t="str">
        <f>VLOOKUP(B271,'Lista de obras'!$A:$D,4,FALSE)</f>
        <v>NESTLE ARARAS</v>
      </c>
      <c r="F271" s="6">
        <v>56</v>
      </c>
      <c r="G271" s="4" t="s">
        <v>1034</v>
      </c>
      <c r="H271" s="14">
        <v>45513</v>
      </c>
      <c r="I271" s="16">
        <v>2.5659722222222223E-2</v>
      </c>
      <c r="K271" s="6" t="s">
        <v>853</v>
      </c>
      <c r="L271" s="4">
        <v>45513</v>
      </c>
      <c r="M271" s="5">
        <v>2.5798611111111112E-2</v>
      </c>
      <c r="N271" s="6" t="s">
        <v>788</v>
      </c>
      <c r="O271" s="8">
        <v>1</v>
      </c>
      <c r="P271" s="4">
        <v>45517</v>
      </c>
      <c r="Q271" s="5">
        <v>0.43908564814814816</v>
      </c>
      <c r="R271" s="6" t="s">
        <v>806</v>
      </c>
      <c r="S271" s="9" cm="1">
        <f t="array" aca="1" ref="S271" ca="1">_xlfn.IFS(P271="",NETWORKDAYS(L271,TODAY(),Feriados!A270:A1335),P271&lt;&gt;"",(NETWORKDAYS(L271,P271,Feriados!A270:A1335)-1))</f>
        <v>2</v>
      </c>
      <c r="T271" s="9" t="str">
        <f t="shared" ca="1" si="8"/>
        <v>Não</v>
      </c>
      <c r="U271" s="8">
        <v>1</v>
      </c>
      <c r="V271" s="9" t="str" cm="1">
        <f t="array" aca="1" ref="V271" ca="1">_xlfn.IFS(T271="Não","",T271="Sim",S271-2)</f>
        <v/>
      </c>
      <c r="W271" s="6">
        <v>0</v>
      </c>
      <c r="X271" s="8">
        <v>1</v>
      </c>
      <c r="Y271" s="8" t="str">
        <f t="shared" si="9"/>
        <v>Não</v>
      </c>
    </row>
    <row r="272" spans="1:25" x14ac:dyDescent="0.25">
      <c r="A272" s="6" t="s">
        <v>1138</v>
      </c>
      <c r="B272" s="6" t="s">
        <v>216</v>
      </c>
      <c r="C272" s="8" t="str">
        <f>VLOOKUP(B272,'Lista de obras'!$A:$C,2,FALSE)</f>
        <v>4573745014</v>
      </c>
      <c r="D272" s="8" t="str">
        <f>VLOOKUP(B272,'Lista de obras'!$A:$C,3,FALSE)</f>
        <v>GTEL - Projeto Belly</v>
      </c>
      <c r="E272" s="8" t="str">
        <f>VLOOKUP(B272,'Lista de obras'!$A:$D,4,FALSE)</f>
        <v>NESTLE VARGEÃO</v>
      </c>
      <c r="F272" s="6">
        <v>276</v>
      </c>
      <c r="G272" s="4" t="s">
        <v>1098</v>
      </c>
      <c r="H272" s="14">
        <v>45513</v>
      </c>
      <c r="I272" s="16">
        <v>0.43181712962962965</v>
      </c>
      <c r="K272" s="6" t="s">
        <v>787</v>
      </c>
      <c r="L272" s="4">
        <v>45513</v>
      </c>
      <c r="M272" s="5">
        <v>0.60498842592592594</v>
      </c>
      <c r="N272" s="6" t="s">
        <v>788</v>
      </c>
      <c r="O272" s="8">
        <v>1</v>
      </c>
      <c r="P272" s="4">
        <v>45532</v>
      </c>
      <c r="Q272" s="5">
        <v>0.46287037037037038</v>
      </c>
      <c r="R272" s="6" t="s">
        <v>789</v>
      </c>
      <c r="S272" s="9" cm="1">
        <f t="array" aca="1" ref="S272" ca="1">_xlfn.IFS(P272="",NETWORKDAYS(L272,TODAY(),Feriados!A271:A1336),P272&lt;&gt;"",(NETWORKDAYS(L272,P272,Feriados!A271:A1336)-1))</f>
        <v>13</v>
      </c>
      <c r="T272" s="9" t="str">
        <f t="shared" ca="1" si="8"/>
        <v>Sim</v>
      </c>
      <c r="U272" s="8">
        <v>1</v>
      </c>
      <c r="V272" s="9" cm="1">
        <f t="array" aca="1" ref="V272" ca="1">_xlfn.IFS(T272="Não","",T272="Sim",S272-2)</f>
        <v>11</v>
      </c>
      <c r="W272" s="6">
        <v>0</v>
      </c>
      <c r="X272" s="8">
        <v>1</v>
      </c>
      <c r="Y272" s="8" t="str">
        <f t="shared" si="9"/>
        <v>Não</v>
      </c>
    </row>
    <row r="273" spans="1:25" x14ac:dyDescent="0.25">
      <c r="A273" s="6" t="s">
        <v>1139</v>
      </c>
      <c r="B273" s="6" t="s">
        <v>163</v>
      </c>
      <c r="C273" s="8" t="str">
        <f>VLOOKUP(B273,'Lista de obras'!$A:$C,2,FALSE)</f>
        <v>4574140198</v>
      </c>
      <c r="D273" s="8" t="str">
        <f>VLOOKUP(B273,'Lista de obras'!$A:$C,3,FALSE)</f>
        <v>ELETROVOLT - Projeto Phase Out_Chiller</v>
      </c>
      <c r="E273" s="8" t="str">
        <f>VLOOKUP(B273,'Lista de obras'!$A:$D,4,FALSE)</f>
        <v>NESTLE MARÍLIA</v>
      </c>
      <c r="F273" s="6">
        <v>253</v>
      </c>
      <c r="G273" s="4" t="s">
        <v>1098</v>
      </c>
      <c r="H273" s="14">
        <v>45513</v>
      </c>
      <c r="I273" s="16">
        <v>0.45201388888888888</v>
      </c>
      <c r="K273" s="6" t="s">
        <v>808</v>
      </c>
      <c r="L273" s="4">
        <v>45513</v>
      </c>
      <c r="M273" s="5">
        <v>0.45232638888888888</v>
      </c>
      <c r="N273" s="6" t="s">
        <v>788</v>
      </c>
      <c r="O273" s="8">
        <v>1</v>
      </c>
      <c r="P273" s="4">
        <v>45516</v>
      </c>
      <c r="Q273" s="5">
        <v>0.69184027777777779</v>
      </c>
      <c r="R273" s="6" t="s">
        <v>809</v>
      </c>
      <c r="S273" s="9" cm="1">
        <f t="array" aca="1" ref="S273" ca="1">_xlfn.IFS(P273="",NETWORKDAYS(L273,TODAY(),Feriados!A272:A1337),P273&lt;&gt;"",(NETWORKDAYS(L273,P273,Feriados!A272:A1337)-1))</f>
        <v>1</v>
      </c>
      <c r="T273" s="9" t="str">
        <f t="shared" ca="1" si="8"/>
        <v>Não</v>
      </c>
      <c r="U273" s="8">
        <v>1</v>
      </c>
      <c r="V273" s="9" t="str" cm="1">
        <f t="array" aca="1" ref="V273" ca="1">_xlfn.IFS(T273="Não","",T273="Sim",S273-2)</f>
        <v/>
      </c>
      <c r="W273" s="6">
        <v>0</v>
      </c>
      <c r="X273" s="8">
        <v>1</v>
      </c>
      <c r="Y273" s="8" t="str">
        <f t="shared" si="9"/>
        <v>Não</v>
      </c>
    </row>
    <row r="274" spans="1:25" x14ac:dyDescent="0.25">
      <c r="A274" s="6" t="s">
        <v>1140</v>
      </c>
      <c r="B274" s="6" t="s">
        <v>234</v>
      </c>
      <c r="C274" s="8" t="str">
        <f>VLOOKUP(B274,'Lista de obras'!$A:$C,2,FALSE)</f>
        <v>4573769471</v>
      </c>
      <c r="D274" s="8" t="str">
        <f>VLOOKUP(B274,'Lista de obras'!$A:$C,3,FALSE)</f>
        <v>DINAMICA ESTRUTURAS - Mão de obra de montagem de estruturas</v>
      </c>
      <c r="E274" s="8" t="str">
        <f>VLOOKUP(B274,'Lista de obras'!$A:$D,4,FALSE)</f>
        <v>NESTLE ARARAS</v>
      </c>
      <c r="F274" s="6">
        <v>158</v>
      </c>
      <c r="G274" s="4" t="s">
        <v>1098</v>
      </c>
      <c r="H274" s="14">
        <v>45513</v>
      </c>
      <c r="I274" s="16">
        <v>0.45836805555555554</v>
      </c>
      <c r="K274" s="6" t="s">
        <v>917</v>
      </c>
      <c r="L274" s="4">
        <v>45513</v>
      </c>
      <c r="M274" s="5">
        <v>0.46325231481481483</v>
      </c>
      <c r="N274" s="6" t="s">
        <v>788</v>
      </c>
      <c r="O274" s="8">
        <v>1</v>
      </c>
      <c r="P274" s="4">
        <v>45522</v>
      </c>
      <c r="Q274" s="5">
        <v>0.5839699074074074</v>
      </c>
      <c r="R274" s="6" t="s">
        <v>806</v>
      </c>
      <c r="S274" s="9" cm="1">
        <f t="array" aca="1" ref="S274" ca="1">_xlfn.IFS(P274="",NETWORKDAYS(L274,TODAY(),Feriados!A273:A1338),P274&lt;&gt;"",(NETWORKDAYS(L274,P274,Feriados!A273:A1338)-1))</f>
        <v>5</v>
      </c>
      <c r="T274" s="9" t="str">
        <f t="shared" ca="1" si="8"/>
        <v>Sim</v>
      </c>
      <c r="U274" s="8">
        <v>1</v>
      </c>
      <c r="V274" s="9" cm="1">
        <f t="array" aca="1" ref="V274" ca="1">_xlfn.IFS(T274="Não","",T274="Sim",S274-2)</f>
        <v>3</v>
      </c>
      <c r="W274" s="6">
        <v>0</v>
      </c>
      <c r="X274" s="8">
        <v>1</v>
      </c>
      <c r="Y274" s="8" t="str">
        <f t="shared" si="9"/>
        <v>Não</v>
      </c>
    </row>
    <row r="275" spans="1:25" x14ac:dyDescent="0.25">
      <c r="A275" s="6" t="s">
        <v>1141</v>
      </c>
      <c r="B275" s="6" t="s">
        <v>295</v>
      </c>
      <c r="C275" s="8" t="str">
        <f>VLOOKUP(B275,'Lista de obras'!$A:$C,2,FALSE)</f>
        <v>4575313717</v>
      </c>
      <c r="D275" s="8" t="str">
        <f>VLOOKUP(B275,'Lista de obras'!$A:$C,3,FALSE)</f>
        <v>PHD - Ampliação da Sala Média Tensão SE NDG Dolce Gusto</v>
      </c>
      <c r="E275" s="8" t="str">
        <f>VLOOKUP(B275,'Lista de obras'!$A:$D,4,FALSE)</f>
        <v>NESTLE MONTES CLAROS</v>
      </c>
      <c r="F275" s="6">
        <v>91</v>
      </c>
      <c r="G275" s="4" t="s">
        <v>1098</v>
      </c>
      <c r="H275" s="14">
        <v>45513</v>
      </c>
      <c r="I275" s="16">
        <v>0.46662037037037035</v>
      </c>
      <c r="K275" s="6" t="s">
        <v>791</v>
      </c>
      <c r="L275" s="4">
        <v>45516</v>
      </c>
      <c r="M275" s="5">
        <v>0.83791666666666664</v>
      </c>
      <c r="N275" s="6" t="s">
        <v>788</v>
      </c>
      <c r="O275" s="8">
        <v>1</v>
      </c>
      <c r="P275" s="4">
        <v>45517</v>
      </c>
      <c r="Q275" s="5">
        <v>0.46663194444444445</v>
      </c>
      <c r="R275" s="6" t="s">
        <v>792</v>
      </c>
      <c r="S275" s="9" cm="1">
        <f t="array" aca="1" ref="S275" ca="1">_xlfn.IFS(P275="",NETWORKDAYS(L275,TODAY(),Feriados!A274:A1339),P275&lt;&gt;"",(NETWORKDAYS(L275,P275,Feriados!A274:A1339)-1))</f>
        <v>1</v>
      </c>
      <c r="T275" s="9" t="str">
        <f t="shared" ca="1" si="8"/>
        <v>Não</v>
      </c>
      <c r="U275" s="8">
        <v>1</v>
      </c>
      <c r="V275" s="9" t="str" cm="1">
        <f t="array" aca="1" ref="V275" ca="1">_xlfn.IFS(T275="Não","",T275="Sim",S275-2)</f>
        <v/>
      </c>
      <c r="W275" s="6">
        <v>0</v>
      </c>
      <c r="X275" s="8">
        <v>1</v>
      </c>
      <c r="Y275" s="8" t="str">
        <f t="shared" si="9"/>
        <v>Não</v>
      </c>
    </row>
    <row r="276" spans="1:25" x14ac:dyDescent="0.25">
      <c r="A276" s="6" t="s">
        <v>1142</v>
      </c>
      <c r="B276" s="6" t="s">
        <v>445</v>
      </c>
      <c r="C276" s="8" t="str">
        <f>VLOOKUP(B276,'Lista de obras'!$A:$C,2,FALSE)</f>
        <v>4575748060</v>
      </c>
      <c r="D276" s="8" t="str">
        <f>VLOOKUP(B276,'Lista de obras'!$A:$C,3,FALSE)</f>
        <v>DEBS PROCÓPIO - Reforma de Pistas - Pavimentos de Concreto</v>
      </c>
      <c r="E276" s="8" t="str">
        <f>VLOOKUP(B276,'Lista de obras'!$A:$D,4,FALSE)</f>
        <v>NESTLE ITUIUTABA</v>
      </c>
      <c r="F276" s="6">
        <v>32</v>
      </c>
      <c r="G276" s="4" t="s">
        <v>1098</v>
      </c>
      <c r="H276" s="14">
        <v>45513</v>
      </c>
      <c r="I276" s="16">
        <v>0.51643518518518516</v>
      </c>
      <c r="K276" s="6" t="s">
        <v>857</v>
      </c>
      <c r="L276" s="4">
        <v>45513</v>
      </c>
      <c r="M276" s="5">
        <v>0.51653935185185185</v>
      </c>
      <c r="N276" s="6" t="s">
        <v>788</v>
      </c>
      <c r="O276" s="8">
        <v>1</v>
      </c>
      <c r="P276" s="4">
        <v>45540</v>
      </c>
      <c r="Q276" s="5">
        <v>0.69997685185185188</v>
      </c>
      <c r="R276" s="6" t="s">
        <v>858</v>
      </c>
      <c r="S276" s="9" cm="1">
        <f t="array" aca="1" ref="S276" ca="1">_xlfn.IFS(P276="",NETWORKDAYS(L276,TODAY(),Feriados!A275:A1340),P276&lt;&gt;"",(NETWORKDAYS(L276,P276,Feriados!A275:A1340)-1))</f>
        <v>19</v>
      </c>
      <c r="T276" s="9" t="str">
        <f t="shared" ca="1" si="8"/>
        <v>Sim</v>
      </c>
      <c r="U276" s="8">
        <v>1</v>
      </c>
      <c r="V276" s="9" cm="1">
        <f t="array" aca="1" ref="V276" ca="1">_xlfn.IFS(T276="Não","",T276="Sim",S276-2)</f>
        <v>17</v>
      </c>
      <c r="W276" s="6">
        <v>0</v>
      </c>
      <c r="X276" s="8">
        <v>1</v>
      </c>
      <c r="Y276" s="8" t="str">
        <f t="shared" si="9"/>
        <v>Não</v>
      </c>
    </row>
    <row r="277" spans="1:25" x14ac:dyDescent="0.25">
      <c r="A277" s="6" t="s">
        <v>1143</v>
      </c>
      <c r="B277" s="6" t="s">
        <v>445</v>
      </c>
      <c r="C277" s="8" t="str">
        <f>VLOOKUP(B277,'Lista de obras'!$A:$C,2,FALSE)</f>
        <v>4575748060</v>
      </c>
      <c r="D277" s="8" t="str">
        <f>VLOOKUP(B277,'Lista de obras'!$A:$C,3,FALSE)</f>
        <v>DEBS PROCÓPIO - Reforma de Pistas - Pavimentos de Concreto</v>
      </c>
      <c r="E277" s="8" t="str">
        <f>VLOOKUP(B277,'Lista de obras'!$A:$D,4,FALSE)</f>
        <v>NESTLE ITUIUTABA</v>
      </c>
      <c r="F277" s="6">
        <v>33</v>
      </c>
      <c r="G277" s="4" t="s">
        <v>1144</v>
      </c>
      <c r="H277" s="14">
        <v>45513</v>
      </c>
      <c r="I277" s="16">
        <v>0.51746527777777773</v>
      </c>
      <c r="K277" s="6" t="s">
        <v>857</v>
      </c>
      <c r="L277" s="4">
        <v>45516</v>
      </c>
      <c r="M277" s="5">
        <v>0.40167824074074077</v>
      </c>
      <c r="N277" s="6" t="s">
        <v>788</v>
      </c>
      <c r="O277" s="8">
        <v>1</v>
      </c>
      <c r="P277" s="4">
        <v>45540</v>
      </c>
      <c r="Q277" s="5">
        <v>0.70636574074074077</v>
      </c>
      <c r="R277" s="6" t="s">
        <v>858</v>
      </c>
      <c r="S277" s="9" cm="1">
        <f t="array" aca="1" ref="S277" ca="1">_xlfn.IFS(P277="",NETWORKDAYS(L277,TODAY(),Feriados!A276:A1341),P277&lt;&gt;"",(NETWORKDAYS(L277,P277,Feriados!A276:A1341)-1))</f>
        <v>18</v>
      </c>
      <c r="T277" s="9" t="str">
        <f t="shared" ca="1" si="8"/>
        <v>Sim</v>
      </c>
      <c r="U277" s="8">
        <v>1</v>
      </c>
      <c r="V277" s="9" cm="1">
        <f t="array" aca="1" ref="V277" ca="1">_xlfn.IFS(T277="Não","",T277="Sim",S277-2)</f>
        <v>16</v>
      </c>
      <c r="W277" s="6">
        <v>0</v>
      </c>
      <c r="X277" s="8">
        <v>1</v>
      </c>
      <c r="Y277" s="8" t="str">
        <f t="shared" si="9"/>
        <v>Não</v>
      </c>
    </row>
    <row r="278" spans="1:25" x14ac:dyDescent="0.25">
      <c r="A278" s="6" t="s">
        <v>1145</v>
      </c>
      <c r="B278" s="6" t="s">
        <v>468</v>
      </c>
      <c r="C278" s="8" t="str">
        <f>VLOOKUP(B278,'Lista de obras'!$A:$C,2,FALSE)</f>
        <v>4575831010</v>
      </c>
      <c r="D278" s="8" t="str">
        <f>VLOOKUP(B278,'Lista de obras'!$A:$C,3,FALSE)</f>
        <v>ECOCEL - Serviço de Execução de Pontos Elétricos SDAI</v>
      </c>
      <c r="E278" s="8" t="str">
        <f>VLOOKUP(B278,'Lista de obras'!$A:$D,4,FALSE)</f>
        <v>NESTLE VILA VELHA</v>
      </c>
      <c r="F278" s="6">
        <v>33</v>
      </c>
      <c r="G278" s="4" t="s">
        <v>933</v>
      </c>
      <c r="H278" s="14">
        <v>45513</v>
      </c>
      <c r="I278" s="16">
        <v>0.54616898148148152</v>
      </c>
      <c r="K278" s="6" t="s">
        <v>839</v>
      </c>
      <c r="L278" s="4">
        <v>45513</v>
      </c>
      <c r="M278" s="5">
        <v>0.54912037037037043</v>
      </c>
      <c r="N278" s="6" t="s">
        <v>788</v>
      </c>
      <c r="O278" s="8">
        <v>1</v>
      </c>
      <c r="P278" s="4">
        <v>45516</v>
      </c>
      <c r="Q278" s="5">
        <v>0.6754282407407407</v>
      </c>
      <c r="R278" s="6" t="s">
        <v>840</v>
      </c>
      <c r="S278" s="9" cm="1">
        <f t="array" aca="1" ref="S278" ca="1">_xlfn.IFS(P278="",NETWORKDAYS(L278,TODAY(),Feriados!A277:A1342),P278&lt;&gt;"",(NETWORKDAYS(L278,P278,Feriados!A277:A1342)-1))</f>
        <v>1</v>
      </c>
      <c r="T278" s="9" t="str">
        <f t="shared" ca="1" si="8"/>
        <v>Não</v>
      </c>
      <c r="U278" s="8">
        <v>1</v>
      </c>
      <c r="V278" s="9" t="str" cm="1">
        <f t="array" aca="1" ref="V278" ca="1">_xlfn.IFS(T278="Não","",T278="Sim",S278-2)</f>
        <v/>
      </c>
      <c r="W278" s="6">
        <v>0</v>
      </c>
      <c r="X278" s="8">
        <v>1</v>
      </c>
      <c r="Y278" s="8" t="str">
        <f t="shared" si="9"/>
        <v>Não</v>
      </c>
    </row>
    <row r="279" spans="1:25" x14ac:dyDescent="0.25">
      <c r="A279" s="6" t="s">
        <v>1146</v>
      </c>
      <c r="B279" s="6" t="s">
        <v>468</v>
      </c>
      <c r="C279" s="8" t="str">
        <f>VLOOKUP(B279,'Lista de obras'!$A:$C,2,FALSE)</f>
        <v>4575831010</v>
      </c>
      <c r="D279" s="8" t="str">
        <f>VLOOKUP(B279,'Lista de obras'!$A:$C,3,FALSE)</f>
        <v>ECOCEL - Serviço de Execução de Pontos Elétricos SDAI</v>
      </c>
      <c r="E279" s="8" t="str">
        <f>VLOOKUP(B279,'Lista de obras'!$A:$D,4,FALSE)</f>
        <v>NESTLE VILA VELHA</v>
      </c>
      <c r="F279" s="6">
        <v>34</v>
      </c>
      <c r="G279" s="4" t="s">
        <v>967</v>
      </c>
      <c r="H279" s="14">
        <v>45513</v>
      </c>
      <c r="I279" s="16">
        <v>0.54708333333333337</v>
      </c>
      <c r="K279" s="6" t="s">
        <v>839</v>
      </c>
      <c r="L279" s="4">
        <v>45513</v>
      </c>
      <c r="M279" s="5">
        <v>0.5491435185185185</v>
      </c>
      <c r="N279" s="6" t="s">
        <v>788</v>
      </c>
      <c r="O279" s="8">
        <v>1</v>
      </c>
      <c r="P279" s="4">
        <v>45516</v>
      </c>
      <c r="Q279" s="5">
        <v>0.67587962962962966</v>
      </c>
      <c r="R279" s="6" t="s">
        <v>840</v>
      </c>
      <c r="S279" s="9" cm="1">
        <f t="array" aca="1" ref="S279" ca="1">_xlfn.IFS(P279="",NETWORKDAYS(L279,TODAY(),Feriados!A278:A1343),P279&lt;&gt;"",(NETWORKDAYS(L279,P279,Feriados!A278:A1343)-1))</f>
        <v>1</v>
      </c>
      <c r="T279" s="9" t="str">
        <f t="shared" ca="1" si="8"/>
        <v>Não</v>
      </c>
      <c r="U279" s="8">
        <v>1</v>
      </c>
      <c r="V279" s="9" t="str" cm="1">
        <f t="array" aca="1" ref="V279" ca="1">_xlfn.IFS(T279="Não","",T279="Sim",S279-2)</f>
        <v/>
      </c>
      <c r="W279" s="6">
        <v>0</v>
      </c>
      <c r="X279" s="8">
        <v>1</v>
      </c>
      <c r="Y279" s="8" t="str">
        <f t="shared" si="9"/>
        <v>Não</v>
      </c>
    </row>
    <row r="280" spans="1:25" x14ac:dyDescent="0.25">
      <c r="A280" s="6" t="s">
        <v>1147</v>
      </c>
      <c r="B280" s="6" t="s">
        <v>468</v>
      </c>
      <c r="C280" s="8" t="str">
        <f>VLOOKUP(B280,'Lista de obras'!$A:$C,2,FALSE)</f>
        <v>4575831010</v>
      </c>
      <c r="D280" s="8" t="str">
        <f>VLOOKUP(B280,'Lista de obras'!$A:$C,3,FALSE)</f>
        <v>ECOCEL - Serviço de Execução de Pontos Elétricos SDAI</v>
      </c>
      <c r="E280" s="8" t="str">
        <f>VLOOKUP(B280,'Lista de obras'!$A:$D,4,FALSE)</f>
        <v>NESTLE VILA VELHA</v>
      </c>
      <c r="F280" s="6">
        <v>35</v>
      </c>
      <c r="G280" s="4" t="s">
        <v>1034</v>
      </c>
      <c r="H280" s="14">
        <v>45513</v>
      </c>
      <c r="I280" s="16">
        <v>0.54715277777777782</v>
      </c>
      <c r="K280" s="6" t="s">
        <v>839</v>
      </c>
      <c r="L280" s="4">
        <v>45513</v>
      </c>
      <c r="M280" s="5">
        <v>0.54915509259259254</v>
      </c>
      <c r="N280" s="6" t="s">
        <v>788</v>
      </c>
      <c r="O280" s="8">
        <v>1</v>
      </c>
      <c r="P280" s="4">
        <v>45516</v>
      </c>
      <c r="Q280" s="5">
        <v>0.67620370370370375</v>
      </c>
      <c r="R280" s="6" t="s">
        <v>840</v>
      </c>
      <c r="S280" s="9" cm="1">
        <f t="array" aca="1" ref="S280" ca="1">_xlfn.IFS(P280="",NETWORKDAYS(L280,TODAY(),Feriados!A279:A1344),P280&lt;&gt;"",(NETWORKDAYS(L280,P280,Feriados!A279:A1344)-1))</f>
        <v>1</v>
      </c>
      <c r="T280" s="9" t="str">
        <f t="shared" ca="1" si="8"/>
        <v>Não</v>
      </c>
      <c r="U280" s="8">
        <v>1</v>
      </c>
      <c r="V280" s="9" t="str" cm="1">
        <f t="array" aca="1" ref="V280" ca="1">_xlfn.IFS(T280="Não","",T280="Sim",S280-2)</f>
        <v/>
      </c>
      <c r="W280" s="6">
        <v>0</v>
      </c>
      <c r="X280" s="8">
        <v>1</v>
      </c>
      <c r="Y280" s="8" t="str">
        <f t="shared" si="9"/>
        <v>Não</v>
      </c>
    </row>
    <row r="281" spans="1:25" x14ac:dyDescent="0.25">
      <c r="A281" s="6" t="s">
        <v>1148</v>
      </c>
      <c r="B281" s="6" t="s">
        <v>468</v>
      </c>
      <c r="C281" s="8" t="str">
        <f>VLOOKUP(B281,'Lista de obras'!$A:$C,2,FALSE)</f>
        <v>4575831010</v>
      </c>
      <c r="D281" s="8" t="str">
        <f>VLOOKUP(B281,'Lista de obras'!$A:$C,3,FALSE)</f>
        <v>ECOCEL - Serviço de Execução de Pontos Elétricos SDAI</v>
      </c>
      <c r="E281" s="8" t="str">
        <f>VLOOKUP(B281,'Lista de obras'!$A:$D,4,FALSE)</f>
        <v>NESTLE VILA VELHA</v>
      </c>
      <c r="F281" s="6">
        <v>36</v>
      </c>
      <c r="G281" s="4" t="s">
        <v>1098</v>
      </c>
      <c r="H281" s="14">
        <v>45513</v>
      </c>
      <c r="I281" s="16">
        <v>0.54723379629629632</v>
      </c>
      <c r="K281" s="6" t="s">
        <v>839</v>
      </c>
      <c r="L281" s="4">
        <v>45516</v>
      </c>
      <c r="M281" s="5">
        <v>0.79266203703703708</v>
      </c>
      <c r="N281" s="6" t="s">
        <v>788</v>
      </c>
      <c r="O281" s="8">
        <v>1</v>
      </c>
      <c r="P281" s="4">
        <v>45523</v>
      </c>
      <c r="Q281" s="5">
        <v>0.702662037037037</v>
      </c>
      <c r="R281" s="6" t="s">
        <v>840</v>
      </c>
      <c r="S281" s="9" cm="1">
        <f t="array" aca="1" ref="S281" ca="1">_xlfn.IFS(P281="",NETWORKDAYS(L281,TODAY(),Feriados!A280:A1345),P281&lt;&gt;"",(NETWORKDAYS(L281,P281,Feriados!A280:A1345)-1))</f>
        <v>5</v>
      </c>
      <c r="T281" s="9" t="str">
        <f t="shared" ca="1" si="8"/>
        <v>Sim</v>
      </c>
      <c r="U281" s="8">
        <v>1</v>
      </c>
      <c r="V281" s="9" cm="1">
        <f t="array" aca="1" ref="V281" ca="1">_xlfn.IFS(T281="Não","",T281="Sim",S281-2)</f>
        <v>3</v>
      </c>
      <c r="W281" s="6">
        <v>1</v>
      </c>
      <c r="X281" s="8">
        <v>1</v>
      </c>
      <c r="Y281" s="8" t="str">
        <f t="shared" si="9"/>
        <v>Não</v>
      </c>
    </row>
    <row r="282" spans="1:25" x14ac:dyDescent="0.25">
      <c r="A282" s="6" t="s">
        <v>1149</v>
      </c>
      <c r="B282" s="6" t="s">
        <v>468</v>
      </c>
      <c r="C282" s="8" t="str">
        <f>VLOOKUP(B282,'Lista de obras'!$A:$C,2,FALSE)</f>
        <v>4575831010</v>
      </c>
      <c r="D282" s="8" t="str">
        <f>VLOOKUP(B282,'Lista de obras'!$A:$C,3,FALSE)</f>
        <v>ECOCEL - Serviço de Execução de Pontos Elétricos SDAI</v>
      </c>
      <c r="E282" s="8" t="str">
        <f>VLOOKUP(B282,'Lista de obras'!$A:$D,4,FALSE)</f>
        <v>NESTLE VILA VELHA</v>
      </c>
      <c r="F282" s="6">
        <v>37</v>
      </c>
      <c r="G282" s="4" t="s">
        <v>1144</v>
      </c>
      <c r="H282" s="14">
        <v>45513</v>
      </c>
      <c r="I282" s="16">
        <v>0.54854166666666671</v>
      </c>
      <c r="K282" s="6" t="s">
        <v>839</v>
      </c>
      <c r="L282" s="4">
        <v>45516</v>
      </c>
      <c r="M282" s="5">
        <v>0.79287037037037034</v>
      </c>
      <c r="N282" s="6" t="s">
        <v>788</v>
      </c>
      <c r="O282" s="8">
        <v>1</v>
      </c>
      <c r="P282" s="4">
        <v>45523</v>
      </c>
      <c r="Q282" s="5">
        <v>0.70300925925925928</v>
      </c>
      <c r="R282" s="6" t="s">
        <v>840</v>
      </c>
      <c r="S282" s="9" cm="1">
        <f t="array" aca="1" ref="S282" ca="1">_xlfn.IFS(P282="",NETWORKDAYS(L282,TODAY(),Feriados!A281:A1346),P282&lt;&gt;"",(NETWORKDAYS(L282,P282,Feriados!A281:A1346)-1))</f>
        <v>5</v>
      </c>
      <c r="T282" s="9" t="str">
        <f t="shared" ca="1" si="8"/>
        <v>Sim</v>
      </c>
      <c r="U282" s="8">
        <v>1</v>
      </c>
      <c r="V282" s="9" cm="1">
        <f t="array" aca="1" ref="V282" ca="1">_xlfn.IFS(T282="Não","",T282="Sim",S282-2)</f>
        <v>3</v>
      </c>
      <c r="W282" s="6">
        <v>1</v>
      </c>
      <c r="X282" s="8">
        <v>1</v>
      </c>
      <c r="Y282" s="8" t="str">
        <f t="shared" si="9"/>
        <v>Não</v>
      </c>
    </row>
    <row r="283" spans="1:25" x14ac:dyDescent="0.25">
      <c r="A283" s="6" t="s">
        <v>1150</v>
      </c>
      <c r="B283" s="6" t="s">
        <v>424</v>
      </c>
      <c r="C283" s="8" t="str">
        <f>VLOOKUP(B283,'Lista de obras'!$A:$C,2,FALSE)</f>
        <v>4575662158</v>
      </c>
      <c r="D283" s="8" t="str">
        <f>VLOOKUP(B283,'Lista de obras'!$A:$C,3,FALSE)</f>
        <v>CONCREZAC - Lapidação de Piso de Concreto</v>
      </c>
      <c r="E283" s="8" t="str">
        <f>VLOOKUP(B283,'Lista de obras'!$A:$D,4,FALSE)</f>
        <v>NESTLE SÃO BERNARDO</v>
      </c>
      <c r="F283" s="6">
        <v>53</v>
      </c>
      <c r="G283" s="4" t="s">
        <v>1098</v>
      </c>
      <c r="H283" s="14">
        <v>45513</v>
      </c>
      <c r="I283" s="16">
        <v>0.54984953703703698</v>
      </c>
      <c r="K283" s="6" t="s">
        <v>821</v>
      </c>
      <c r="L283" s="4">
        <v>45513</v>
      </c>
      <c r="M283" s="5">
        <v>0.55027777777777775</v>
      </c>
      <c r="N283" s="6" t="s">
        <v>788</v>
      </c>
      <c r="O283" s="8">
        <v>1</v>
      </c>
      <c r="P283" s="4">
        <v>45513</v>
      </c>
      <c r="Q283" s="5">
        <v>0.56634259259259256</v>
      </c>
      <c r="R283" s="6" t="s">
        <v>822</v>
      </c>
      <c r="S283" s="9" cm="1">
        <f t="array" aca="1" ref="S283" ca="1">_xlfn.IFS(P283="",NETWORKDAYS(L283,TODAY(),Feriados!A282:A1347),P283&lt;&gt;"",(NETWORKDAYS(L283,P283,Feriados!A282:A1347)-1))</f>
        <v>0</v>
      </c>
      <c r="T283" s="9" t="str">
        <f t="shared" ca="1" si="8"/>
        <v>Não</v>
      </c>
      <c r="U283" s="8">
        <v>1</v>
      </c>
      <c r="V283" s="9" t="str" cm="1">
        <f t="array" aca="1" ref="V283" ca="1">_xlfn.IFS(T283="Não","",T283="Sim",S283-2)</f>
        <v/>
      </c>
      <c r="W283" s="6">
        <v>0</v>
      </c>
      <c r="X283" s="8">
        <v>1</v>
      </c>
      <c r="Y283" s="8" t="str">
        <f t="shared" si="9"/>
        <v>Não</v>
      </c>
    </row>
    <row r="284" spans="1:25" x14ac:dyDescent="0.25">
      <c r="A284" s="6" t="s">
        <v>1151</v>
      </c>
      <c r="B284" s="6" t="s">
        <v>451</v>
      </c>
      <c r="C284" s="8" t="str">
        <f>VLOOKUP(B284,'Lista de obras'!$A:$C,2,FALSE)</f>
        <v>4575422409</v>
      </c>
      <c r="D284" s="8" t="str">
        <f>VLOOKUP(B284,'Lista de obras'!$A:$C,3,FALSE)</f>
        <v>ELETROVOLT - Adequações e montagens elétricas</v>
      </c>
      <c r="E284" s="8" t="str">
        <f>VLOOKUP(B284,'Lista de obras'!$A:$D,4,FALSE)</f>
        <v>NESTLE ARARAS</v>
      </c>
      <c r="F284" s="6">
        <v>50</v>
      </c>
      <c r="G284" s="4" t="s">
        <v>1144</v>
      </c>
      <c r="H284" s="14">
        <v>45513</v>
      </c>
      <c r="I284" s="16">
        <v>0.55318287037037039</v>
      </c>
      <c r="K284" s="6" t="s">
        <v>811</v>
      </c>
      <c r="L284" s="4">
        <v>45524</v>
      </c>
      <c r="M284" s="5">
        <v>0.56703703703703701</v>
      </c>
      <c r="N284" s="6" t="s">
        <v>788</v>
      </c>
      <c r="O284" s="8">
        <v>1</v>
      </c>
      <c r="P284" s="4">
        <v>45527</v>
      </c>
      <c r="Q284" s="5">
        <v>0.76945601851851853</v>
      </c>
      <c r="R284" s="6" t="s">
        <v>812</v>
      </c>
      <c r="S284" s="9" cm="1">
        <f t="array" aca="1" ref="S284" ca="1">_xlfn.IFS(P284="",NETWORKDAYS(L284,TODAY(),Feriados!A283:A1348),P284&lt;&gt;"",(NETWORKDAYS(L284,P284,Feriados!A283:A1348)-1))</f>
        <v>3</v>
      </c>
      <c r="T284" s="9" t="str">
        <f t="shared" ca="1" si="8"/>
        <v>Sim</v>
      </c>
      <c r="U284" s="8">
        <v>1</v>
      </c>
      <c r="V284" s="9" cm="1">
        <f t="array" aca="1" ref="V284" ca="1">_xlfn.IFS(T284="Não","",T284="Sim",S284-2)</f>
        <v>1</v>
      </c>
      <c r="W284" s="6">
        <v>0</v>
      </c>
      <c r="X284" s="8">
        <v>1</v>
      </c>
      <c r="Y284" s="8" t="str">
        <f t="shared" si="9"/>
        <v>Não</v>
      </c>
    </row>
    <row r="285" spans="1:25" x14ac:dyDescent="0.25">
      <c r="A285" s="6" t="s">
        <v>1152</v>
      </c>
      <c r="B285" s="6" t="s">
        <v>497</v>
      </c>
      <c r="C285" s="8" t="str">
        <f>VLOOKUP(B285,'Lista de obras'!$A:$C,2,FALSE)</f>
        <v>4575422409 - RFQ-1210-2024-000.096</v>
      </c>
      <c r="D285" s="8" t="str">
        <f>VLOOKUP(B285,'Lista de obras'!$A:$C,3,FALSE)</f>
        <v>ELETROVOLT - Adequações e montagens elétricas</v>
      </c>
      <c r="E285" s="8" t="str">
        <f>VLOOKUP(B285,'Lista de obras'!$A:$D,4,FALSE)</f>
        <v>NESTLE ARARAS</v>
      </c>
      <c r="F285" s="6">
        <v>36</v>
      </c>
      <c r="G285" s="4" t="s">
        <v>1144</v>
      </c>
      <c r="H285" s="14">
        <v>45513</v>
      </c>
      <c r="I285" s="16">
        <v>0.55530092592592595</v>
      </c>
      <c r="K285" s="6" t="s">
        <v>811</v>
      </c>
      <c r="L285" s="4">
        <v>45517</v>
      </c>
      <c r="M285" s="5">
        <v>0.5053819444444444</v>
      </c>
      <c r="N285" s="6" t="s">
        <v>788</v>
      </c>
      <c r="O285" s="8">
        <v>1</v>
      </c>
      <c r="P285" s="4">
        <v>45521</v>
      </c>
      <c r="Q285" s="5">
        <v>0.55571759259259257</v>
      </c>
      <c r="R285" s="6" t="s">
        <v>812</v>
      </c>
      <c r="S285" s="9" cm="1">
        <f t="array" aca="1" ref="S285" ca="1">_xlfn.IFS(P285="",NETWORKDAYS(L285,TODAY(),Feriados!A284:A1349),P285&lt;&gt;"",(NETWORKDAYS(L285,P285,Feriados!A284:A1349)-1))</f>
        <v>3</v>
      </c>
      <c r="T285" s="9" t="str">
        <f t="shared" ca="1" si="8"/>
        <v>Sim</v>
      </c>
      <c r="U285" s="8">
        <v>1</v>
      </c>
      <c r="V285" s="9" cm="1">
        <f t="array" aca="1" ref="V285" ca="1">_xlfn.IFS(T285="Não","",T285="Sim",S285-2)</f>
        <v>1</v>
      </c>
      <c r="W285" s="6">
        <v>0</v>
      </c>
      <c r="X285" s="8">
        <v>1</v>
      </c>
      <c r="Y285" s="8" t="str">
        <f t="shared" si="9"/>
        <v>Não</v>
      </c>
    </row>
    <row r="286" spans="1:25" x14ac:dyDescent="0.25">
      <c r="A286" s="6" t="s">
        <v>1153</v>
      </c>
      <c r="B286" s="6" t="s">
        <v>222</v>
      </c>
      <c r="C286" s="8" t="str">
        <f>VLOOKUP(B286,'Lista de obras'!$A:$C,2,FALSE)</f>
        <v>4575115960</v>
      </c>
      <c r="D286" s="8" t="str">
        <f>VLOOKUP(B286,'Lista de obras'!$A:$C,3,FALSE)</f>
        <v>MEGA - Reforma e ampliação Fluid Bed e Achoc</v>
      </c>
      <c r="E286" s="8" t="str">
        <f>VLOOKUP(B286,'Lista de obras'!$A:$D,4,FALSE)</f>
        <v>NESTLE ARARAS</v>
      </c>
      <c r="F286" s="6">
        <v>118</v>
      </c>
      <c r="G286" s="4" t="s">
        <v>1034</v>
      </c>
      <c r="H286" s="14">
        <v>45513</v>
      </c>
      <c r="I286" s="16">
        <v>0.56089120370370371</v>
      </c>
      <c r="K286" s="6" t="s">
        <v>799</v>
      </c>
      <c r="L286" s="4">
        <v>45513</v>
      </c>
      <c r="M286" s="5">
        <v>0.57415509259259256</v>
      </c>
      <c r="N286" s="6" t="s">
        <v>800</v>
      </c>
      <c r="O286" s="8">
        <v>1</v>
      </c>
      <c r="P286" s="4"/>
      <c r="Q286" s="5"/>
      <c r="S286" s="9" cm="1">
        <f t="array" aca="1" ref="S286" ca="1">_xlfn.IFS(P286="",NETWORKDAYS(L286,TODAY(),Feriados!A285:A1350),P286&lt;&gt;"",(NETWORKDAYS(L286,P286,Feriados!A285:A1350)-1))</f>
        <v>55</v>
      </c>
      <c r="T286" s="9" t="str">
        <f t="shared" ca="1" si="8"/>
        <v>Sim</v>
      </c>
      <c r="U286" s="8">
        <v>1</v>
      </c>
      <c r="V286" s="9" cm="1">
        <f t="array" aca="1" ref="V286" ca="1">_xlfn.IFS(T286="Não","",T286="Sim",S286-2)</f>
        <v>53</v>
      </c>
      <c r="W286" s="6">
        <v>0</v>
      </c>
      <c r="X286" s="8">
        <v>1</v>
      </c>
      <c r="Y286" s="8" t="str">
        <f t="shared" si="9"/>
        <v>Não</v>
      </c>
    </row>
    <row r="287" spans="1:25" x14ac:dyDescent="0.25">
      <c r="A287" s="6" t="s">
        <v>1154</v>
      </c>
      <c r="B287" s="6" t="s">
        <v>511</v>
      </c>
      <c r="C287" s="8" t="str">
        <f>VLOOKUP(B287,'Lista de obras'!$A:$C,2,FALSE)</f>
        <v>4575807534</v>
      </c>
      <c r="D287" s="8" t="str">
        <f>VLOOKUP(B287,'Lista de obras'!$A:$C,3,FALSE)</f>
        <v xml:space="preserve">ELETROVOLT - Montagem Elétrica para Projeto Lighthouse </v>
      </c>
      <c r="E287" s="8" t="str">
        <f>VLOOKUP(B287,'Lista de obras'!$A:$D,4,FALSE)</f>
        <v>NESTLE SÃO JOSÉ DO RIO PARDO</v>
      </c>
      <c r="F287" s="6">
        <v>30</v>
      </c>
      <c r="G287" s="4" t="s">
        <v>967</v>
      </c>
      <c r="H287" s="14">
        <v>45513</v>
      </c>
      <c r="I287" s="16">
        <v>0.57087962962962968</v>
      </c>
      <c r="K287" s="6" t="s">
        <v>808</v>
      </c>
      <c r="L287" s="4">
        <v>45513</v>
      </c>
      <c r="M287" s="5">
        <v>0.58550925925925923</v>
      </c>
      <c r="N287" s="6" t="s">
        <v>788</v>
      </c>
      <c r="O287" s="8">
        <v>1</v>
      </c>
      <c r="P287" s="4">
        <v>45516</v>
      </c>
      <c r="Q287" s="5">
        <v>0.71557870370370369</v>
      </c>
      <c r="R287" s="6" t="s">
        <v>1155</v>
      </c>
      <c r="S287" s="9" cm="1">
        <f t="array" aca="1" ref="S287" ca="1">_xlfn.IFS(P287="",NETWORKDAYS(L287,TODAY(),Feriados!A286:A1351),P287&lt;&gt;"",(NETWORKDAYS(L287,P287,Feriados!A286:A1351)-1))</f>
        <v>1</v>
      </c>
      <c r="T287" s="9" t="str">
        <f t="shared" ca="1" si="8"/>
        <v>Não</v>
      </c>
      <c r="U287" s="8">
        <v>1</v>
      </c>
      <c r="V287" s="9" t="str" cm="1">
        <f t="array" aca="1" ref="V287" ca="1">_xlfn.IFS(T287="Não","",T287="Sim",S287-2)</f>
        <v/>
      </c>
      <c r="W287" s="6">
        <v>0</v>
      </c>
      <c r="X287" s="8">
        <v>1</v>
      </c>
      <c r="Y287" s="8" t="str">
        <f t="shared" si="9"/>
        <v>Não</v>
      </c>
    </row>
    <row r="288" spans="1:25" x14ac:dyDescent="0.25">
      <c r="A288" s="6" t="s">
        <v>1156</v>
      </c>
      <c r="B288" s="6" t="s">
        <v>511</v>
      </c>
      <c r="C288" s="8" t="str">
        <f>VLOOKUP(B288,'Lista de obras'!$A:$C,2,FALSE)</f>
        <v>4575807534</v>
      </c>
      <c r="D288" s="8" t="str">
        <f>VLOOKUP(B288,'Lista de obras'!$A:$C,3,FALSE)</f>
        <v xml:space="preserve">ELETROVOLT - Montagem Elétrica para Projeto Lighthouse </v>
      </c>
      <c r="E288" s="8" t="str">
        <f>VLOOKUP(B288,'Lista de obras'!$A:$D,4,FALSE)</f>
        <v>NESTLE SÃO JOSÉ DO RIO PARDO</v>
      </c>
      <c r="F288" s="6">
        <v>31</v>
      </c>
      <c r="G288" s="4" t="s">
        <v>1034</v>
      </c>
      <c r="H288" s="14">
        <v>45513</v>
      </c>
      <c r="I288" s="16">
        <v>0.57682870370370365</v>
      </c>
      <c r="K288" s="6" t="s">
        <v>808</v>
      </c>
      <c r="L288" s="4">
        <v>45513</v>
      </c>
      <c r="M288" s="5">
        <v>0.58560185185185187</v>
      </c>
      <c r="N288" s="6" t="s">
        <v>788</v>
      </c>
      <c r="O288" s="8">
        <v>1</v>
      </c>
      <c r="P288" s="4">
        <v>45516</v>
      </c>
      <c r="Q288" s="5">
        <v>0.7146527777777778</v>
      </c>
      <c r="R288" s="6" t="s">
        <v>1155</v>
      </c>
      <c r="S288" s="9" cm="1">
        <f t="array" aca="1" ref="S288" ca="1">_xlfn.IFS(P288="",NETWORKDAYS(L288,TODAY(),Feriados!A287:A1352),P288&lt;&gt;"",(NETWORKDAYS(L288,P288,Feriados!A287:A1352)-1))</f>
        <v>1</v>
      </c>
      <c r="T288" s="9" t="str">
        <f t="shared" ca="1" si="8"/>
        <v>Não</v>
      </c>
      <c r="U288" s="8">
        <v>1</v>
      </c>
      <c r="V288" s="9" t="str" cm="1">
        <f t="array" aca="1" ref="V288" ca="1">_xlfn.IFS(T288="Não","",T288="Sim",S288-2)</f>
        <v/>
      </c>
      <c r="W288" s="6">
        <v>0</v>
      </c>
      <c r="X288" s="8">
        <v>1</v>
      </c>
      <c r="Y288" s="8" t="str">
        <f t="shared" si="9"/>
        <v>Não</v>
      </c>
    </row>
    <row r="289" spans="1:25" x14ac:dyDescent="0.25">
      <c r="A289" s="6" t="s">
        <v>1157</v>
      </c>
      <c r="B289" s="6" t="s">
        <v>222</v>
      </c>
      <c r="C289" s="8" t="str">
        <f>VLOOKUP(B289,'Lista de obras'!$A:$C,2,FALSE)</f>
        <v>4575115960</v>
      </c>
      <c r="D289" s="8" t="str">
        <f>VLOOKUP(B289,'Lista de obras'!$A:$C,3,FALSE)</f>
        <v>MEGA - Reforma e ampliação Fluid Bed e Achoc</v>
      </c>
      <c r="E289" s="8" t="str">
        <f>VLOOKUP(B289,'Lista de obras'!$A:$D,4,FALSE)</f>
        <v>NESTLE ARARAS</v>
      </c>
      <c r="F289" s="6">
        <v>119</v>
      </c>
      <c r="G289" s="4" t="s">
        <v>1098</v>
      </c>
      <c r="H289" s="14">
        <v>45513</v>
      </c>
      <c r="I289" s="16">
        <v>0.57806712962962958</v>
      </c>
      <c r="K289" s="6" t="s">
        <v>1158</v>
      </c>
      <c r="L289" s="4">
        <v>45513</v>
      </c>
      <c r="M289" s="5">
        <v>0.83226851851851846</v>
      </c>
      <c r="N289" s="6" t="s">
        <v>800</v>
      </c>
      <c r="O289" s="8">
        <v>1</v>
      </c>
      <c r="P289" s="4"/>
      <c r="Q289" s="5"/>
      <c r="S289" s="9" cm="1">
        <f t="array" aca="1" ref="S289" ca="1">_xlfn.IFS(P289="",NETWORKDAYS(L289,TODAY(),Feriados!A288:A1353),P289&lt;&gt;"",(NETWORKDAYS(L289,P289,Feriados!A288:A1353)-1))</f>
        <v>55</v>
      </c>
      <c r="T289" s="9" t="str">
        <f t="shared" ca="1" si="8"/>
        <v>Sim</v>
      </c>
      <c r="U289" s="8">
        <v>1</v>
      </c>
      <c r="V289" s="9" cm="1">
        <f t="array" aca="1" ref="V289" ca="1">_xlfn.IFS(T289="Não","",T289="Sim",S289-2)</f>
        <v>53</v>
      </c>
      <c r="W289" s="6">
        <v>0</v>
      </c>
      <c r="X289" s="8">
        <v>1</v>
      </c>
      <c r="Y289" s="8" t="str">
        <f t="shared" si="9"/>
        <v>Não</v>
      </c>
    </row>
    <row r="290" spans="1:25" x14ac:dyDescent="0.25">
      <c r="A290" s="6" t="s">
        <v>1159</v>
      </c>
      <c r="B290" s="6" t="s">
        <v>511</v>
      </c>
      <c r="C290" s="8" t="str">
        <f>VLOOKUP(B290,'Lista de obras'!$A:$C,2,FALSE)</f>
        <v>4575807534</v>
      </c>
      <c r="D290" s="8" t="str">
        <f>VLOOKUP(B290,'Lista de obras'!$A:$C,3,FALSE)</f>
        <v xml:space="preserve">ELETROVOLT - Montagem Elétrica para Projeto Lighthouse </v>
      </c>
      <c r="E290" s="8" t="str">
        <f>VLOOKUP(B290,'Lista de obras'!$A:$D,4,FALSE)</f>
        <v>NESTLE SÃO JOSÉ DO RIO PARDO</v>
      </c>
      <c r="F290" s="6">
        <v>32</v>
      </c>
      <c r="G290" s="4" t="s">
        <v>1098</v>
      </c>
      <c r="H290" s="14">
        <v>45513</v>
      </c>
      <c r="I290" s="16">
        <v>0.57986111111111116</v>
      </c>
      <c r="K290" s="6" t="s">
        <v>808</v>
      </c>
      <c r="L290" s="4">
        <v>45513</v>
      </c>
      <c r="M290" s="5">
        <v>0.58570601851851856</v>
      </c>
      <c r="N290" s="6" t="s">
        <v>788</v>
      </c>
      <c r="O290" s="8">
        <v>1</v>
      </c>
      <c r="P290" s="4">
        <v>45516</v>
      </c>
      <c r="Q290" s="5">
        <v>0.71327546296296296</v>
      </c>
      <c r="R290" s="6" t="s">
        <v>1155</v>
      </c>
      <c r="S290" s="9" cm="1">
        <f t="array" aca="1" ref="S290" ca="1">_xlfn.IFS(P290="",NETWORKDAYS(L290,TODAY(),Feriados!A289:A1354),P290&lt;&gt;"",(NETWORKDAYS(L290,P290,Feriados!A289:A1354)-1))</f>
        <v>1</v>
      </c>
      <c r="T290" s="9" t="str">
        <f t="shared" ca="1" si="8"/>
        <v>Não</v>
      </c>
      <c r="U290" s="8">
        <v>1</v>
      </c>
      <c r="V290" s="9" t="str" cm="1">
        <f t="array" aca="1" ref="V290" ca="1">_xlfn.IFS(T290="Não","",T290="Sim",S290-2)</f>
        <v/>
      </c>
      <c r="W290" s="6">
        <v>0</v>
      </c>
      <c r="X290" s="8">
        <v>1</v>
      </c>
      <c r="Y290" s="8" t="str">
        <f t="shared" si="9"/>
        <v>Não</v>
      </c>
    </row>
    <row r="291" spans="1:25" x14ac:dyDescent="0.25">
      <c r="A291" s="6" t="s">
        <v>1160</v>
      </c>
      <c r="B291" s="6" t="s">
        <v>120</v>
      </c>
      <c r="C291" s="8" t="str">
        <f>VLOOKUP(B291,'Lista de obras'!$A:$C,2,FALSE)</f>
        <v>4573516221</v>
      </c>
      <c r="D291" s="8" t="str">
        <f>VLOOKUP(B291,'Lista de obras'!$A:$C,3,FALSE)</f>
        <v>ENERGY SUBSTATION - Montes Claros</v>
      </c>
      <c r="E291" s="8" t="str">
        <f>VLOOKUP(B291,'Lista de obras'!$A:$D,4,FALSE)</f>
        <v>NESTLE MONTES CLAROS</v>
      </c>
      <c r="F291" s="6">
        <v>325</v>
      </c>
      <c r="G291" s="4" t="s">
        <v>1144</v>
      </c>
      <c r="H291" s="14">
        <v>45513</v>
      </c>
      <c r="I291" s="16">
        <v>0.61324074074074075</v>
      </c>
      <c r="K291" s="6" t="s">
        <v>959</v>
      </c>
      <c r="L291" s="4">
        <v>45516</v>
      </c>
      <c r="M291" s="5">
        <v>0.68252314814814818</v>
      </c>
      <c r="N291" s="6" t="s">
        <v>788</v>
      </c>
      <c r="O291" s="8">
        <v>1</v>
      </c>
      <c r="P291" s="4">
        <v>45516</v>
      </c>
      <c r="Q291" s="5">
        <v>0.78920138888888891</v>
      </c>
      <c r="R291" s="6" t="s">
        <v>792</v>
      </c>
      <c r="S291" s="9" cm="1">
        <f t="array" aca="1" ref="S291" ca="1">_xlfn.IFS(P291="",NETWORKDAYS(L291,TODAY(),Feriados!A290:A1355),P291&lt;&gt;"",(NETWORKDAYS(L291,P291,Feriados!A290:A1355)-1))</f>
        <v>0</v>
      </c>
      <c r="T291" s="9" t="str">
        <f t="shared" ca="1" si="8"/>
        <v>Não</v>
      </c>
      <c r="U291" s="8">
        <v>1</v>
      </c>
      <c r="V291" s="9" t="str" cm="1">
        <f t="array" aca="1" ref="V291" ca="1">_xlfn.IFS(T291="Não","",T291="Sim",S291-2)</f>
        <v/>
      </c>
      <c r="W291" s="6">
        <v>0</v>
      </c>
      <c r="X291" s="8">
        <v>1</v>
      </c>
      <c r="Y291" s="8" t="str">
        <f t="shared" si="9"/>
        <v>Não</v>
      </c>
    </row>
    <row r="292" spans="1:25" x14ac:dyDescent="0.25">
      <c r="A292" s="6" t="s">
        <v>1161</v>
      </c>
      <c r="B292" s="6" t="s">
        <v>234</v>
      </c>
      <c r="C292" s="8" t="str">
        <f>VLOOKUP(B292,'Lista de obras'!$A:$C,2,FALSE)</f>
        <v>4573769471</v>
      </c>
      <c r="D292" s="8" t="str">
        <f>VLOOKUP(B292,'Lista de obras'!$A:$C,3,FALSE)</f>
        <v>DINAMICA ESTRUTURAS - Mão de obra de montagem de estruturas</v>
      </c>
      <c r="E292" s="8" t="str">
        <f>VLOOKUP(B292,'Lista de obras'!$A:$D,4,FALSE)</f>
        <v>NESTLE ARARAS</v>
      </c>
      <c r="F292" s="6">
        <v>159</v>
      </c>
      <c r="G292" s="4" t="s">
        <v>1144</v>
      </c>
      <c r="H292" s="14">
        <v>45513</v>
      </c>
      <c r="I292" s="16">
        <v>0.72958333333333336</v>
      </c>
      <c r="K292" s="6" t="s">
        <v>917</v>
      </c>
      <c r="L292" s="4">
        <v>45516</v>
      </c>
      <c r="M292" s="5">
        <v>0.46041666666666664</v>
      </c>
      <c r="N292" s="6" t="s">
        <v>788</v>
      </c>
      <c r="O292" s="8">
        <v>1</v>
      </c>
      <c r="P292" s="4">
        <v>45522</v>
      </c>
      <c r="Q292" s="5">
        <v>0.58101851851851849</v>
      </c>
      <c r="R292" s="6" t="s">
        <v>806</v>
      </c>
      <c r="S292" s="9" cm="1">
        <f t="array" aca="1" ref="S292" ca="1">_xlfn.IFS(P292="",NETWORKDAYS(L292,TODAY(),Feriados!A291:A1356),P292&lt;&gt;"",(NETWORKDAYS(L292,P292,Feriados!A291:A1356)-1))</f>
        <v>4</v>
      </c>
      <c r="T292" s="9" t="str">
        <f t="shared" ca="1" si="8"/>
        <v>Sim</v>
      </c>
      <c r="U292" s="8">
        <v>1</v>
      </c>
      <c r="V292" s="9" cm="1">
        <f t="array" aca="1" ref="V292" ca="1">_xlfn.IFS(T292="Não","",T292="Sim",S292-2)</f>
        <v>2</v>
      </c>
      <c r="W292" s="6">
        <v>0</v>
      </c>
      <c r="X292" s="8">
        <v>1</v>
      </c>
      <c r="Y292" s="8" t="str">
        <f t="shared" si="9"/>
        <v>Não</v>
      </c>
    </row>
    <row r="293" spans="1:25" x14ac:dyDescent="0.25">
      <c r="A293" s="6" t="s">
        <v>1162</v>
      </c>
      <c r="B293" s="6" t="s">
        <v>169</v>
      </c>
      <c r="C293" s="8" t="str">
        <f>VLOOKUP(B293,'Lista de obras'!$A:$C,2,FALSE)</f>
        <v>4574324207</v>
      </c>
      <c r="D293" s="8" t="str">
        <f>VLOOKUP(B293,'Lista de obras'!$A:$C,3,FALSE)</f>
        <v>LE ENGENHARIA - CAG-11 / Eletrocentro 3B</v>
      </c>
      <c r="E293" s="8" t="str">
        <f>VLOOKUP(B293,'Lista de obras'!$A:$D,4,FALSE)</f>
        <v>NESTLE VILA VELHA</v>
      </c>
      <c r="F293" s="6">
        <v>226</v>
      </c>
      <c r="G293" s="4" t="s">
        <v>1144</v>
      </c>
      <c r="H293" s="14">
        <v>45513</v>
      </c>
      <c r="I293" s="16">
        <v>0.73034722222222226</v>
      </c>
      <c r="K293" s="6" t="s">
        <v>824</v>
      </c>
      <c r="L293" s="4">
        <v>45513</v>
      </c>
      <c r="M293" s="5">
        <v>0.81776620370370368</v>
      </c>
      <c r="N293" s="6" t="s">
        <v>788</v>
      </c>
      <c r="O293" s="8">
        <v>1</v>
      </c>
      <c r="P293" s="4">
        <v>45522</v>
      </c>
      <c r="Q293" s="5">
        <v>0.91120370370370374</v>
      </c>
      <c r="R293" s="6" t="s">
        <v>825</v>
      </c>
      <c r="S293" s="9" cm="1">
        <f t="array" aca="1" ref="S293" ca="1">_xlfn.IFS(P293="",NETWORKDAYS(L293,TODAY(),Feriados!A292:A1357),P293&lt;&gt;"",(NETWORKDAYS(L293,P293,Feriados!A292:A1357)-1))</f>
        <v>5</v>
      </c>
      <c r="T293" s="9" t="str">
        <f t="shared" ca="1" si="8"/>
        <v>Sim</v>
      </c>
      <c r="U293" s="8">
        <v>1</v>
      </c>
      <c r="V293" s="9" cm="1">
        <f t="array" aca="1" ref="V293" ca="1">_xlfn.IFS(T293="Não","",T293="Sim",S293-2)</f>
        <v>3</v>
      </c>
      <c r="W293" s="6">
        <v>0</v>
      </c>
      <c r="X293" s="8">
        <v>1</v>
      </c>
      <c r="Y293" s="8" t="str">
        <f t="shared" si="9"/>
        <v>Não</v>
      </c>
    </row>
    <row r="294" spans="1:25" x14ac:dyDescent="0.25">
      <c r="A294" s="6" t="s">
        <v>1163</v>
      </c>
      <c r="B294" s="6" t="s">
        <v>522</v>
      </c>
      <c r="C294" s="8" t="str">
        <f>VLOOKUP(B294,'Lista de obras'!$A:$C,2,FALSE)</f>
        <v>4575774576</v>
      </c>
      <c r="D294" s="8" t="str">
        <f>VLOOKUP(B294,'Lista de obras'!$A:$C,3,FALSE)</f>
        <v xml:space="preserve"> TSE - Montagem Elétrica Nova Linha de Mucilon</v>
      </c>
      <c r="E294" s="8" t="str">
        <f>VLOOKUP(B294,'Lista de obras'!$A:$D,4,FALSE)</f>
        <v>NESTLE SÃO JOSÉ DO RIO PARDO</v>
      </c>
      <c r="F294" s="6">
        <v>51</v>
      </c>
      <c r="G294" s="4" t="s">
        <v>828</v>
      </c>
      <c r="H294" s="14">
        <v>45513</v>
      </c>
      <c r="I294" s="16">
        <v>0.7455208333333333</v>
      </c>
      <c r="K294" s="6" t="s">
        <v>1164</v>
      </c>
      <c r="L294" s="4">
        <v>45525</v>
      </c>
      <c r="M294" s="5">
        <v>0.84966435185185185</v>
      </c>
      <c r="N294" s="6" t="s">
        <v>788</v>
      </c>
      <c r="O294" s="8">
        <v>1</v>
      </c>
      <c r="P294" s="4">
        <v>45526</v>
      </c>
      <c r="Q294" s="5">
        <v>0.5414930555555556</v>
      </c>
      <c r="R294" s="6" t="s">
        <v>1165</v>
      </c>
      <c r="S294" s="9" cm="1">
        <f t="array" aca="1" ref="S294" ca="1">_xlfn.IFS(P294="",NETWORKDAYS(L294,TODAY(),Feriados!A293:A1358),P294&lt;&gt;"",(NETWORKDAYS(L294,P294,Feriados!A293:A1358)-1))</f>
        <v>1</v>
      </c>
      <c r="T294" s="9" t="str">
        <f t="shared" ca="1" si="8"/>
        <v>Não</v>
      </c>
      <c r="U294" s="8">
        <v>1</v>
      </c>
      <c r="V294" s="9" t="str" cm="1">
        <f t="array" aca="1" ref="V294" ca="1">_xlfn.IFS(T294="Não","",T294="Sim",S294-2)</f>
        <v/>
      </c>
      <c r="W294" s="6">
        <v>2</v>
      </c>
      <c r="X294" s="8">
        <v>1</v>
      </c>
      <c r="Y294" s="8" t="str">
        <f t="shared" si="9"/>
        <v>Não</v>
      </c>
    </row>
    <row r="295" spans="1:25" x14ac:dyDescent="0.25">
      <c r="A295" s="6" t="s">
        <v>1166</v>
      </c>
      <c r="B295" s="6" t="s">
        <v>231</v>
      </c>
      <c r="C295" s="8" t="str">
        <f>VLOOKUP(B295,'Lista de obras'!$A:$C,2,FALSE)</f>
        <v>4574383641</v>
      </c>
      <c r="D295" s="8" t="str">
        <f>VLOOKUP(B295,'Lista de obras'!$A:$C,3,FALSE)</f>
        <v>LE ENGENHARIA - RFQ S1271</v>
      </c>
      <c r="E295" s="8" t="str">
        <f>VLOOKUP(B295,'Lista de obras'!$A:$D,4,FALSE)</f>
        <v>NESTLE VILA VELHA</v>
      </c>
      <c r="F295" s="6">
        <v>208</v>
      </c>
      <c r="G295" s="4" t="s">
        <v>1144</v>
      </c>
      <c r="H295" s="14">
        <v>45513</v>
      </c>
      <c r="I295" s="16">
        <v>0.76211805555555556</v>
      </c>
      <c r="K295" s="6" t="s">
        <v>824</v>
      </c>
      <c r="L295" s="4">
        <v>45513</v>
      </c>
      <c r="M295" s="5">
        <v>0.81831018518518517</v>
      </c>
      <c r="N295" s="6" t="s">
        <v>788</v>
      </c>
      <c r="O295" s="8">
        <v>1</v>
      </c>
      <c r="P295" s="4">
        <v>45522</v>
      </c>
      <c r="Q295" s="5">
        <v>0.81841435185185185</v>
      </c>
      <c r="R295" s="6" t="s">
        <v>825</v>
      </c>
      <c r="S295" s="9" cm="1">
        <f t="array" aca="1" ref="S295" ca="1">_xlfn.IFS(P295="",NETWORKDAYS(L295,TODAY(),Feriados!A294:A1359),P295&lt;&gt;"",(NETWORKDAYS(L295,P295,Feriados!A294:A1359)-1))</f>
        <v>5</v>
      </c>
      <c r="T295" s="9" t="str">
        <f t="shared" ca="1" si="8"/>
        <v>Sim</v>
      </c>
      <c r="U295" s="8">
        <v>1</v>
      </c>
      <c r="V295" s="9" cm="1">
        <f t="array" aca="1" ref="V295" ca="1">_xlfn.IFS(T295="Não","",T295="Sim",S295-2)</f>
        <v>3</v>
      </c>
      <c r="W295" s="6">
        <v>0</v>
      </c>
      <c r="X295" s="8">
        <v>1</v>
      </c>
      <c r="Y295" s="8" t="str">
        <f t="shared" si="9"/>
        <v>Não</v>
      </c>
    </row>
    <row r="296" spans="1:25" x14ac:dyDescent="0.25">
      <c r="A296" s="6" t="s">
        <v>1167</v>
      </c>
      <c r="B296" s="6" t="s">
        <v>298</v>
      </c>
      <c r="C296" s="8" t="str">
        <f>VLOOKUP(B296,'Lista de obras'!$A:$C,2,FALSE)</f>
        <v>RFQ-1210-2023-000.206</v>
      </c>
      <c r="D296" s="8" t="str">
        <f>VLOOKUP(B296,'Lista de obras'!$A:$C,3,FALSE)</f>
        <v xml:space="preserve">CONSIGMA - Reforma e Ampliação do COI e Sala de Painéis </v>
      </c>
      <c r="E296" s="8" t="str">
        <f>VLOOKUP(B296,'Lista de obras'!$A:$D,4,FALSE)</f>
        <v>NESTLE ARARAS</v>
      </c>
      <c r="F296" s="6">
        <v>98</v>
      </c>
      <c r="G296" s="4" t="s">
        <v>1098</v>
      </c>
      <c r="H296" s="14">
        <v>45513</v>
      </c>
      <c r="I296" s="16">
        <v>0.78195601851851848</v>
      </c>
      <c r="K296" s="6" t="s">
        <v>855</v>
      </c>
      <c r="L296" s="4">
        <v>45516</v>
      </c>
      <c r="M296" s="5">
        <v>0.55560185185185185</v>
      </c>
      <c r="N296" s="6" t="s">
        <v>788</v>
      </c>
      <c r="O296" s="8">
        <v>1</v>
      </c>
      <c r="P296" s="4">
        <v>45522</v>
      </c>
      <c r="Q296" s="5">
        <v>0.60870370370370375</v>
      </c>
      <c r="R296" s="6" t="s">
        <v>806</v>
      </c>
      <c r="S296" s="9" cm="1">
        <f t="array" aca="1" ref="S296" ca="1">_xlfn.IFS(P296="",NETWORKDAYS(L296,TODAY(),Feriados!A295:A1360),P296&lt;&gt;"",(NETWORKDAYS(L296,P296,Feriados!A295:A1360)-1))</f>
        <v>4</v>
      </c>
      <c r="T296" s="9" t="str">
        <f t="shared" ca="1" si="8"/>
        <v>Sim</v>
      </c>
      <c r="U296" s="8">
        <v>1</v>
      </c>
      <c r="V296" s="9" cm="1">
        <f t="array" aca="1" ref="V296" ca="1">_xlfn.IFS(T296="Não","",T296="Sim",S296-2)</f>
        <v>2</v>
      </c>
      <c r="W296" s="6">
        <v>0</v>
      </c>
      <c r="X296" s="8">
        <v>1</v>
      </c>
      <c r="Y296" s="8" t="str">
        <f t="shared" si="9"/>
        <v>Não</v>
      </c>
    </row>
    <row r="297" spans="1:25" x14ac:dyDescent="0.25">
      <c r="A297" s="6" t="s">
        <v>1168</v>
      </c>
      <c r="B297" s="6" t="s">
        <v>522</v>
      </c>
      <c r="C297" s="8" t="str">
        <f>VLOOKUP(B297,'Lista de obras'!$A:$C,2,FALSE)</f>
        <v>4575774576</v>
      </c>
      <c r="D297" s="8" t="str">
        <f>VLOOKUP(B297,'Lista de obras'!$A:$C,3,FALSE)</f>
        <v xml:space="preserve"> TSE - Montagem Elétrica Nova Linha de Mucilon</v>
      </c>
      <c r="E297" s="8" t="str">
        <f>VLOOKUP(B297,'Lista de obras'!$A:$D,4,FALSE)</f>
        <v>NESTLE SÃO JOSÉ DO RIO PARDO</v>
      </c>
      <c r="F297" s="6">
        <v>52</v>
      </c>
      <c r="G297" s="4" t="s">
        <v>914</v>
      </c>
      <c r="H297" s="14">
        <v>45513</v>
      </c>
      <c r="I297" s="16">
        <v>0.78412037037037041</v>
      </c>
      <c r="K297" s="6" t="s">
        <v>1164</v>
      </c>
      <c r="L297" s="4">
        <v>45525</v>
      </c>
      <c r="M297" s="5">
        <v>0.85244212962962962</v>
      </c>
      <c r="N297" s="6" t="s">
        <v>788</v>
      </c>
      <c r="O297" s="8">
        <v>1</v>
      </c>
      <c r="P297" s="4">
        <v>45526</v>
      </c>
      <c r="Q297" s="5">
        <v>0.54236111111111107</v>
      </c>
      <c r="R297" s="6" t="s">
        <v>1165</v>
      </c>
      <c r="S297" s="9" cm="1">
        <f t="array" aca="1" ref="S297" ca="1">_xlfn.IFS(P297="",NETWORKDAYS(L297,TODAY(),Feriados!A296:A1361),P297&lt;&gt;"",(NETWORKDAYS(L297,P297,Feriados!A296:A1361)-1))</f>
        <v>1</v>
      </c>
      <c r="T297" s="9" t="str">
        <f t="shared" ca="1" si="8"/>
        <v>Não</v>
      </c>
      <c r="U297" s="8">
        <v>1</v>
      </c>
      <c r="V297" s="9" t="str" cm="1">
        <f t="array" aca="1" ref="V297" ca="1">_xlfn.IFS(T297="Não","",T297="Sim",S297-2)</f>
        <v/>
      </c>
      <c r="W297" s="6">
        <v>2</v>
      </c>
      <c r="X297" s="8">
        <v>1</v>
      </c>
      <c r="Y297" s="8" t="str">
        <f t="shared" si="9"/>
        <v>Não</v>
      </c>
    </row>
    <row r="298" spans="1:25" x14ac:dyDescent="0.25">
      <c r="A298" s="6" t="s">
        <v>1169</v>
      </c>
      <c r="B298" s="6" t="s">
        <v>123</v>
      </c>
      <c r="C298" s="8" t="str">
        <f>VLOOKUP(B298,'Lista de obras'!$A:$C,2,FALSE)</f>
        <v>4573599688, 4576222218</v>
      </c>
      <c r="D298" s="8" t="str">
        <f>VLOOKUP(B298,'Lista de obras'!$A:$C,3,FALSE)</f>
        <v>ENERGY SUBSTATION - Ibia</v>
      </c>
      <c r="E298" s="8" t="str">
        <f>VLOOKUP(B298,'Lista de obras'!$A:$D,4,FALSE)</f>
        <v>NESTLE IBIÁ</v>
      </c>
      <c r="F298" s="6">
        <v>316</v>
      </c>
      <c r="G298" s="4" t="s">
        <v>786</v>
      </c>
      <c r="H298" s="14">
        <v>45514</v>
      </c>
      <c r="I298" s="16">
        <v>0.37487268518518518</v>
      </c>
      <c r="K298" s="6" t="s">
        <v>1170</v>
      </c>
      <c r="L298" s="4">
        <v>45546</v>
      </c>
      <c r="M298" s="5">
        <v>0.70625000000000004</v>
      </c>
      <c r="N298" s="6" t="s">
        <v>788</v>
      </c>
      <c r="O298" s="8">
        <v>1</v>
      </c>
      <c r="P298" s="4">
        <v>45554</v>
      </c>
      <c r="Q298" s="5">
        <v>0.61145833333333333</v>
      </c>
      <c r="R298" s="6" t="s">
        <v>1130</v>
      </c>
      <c r="S298" s="9" cm="1">
        <f t="array" aca="1" ref="S298" ca="1">_xlfn.IFS(P298="",NETWORKDAYS(L298,TODAY(),Feriados!A297:A1362),P298&lt;&gt;"",(NETWORKDAYS(L298,P298,Feriados!A297:A1362)-1))</f>
        <v>6</v>
      </c>
      <c r="T298" s="9" t="str">
        <f t="shared" ca="1" si="8"/>
        <v>Sim</v>
      </c>
      <c r="U298" s="8">
        <v>1</v>
      </c>
      <c r="V298" s="9" cm="1">
        <f t="array" aca="1" ref="V298" ca="1">_xlfn.IFS(T298="Não","",T298="Sim",S298-2)</f>
        <v>4</v>
      </c>
      <c r="W298" s="6">
        <v>1</v>
      </c>
      <c r="X298" s="8">
        <v>1</v>
      </c>
      <c r="Y298" s="8" t="str">
        <f t="shared" si="9"/>
        <v>Não</v>
      </c>
    </row>
    <row r="299" spans="1:25" x14ac:dyDescent="0.25">
      <c r="A299" s="6" t="s">
        <v>1171</v>
      </c>
      <c r="B299" s="6" t="s">
        <v>286</v>
      </c>
      <c r="C299" s="8" t="str">
        <f>VLOOKUP(B299,'Lista de obras'!$A:$C,2,FALSE)</f>
        <v>4575385744</v>
      </c>
      <c r="D299" s="8" t="str">
        <f>VLOOKUP(B299,'Lista de obras'!$A:$C,3,FALSE)</f>
        <v>ECOM - Impermeabilização das lajes de Cereais</v>
      </c>
      <c r="E299" s="8" t="str">
        <f>VLOOKUP(B299,'Lista de obras'!$A:$D,4,FALSE)</f>
        <v>NESTLE SÃO JOSÉ DO RIO PARDO</v>
      </c>
      <c r="F299" s="6">
        <v>60</v>
      </c>
      <c r="G299" s="4" t="s">
        <v>1098</v>
      </c>
      <c r="H299" s="14">
        <v>45514</v>
      </c>
      <c r="I299" s="16">
        <v>0.43966435185185188</v>
      </c>
      <c r="K299" s="6" t="s">
        <v>802</v>
      </c>
      <c r="L299" s="4">
        <v>45514</v>
      </c>
      <c r="M299" s="5">
        <v>0.44009259259259259</v>
      </c>
      <c r="N299" s="6" t="s">
        <v>788</v>
      </c>
      <c r="O299" s="8">
        <v>1</v>
      </c>
      <c r="P299" s="4">
        <v>45517</v>
      </c>
      <c r="Q299" s="5">
        <v>0.44173611111111111</v>
      </c>
      <c r="R299" s="6" t="s">
        <v>803</v>
      </c>
      <c r="S299" s="9" cm="1">
        <f t="array" aca="1" ref="S299" ca="1">_xlfn.IFS(P299="",NETWORKDAYS(L299,TODAY(),Feriados!A298:A1363),P299&lt;&gt;"",(NETWORKDAYS(L299,P299,Feriados!A298:A1363)-1))</f>
        <v>1</v>
      </c>
      <c r="T299" s="9" t="str">
        <f t="shared" ca="1" si="8"/>
        <v>Não</v>
      </c>
      <c r="U299" s="8">
        <v>1</v>
      </c>
      <c r="V299" s="9" t="str" cm="1">
        <f t="array" aca="1" ref="V299" ca="1">_xlfn.IFS(T299="Não","",T299="Sim",S299-2)</f>
        <v/>
      </c>
      <c r="W299" s="6">
        <v>0</v>
      </c>
      <c r="X299" s="8">
        <v>1</v>
      </c>
      <c r="Y299" s="8" t="str">
        <f t="shared" si="9"/>
        <v>Não</v>
      </c>
    </row>
    <row r="300" spans="1:25" x14ac:dyDescent="0.25">
      <c r="A300" s="6" t="s">
        <v>1172</v>
      </c>
      <c r="B300" s="6" t="s">
        <v>166</v>
      </c>
      <c r="C300" s="8" t="str">
        <f>VLOOKUP(B300,'Lista de obras'!$A:$C,2,FALSE)</f>
        <v>4575310899, 4575351100</v>
      </c>
      <c r="D300" s="8" t="str">
        <f>VLOOKUP(B300,'Lista de obras'!$A:$C,3,FALSE)</f>
        <v>PLAEGE - Águas Coloridas</v>
      </c>
      <c r="E300" s="8" t="str">
        <f>VLOOKUP(B300,'Lista de obras'!$A:$D,4,FALSE)</f>
        <v>NESTLE ARARAS</v>
      </c>
      <c r="F300" s="6">
        <v>158</v>
      </c>
      <c r="G300" s="4" t="s">
        <v>1144</v>
      </c>
      <c r="H300" s="14">
        <v>45514</v>
      </c>
      <c r="I300" s="16">
        <v>0.45787037037037037</v>
      </c>
      <c r="K300" s="6" t="s">
        <v>805</v>
      </c>
      <c r="L300" s="4">
        <v>45517</v>
      </c>
      <c r="M300" s="5">
        <v>0.7690393518518519</v>
      </c>
      <c r="N300" s="6" t="s">
        <v>788</v>
      </c>
      <c r="O300" s="8">
        <v>1</v>
      </c>
      <c r="P300" s="4">
        <v>45517</v>
      </c>
      <c r="Q300" s="5">
        <v>0.80881944444444442</v>
      </c>
      <c r="R300" s="6" t="s">
        <v>871</v>
      </c>
      <c r="S300" s="9" cm="1">
        <f t="array" aca="1" ref="S300" ca="1">_xlfn.IFS(P300="",NETWORKDAYS(L300,TODAY(),Feriados!A299:A1364),P300&lt;&gt;"",(NETWORKDAYS(L300,P300,Feriados!A299:A1364)-1))</f>
        <v>0</v>
      </c>
      <c r="T300" s="9" t="str">
        <f t="shared" ca="1" si="8"/>
        <v>Não</v>
      </c>
      <c r="U300" s="8">
        <v>1</v>
      </c>
      <c r="V300" s="9" t="str" cm="1">
        <f t="array" aca="1" ref="V300" ca="1">_xlfn.IFS(T300="Não","",T300="Sim",S300-2)</f>
        <v/>
      </c>
      <c r="W300" s="6">
        <v>3</v>
      </c>
      <c r="X300" s="8">
        <v>1</v>
      </c>
      <c r="Y300" s="8" t="str">
        <f t="shared" si="9"/>
        <v>Não</v>
      </c>
    </row>
    <row r="301" spans="1:25" x14ac:dyDescent="0.25">
      <c r="A301" s="6" t="s">
        <v>1173</v>
      </c>
      <c r="B301" s="6" t="s">
        <v>134</v>
      </c>
      <c r="C301" s="8" t="str">
        <f>VLOOKUP(B301,'Lista de obras'!$A:$C,2,FALSE)</f>
        <v>4574509688</v>
      </c>
      <c r="D301" s="8" t="str">
        <f>VLOOKUP(B301,'Lista de obras'!$A:$C,3,FALSE)</f>
        <v>PLAEGE - Construção Civil do Projeto Roasters Replacement</v>
      </c>
      <c r="E301" s="8" t="str">
        <f>VLOOKUP(B301,'Lista de obras'!$A:$D,4,FALSE)</f>
        <v>NESTLE ARARAS</v>
      </c>
      <c r="F301" s="6">
        <v>197</v>
      </c>
      <c r="G301" s="4" t="s">
        <v>1144</v>
      </c>
      <c r="H301" s="14">
        <v>45514</v>
      </c>
      <c r="I301" s="16">
        <v>0.48503472222222221</v>
      </c>
      <c r="K301" s="6" t="s">
        <v>805</v>
      </c>
      <c r="L301" s="4">
        <v>45517</v>
      </c>
      <c r="M301" s="5">
        <v>0.52491898148148153</v>
      </c>
      <c r="N301" s="6" t="s">
        <v>788</v>
      </c>
      <c r="O301" s="8">
        <v>1</v>
      </c>
      <c r="P301" s="4">
        <v>45522</v>
      </c>
      <c r="Q301" s="5">
        <v>0.48271990740740739</v>
      </c>
      <c r="R301" s="6" t="s">
        <v>806</v>
      </c>
      <c r="S301" s="9" cm="1">
        <f t="array" aca="1" ref="S301" ca="1">_xlfn.IFS(P301="",NETWORKDAYS(L301,TODAY(),Feriados!A300:A1365),P301&lt;&gt;"",(NETWORKDAYS(L301,P301,Feriados!A300:A1365)-1))</f>
        <v>3</v>
      </c>
      <c r="T301" s="9" t="str">
        <f t="shared" ca="1" si="8"/>
        <v>Sim</v>
      </c>
      <c r="U301" s="8">
        <v>1</v>
      </c>
      <c r="V301" s="9" cm="1">
        <f t="array" aca="1" ref="V301" ca="1">_xlfn.IFS(T301="Não","",T301="Sim",S301-2)</f>
        <v>1</v>
      </c>
      <c r="W301" s="6">
        <v>0</v>
      </c>
      <c r="X301" s="8">
        <v>1</v>
      </c>
      <c r="Y301" s="8" t="str">
        <f t="shared" si="9"/>
        <v>Não</v>
      </c>
    </row>
    <row r="302" spans="1:25" x14ac:dyDescent="0.25">
      <c r="A302" s="6" t="s">
        <v>1174</v>
      </c>
      <c r="B302" s="6" t="s">
        <v>436</v>
      </c>
      <c r="C302" s="8" t="str">
        <f>VLOOKUP(B302,'Lista de obras'!$A:$C,2,FALSE)</f>
        <v>RFQ-1210-2024-000.082</v>
      </c>
      <c r="D302" s="8" t="str">
        <f>VLOOKUP(B302,'Lista de obras'!$A:$C,3,FALSE)</f>
        <v>CONSIGMA - Construção da nova sala de assepsia/demolição da sala existente/construção de bases para robô e para painéis</v>
      </c>
      <c r="E302" s="8" t="str">
        <f>VLOOKUP(B302,'Lista de obras'!$A:$D,4,FALSE)</f>
        <v>NESTLE ARARAS</v>
      </c>
      <c r="F302" s="6">
        <v>57</v>
      </c>
      <c r="G302" s="4" t="s">
        <v>1098</v>
      </c>
      <c r="H302" s="14">
        <v>45515</v>
      </c>
      <c r="I302" s="16">
        <v>0.50835648148148149</v>
      </c>
      <c r="K302" s="6" t="s">
        <v>853</v>
      </c>
      <c r="L302" s="4">
        <v>45515</v>
      </c>
      <c r="M302" s="5">
        <v>0.50853009259259263</v>
      </c>
      <c r="N302" s="6" t="s">
        <v>788</v>
      </c>
      <c r="O302" s="8">
        <v>1</v>
      </c>
      <c r="P302" s="4">
        <v>45517</v>
      </c>
      <c r="Q302" s="5">
        <v>0.50131944444444443</v>
      </c>
      <c r="R302" s="6" t="s">
        <v>806</v>
      </c>
      <c r="S302" s="9" cm="1">
        <f t="array" aca="1" ref="S302" ca="1">_xlfn.IFS(P302="",NETWORKDAYS(L302,TODAY(),Feriados!A301:A1366),P302&lt;&gt;"",(NETWORKDAYS(L302,P302,Feriados!A301:A1366)-1))</f>
        <v>1</v>
      </c>
      <c r="T302" s="9" t="str">
        <f t="shared" ca="1" si="8"/>
        <v>Não</v>
      </c>
      <c r="U302" s="8">
        <v>1</v>
      </c>
      <c r="V302" s="9" t="str" cm="1">
        <f t="array" aca="1" ref="V302" ca="1">_xlfn.IFS(T302="Não","",T302="Sim",S302-2)</f>
        <v/>
      </c>
      <c r="W302" s="6">
        <v>0</v>
      </c>
      <c r="X302" s="8">
        <v>1</v>
      </c>
      <c r="Y302" s="8" t="str">
        <f t="shared" si="9"/>
        <v>Não</v>
      </c>
    </row>
    <row r="303" spans="1:25" x14ac:dyDescent="0.25">
      <c r="A303" s="6" t="s">
        <v>1175</v>
      </c>
      <c r="B303" s="6" t="s">
        <v>436</v>
      </c>
      <c r="C303" s="8" t="str">
        <f>VLOOKUP(B303,'Lista de obras'!$A:$C,2,FALSE)</f>
        <v>RFQ-1210-2024-000.082</v>
      </c>
      <c r="D303" s="8" t="str">
        <f>VLOOKUP(B303,'Lista de obras'!$A:$C,3,FALSE)</f>
        <v>CONSIGMA - Construção da nova sala de assepsia/demolição da sala existente/construção de bases para robô e para painéis</v>
      </c>
      <c r="E303" s="8" t="str">
        <f>VLOOKUP(B303,'Lista de obras'!$A:$D,4,FALSE)</f>
        <v>NESTLE ARARAS</v>
      </c>
      <c r="F303" s="6">
        <v>58</v>
      </c>
      <c r="G303" s="4" t="s">
        <v>1144</v>
      </c>
      <c r="H303" s="14">
        <v>45515</v>
      </c>
      <c r="I303" s="16">
        <v>0.51083333333333336</v>
      </c>
      <c r="K303" s="6" t="s">
        <v>853</v>
      </c>
      <c r="L303" s="4">
        <v>45515</v>
      </c>
      <c r="M303" s="5">
        <v>0.51094907407407408</v>
      </c>
      <c r="N303" s="6" t="s">
        <v>788</v>
      </c>
      <c r="O303" s="8">
        <v>1</v>
      </c>
      <c r="P303" s="4">
        <v>45517</v>
      </c>
      <c r="Q303" s="5">
        <v>0.50684027777777774</v>
      </c>
      <c r="R303" s="6" t="s">
        <v>806</v>
      </c>
      <c r="S303" s="9" cm="1">
        <f t="array" aca="1" ref="S303" ca="1">_xlfn.IFS(P303="",NETWORKDAYS(L303,TODAY(),Feriados!A302:A1367),P303&lt;&gt;"",(NETWORKDAYS(L303,P303,Feriados!A302:A1367)-1))</f>
        <v>1</v>
      </c>
      <c r="T303" s="9" t="str">
        <f t="shared" ca="1" si="8"/>
        <v>Não</v>
      </c>
      <c r="U303" s="8">
        <v>1</v>
      </c>
      <c r="V303" s="9" t="str" cm="1">
        <f t="array" aca="1" ref="V303" ca="1">_xlfn.IFS(T303="Não","",T303="Sim",S303-2)</f>
        <v/>
      </c>
      <c r="W303" s="6">
        <v>0</v>
      </c>
      <c r="X303" s="8">
        <v>1</v>
      </c>
      <c r="Y303" s="8" t="str">
        <f t="shared" si="9"/>
        <v>Não</v>
      </c>
    </row>
    <row r="304" spans="1:25" x14ac:dyDescent="0.25">
      <c r="A304" s="6" t="s">
        <v>1176</v>
      </c>
      <c r="B304" s="6" t="s">
        <v>436</v>
      </c>
      <c r="C304" s="8" t="str">
        <f>VLOOKUP(B304,'Lista de obras'!$A:$C,2,FALSE)</f>
        <v>RFQ-1210-2024-000.082</v>
      </c>
      <c r="D304" s="8" t="str">
        <f>VLOOKUP(B304,'Lista de obras'!$A:$C,3,FALSE)</f>
        <v>CONSIGMA - Construção da nova sala de assepsia/demolição da sala existente/construção de bases para robô e para painéis</v>
      </c>
      <c r="E304" s="8" t="str">
        <f>VLOOKUP(B304,'Lista de obras'!$A:$D,4,FALSE)</f>
        <v>NESTLE ARARAS</v>
      </c>
      <c r="F304" s="6">
        <v>59</v>
      </c>
      <c r="G304" s="4" t="s">
        <v>1177</v>
      </c>
      <c r="H304" s="14">
        <v>45515</v>
      </c>
      <c r="I304" s="16">
        <v>0.51276620370370374</v>
      </c>
      <c r="K304" s="6" t="s">
        <v>853</v>
      </c>
      <c r="L304" s="4">
        <v>45515</v>
      </c>
      <c r="M304" s="5">
        <v>0.51285879629629627</v>
      </c>
      <c r="N304" s="6" t="s">
        <v>788</v>
      </c>
      <c r="O304" s="8">
        <v>1</v>
      </c>
      <c r="P304" s="4">
        <v>45517</v>
      </c>
      <c r="Q304" s="5">
        <v>0.57652777777777775</v>
      </c>
      <c r="R304" s="6" t="s">
        <v>806</v>
      </c>
      <c r="S304" s="9" cm="1">
        <f t="array" aca="1" ref="S304" ca="1">_xlfn.IFS(P304="",NETWORKDAYS(L304,TODAY(),Feriados!A303:A1368),P304&lt;&gt;"",(NETWORKDAYS(L304,P304,Feriados!A303:A1368)-1))</f>
        <v>1</v>
      </c>
      <c r="T304" s="9" t="str">
        <f t="shared" ca="1" si="8"/>
        <v>Não</v>
      </c>
      <c r="U304" s="8">
        <v>1</v>
      </c>
      <c r="V304" s="9" t="str" cm="1">
        <f t="array" aca="1" ref="V304" ca="1">_xlfn.IFS(T304="Não","",T304="Sim",S304-2)</f>
        <v/>
      </c>
      <c r="W304" s="6">
        <v>0</v>
      </c>
      <c r="X304" s="8">
        <v>1</v>
      </c>
      <c r="Y304" s="8" t="str">
        <f t="shared" si="9"/>
        <v>Não</v>
      </c>
    </row>
    <row r="305" spans="1:25" x14ac:dyDescent="0.25">
      <c r="A305" s="6" t="s">
        <v>1178</v>
      </c>
      <c r="B305" s="6" t="s">
        <v>292</v>
      </c>
      <c r="C305" s="8" t="str">
        <f>VLOOKUP(B305,'Lista de obras'!$A:$C,2,FALSE)</f>
        <v>4575106078</v>
      </c>
      <c r="D305" s="8" t="str">
        <f>VLOOKUP(B305,'Lista de obras'!$A:$C,3,FALSE)</f>
        <v>JA PINTURAS - Pintura do Egron Ituiutaba-Mg</v>
      </c>
      <c r="E305" s="8" t="str">
        <f>VLOOKUP(B305,'Lista de obras'!$A:$D,4,FALSE)</f>
        <v>NESTLE ITUIUTABA</v>
      </c>
      <c r="F305" s="6">
        <v>74</v>
      </c>
      <c r="G305" s="4" t="s">
        <v>1098</v>
      </c>
      <c r="H305" s="14">
        <v>45515</v>
      </c>
      <c r="I305" s="16">
        <v>0.80325231481481485</v>
      </c>
      <c r="K305" s="6" t="s">
        <v>887</v>
      </c>
      <c r="L305" s="4">
        <v>45515</v>
      </c>
      <c r="M305" s="5">
        <v>0.99763888888888885</v>
      </c>
      <c r="N305" s="6" t="s">
        <v>788</v>
      </c>
      <c r="O305" s="8">
        <v>1</v>
      </c>
      <c r="P305" s="4">
        <v>45566</v>
      </c>
      <c r="Q305" s="5">
        <v>0.5121296296296296</v>
      </c>
      <c r="R305" s="6" t="s">
        <v>888</v>
      </c>
      <c r="S305" s="9" cm="1">
        <f t="array" aca="1" ref="S305" ca="1">_xlfn.IFS(P305="",NETWORKDAYS(L305,TODAY(),Feriados!A304:A1369),P305&lt;&gt;"",(NETWORKDAYS(L305,P305,Feriados!A304:A1369)-1))</f>
        <v>36</v>
      </c>
      <c r="T305" s="9" t="str">
        <f t="shared" ca="1" si="8"/>
        <v>Sim</v>
      </c>
      <c r="U305" s="8">
        <v>1</v>
      </c>
      <c r="V305" s="9" cm="1">
        <f t="array" aca="1" ref="V305" ca="1">_xlfn.IFS(T305="Não","",T305="Sim",S305-2)</f>
        <v>34</v>
      </c>
      <c r="W305" s="6">
        <v>0</v>
      </c>
      <c r="X305" s="8">
        <v>1</v>
      </c>
      <c r="Y305" s="8" t="str">
        <f t="shared" si="9"/>
        <v>Não</v>
      </c>
    </row>
    <row r="306" spans="1:25" x14ac:dyDescent="0.25">
      <c r="A306" s="6" t="s">
        <v>1179</v>
      </c>
      <c r="B306" s="6" t="s">
        <v>292</v>
      </c>
      <c r="C306" s="8" t="str">
        <f>VLOOKUP(B306,'Lista de obras'!$A:$C,2,FALSE)</f>
        <v>4575106078</v>
      </c>
      <c r="D306" s="8" t="str">
        <f>VLOOKUP(B306,'Lista de obras'!$A:$C,3,FALSE)</f>
        <v>JA PINTURAS - Pintura do Egron Ituiutaba-Mg</v>
      </c>
      <c r="E306" s="8" t="str">
        <f>VLOOKUP(B306,'Lista de obras'!$A:$D,4,FALSE)</f>
        <v>NESTLE ITUIUTABA</v>
      </c>
      <c r="F306" s="6">
        <v>75</v>
      </c>
      <c r="G306" s="4" t="s">
        <v>1144</v>
      </c>
      <c r="H306" s="14">
        <v>45515</v>
      </c>
      <c r="I306" s="16">
        <v>0.80722222222222217</v>
      </c>
      <c r="K306" s="6" t="s">
        <v>887</v>
      </c>
      <c r="L306" s="4">
        <v>45515</v>
      </c>
      <c r="M306" s="5">
        <v>0.83759259259259256</v>
      </c>
      <c r="N306" s="6" t="s">
        <v>788</v>
      </c>
      <c r="O306" s="8">
        <v>1</v>
      </c>
      <c r="P306" s="4">
        <v>45566</v>
      </c>
      <c r="Q306" s="5">
        <v>0.51261574074074079</v>
      </c>
      <c r="R306" s="6" t="s">
        <v>888</v>
      </c>
      <c r="S306" s="9" cm="1">
        <f t="array" aca="1" ref="S306" ca="1">_xlfn.IFS(P306="",NETWORKDAYS(L306,TODAY(),Feriados!A305:A1370),P306&lt;&gt;"",(NETWORKDAYS(L306,P306,Feriados!A305:A1370)-1))</f>
        <v>36</v>
      </c>
      <c r="T306" s="9" t="str">
        <f t="shared" ca="1" si="8"/>
        <v>Sim</v>
      </c>
      <c r="U306" s="8">
        <v>1</v>
      </c>
      <c r="V306" s="9" cm="1">
        <f t="array" aca="1" ref="V306" ca="1">_xlfn.IFS(T306="Não","",T306="Sim",S306-2)</f>
        <v>34</v>
      </c>
      <c r="W306" s="6">
        <v>0</v>
      </c>
      <c r="X306" s="8">
        <v>1</v>
      </c>
      <c r="Y306" s="8" t="str">
        <f t="shared" si="9"/>
        <v>Não</v>
      </c>
    </row>
    <row r="307" spans="1:25" x14ac:dyDescent="0.25">
      <c r="A307" s="6" t="s">
        <v>1180</v>
      </c>
      <c r="B307" s="6" t="s">
        <v>292</v>
      </c>
      <c r="C307" s="8" t="str">
        <f>VLOOKUP(B307,'Lista de obras'!$A:$C,2,FALSE)</f>
        <v>4575106078</v>
      </c>
      <c r="D307" s="8" t="str">
        <f>VLOOKUP(B307,'Lista de obras'!$A:$C,3,FALSE)</f>
        <v>JA PINTURAS - Pintura do Egron Ituiutaba-Mg</v>
      </c>
      <c r="E307" s="8" t="str">
        <f>VLOOKUP(B307,'Lista de obras'!$A:$D,4,FALSE)</f>
        <v>NESTLE ITUIUTABA</v>
      </c>
      <c r="F307" s="6">
        <v>76</v>
      </c>
      <c r="G307" s="4" t="s">
        <v>1177</v>
      </c>
      <c r="H307" s="14">
        <v>45515</v>
      </c>
      <c r="I307" s="16">
        <v>0.81836805555555558</v>
      </c>
      <c r="K307" s="6" t="s">
        <v>887</v>
      </c>
      <c r="L307" s="4">
        <v>45515</v>
      </c>
      <c r="M307" s="5">
        <v>0.8216782407407407</v>
      </c>
      <c r="N307" s="6" t="s">
        <v>788</v>
      </c>
      <c r="O307" s="8">
        <v>1</v>
      </c>
      <c r="P307" s="4">
        <v>45566</v>
      </c>
      <c r="Q307" s="5">
        <v>0.51318287037037036</v>
      </c>
      <c r="R307" s="6" t="s">
        <v>888</v>
      </c>
      <c r="S307" s="9" cm="1">
        <f t="array" aca="1" ref="S307" ca="1">_xlfn.IFS(P307="",NETWORKDAYS(L307,TODAY(),Feriados!A306:A1371),P307&lt;&gt;"",(NETWORKDAYS(L307,P307,Feriados!A306:A1371)-1))</f>
        <v>36</v>
      </c>
      <c r="T307" s="9" t="str">
        <f t="shared" ca="1" si="8"/>
        <v>Sim</v>
      </c>
      <c r="U307" s="8">
        <v>1</v>
      </c>
      <c r="V307" s="9" cm="1">
        <f t="array" aca="1" ref="V307" ca="1">_xlfn.IFS(T307="Não","",T307="Sim",S307-2)</f>
        <v>34</v>
      </c>
      <c r="W307" s="6">
        <v>0</v>
      </c>
      <c r="X307" s="8">
        <v>1</v>
      </c>
      <c r="Y307" s="8" t="str">
        <f t="shared" si="9"/>
        <v>Não</v>
      </c>
    </row>
    <row r="308" spans="1:25" x14ac:dyDescent="0.25">
      <c r="A308" s="6" t="s">
        <v>1181</v>
      </c>
      <c r="B308" s="6" t="s">
        <v>445</v>
      </c>
      <c r="C308" s="8" t="str">
        <f>VLOOKUP(B308,'Lista de obras'!$A:$C,2,FALSE)</f>
        <v>4575748060</v>
      </c>
      <c r="D308" s="8" t="str">
        <f>VLOOKUP(B308,'Lista de obras'!$A:$C,3,FALSE)</f>
        <v>DEBS PROCÓPIO - Reforma de Pistas - Pavimentos de Concreto</v>
      </c>
      <c r="E308" s="8" t="str">
        <f>VLOOKUP(B308,'Lista de obras'!$A:$D,4,FALSE)</f>
        <v>NESTLE ITUIUTABA</v>
      </c>
      <c r="F308" s="6">
        <v>3</v>
      </c>
      <c r="G308" s="4" t="s">
        <v>1182</v>
      </c>
      <c r="H308" s="14">
        <v>45516</v>
      </c>
      <c r="I308" s="16">
        <v>0.40586805555555555</v>
      </c>
      <c r="K308" s="6" t="s">
        <v>857</v>
      </c>
      <c r="L308" s="4">
        <v>45516</v>
      </c>
      <c r="M308" s="5">
        <v>0.40606481481481482</v>
      </c>
      <c r="N308" s="6" t="s">
        <v>788</v>
      </c>
      <c r="O308" s="8">
        <v>1</v>
      </c>
      <c r="P308" s="4">
        <v>45540</v>
      </c>
      <c r="Q308" s="5">
        <v>0.56820601851851849</v>
      </c>
      <c r="R308" s="6" t="s">
        <v>858</v>
      </c>
      <c r="S308" s="9" cm="1">
        <f t="array" aca="1" ref="S308" ca="1">_xlfn.IFS(P308="",NETWORKDAYS(L308,TODAY(),Feriados!A307:A1372),P308&lt;&gt;"",(NETWORKDAYS(L308,P308,Feriados!A307:A1372)-1))</f>
        <v>18</v>
      </c>
      <c r="T308" s="9" t="str">
        <f t="shared" ca="1" si="8"/>
        <v>Sim</v>
      </c>
      <c r="U308" s="8">
        <v>1</v>
      </c>
      <c r="V308" s="9" cm="1">
        <f t="array" aca="1" ref="V308" ca="1">_xlfn.IFS(T308="Não","",T308="Sim",S308-2)</f>
        <v>16</v>
      </c>
      <c r="W308" s="6">
        <v>0</v>
      </c>
      <c r="X308" s="8">
        <v>1</v>
      </c>
      <c r="Y308" s="8" t="str">
        <f t="shared" si="9"/>
        <v>Não</v>
      </c>
    </row>
    <row r="309" spans="1:25" x14ac:dyDescent="0.25">
      <c r="A309" s="6" t="s">
        <v>1183</v>
      </c>
      <c r="B309" s="6" t="s">
        <v>445</v>
      </c>
      <c r="C309" s="8" t="str">
        <f>VLOOKUP(B309,'Lista de obras'!$A:$C,2,FALSE)</f>
        <v>4575748060</v>
      </c>
      <c r="D309" s="8" t="str">
        <f>VLOOKUP(B309,'Lista de obras'!$A:$C,3,FALSE)</f>
        <v>DEBS PROCÓPIO - Reforma de Pistas - Pavimentos de Concreto</v>
      </c>
      <c r="E309" s="8" t="str">
        <f>VLOOKUP(B309,'Lista de obras'!$A:$D,4,FALSE)</f>
        <v>NESTLE ITUIUTABA</v>
      </c>
      <c r="F309" s="6">
        <v>4</v>
      </c>
      <c r="G309" s="4" t="s">
        <v>941</v>
      </c>
      <c r="H309" s="14">
        <v>45516</v>
      </c>
      <c r="I309" s="16">
        <v>0.40892361111111108</v>
      </c>
      <c r="K309" s="6" t="s">
        <v>857</v>
      </c>
      <c r="L309" s="4">
        <v>45516</v>
      </c>
      <c r="M309" s="5">
        <v>0.40980324074074076</v>
      </c>
      <c r="N309" s="6" t="s">
        <v>788</v>
      </c>
      <c r="O309" s="8">
        <v>1</v>
      </c>
      <c r="P309" s="4">
        <v>45540</v>
      </c>
      <c r="Q309" s="5">
        <v>0.56913194444444448</v>
      </c>
      <c r="R309" s="6" t="s">
        <v>858</v>
      </c>
      <c r="S309" s="9" cm="1">
        <f t="array" aca="1" ref="S309" ca="1">_xlfn.IFS(P309="",NETWORKDAYS(L309,TODAY(),Feriados!A308:A1373),P309&lt;&gt;"",(NETWORKDAYS(L309,P309,Feriados!A308:A1373)-1))</f>
        <v>18</v>
      </c>
      <c r="T309" s="9" t="str">
        <f t="shared" ca="1" si="8"/>
        <v>Sim</v>
      </c>
      <c r="U309" s="8">
        <v>1</v>
      </c>
      <c r="V309" s="9" cm="1">
        <f t="array" aca="1" ref="V309" ca="1">_xlfn.IFS(T309="Não","",T309="Sim",S309-2)</f>
        <v>16</v>
      </c>
      <c r="W309" s="6">
        <v>0</v>
      </c>
      <c r="X309" s="8">
        <v>1</v>
      </c>
      <c r="Y309" s="8" t="str">
        <f t="shared" si="9"/>
        <v>Não</v>
      </c>
    </row>
    <row r="310" spans="1:25" x14ac:dyDescent="0.25">
      <c r="A310" s="6" t="s">
        <v>1184</v>
      </c>
      <c r="B310" s="6" t="s">
        <v>445</v>
      </c>
      <c r="C310" s="8" t="str">
        <f>VLOOKUP(B310,'Lista de obras'!$A:$C,2,FALSE)</f>
        <v>4575748060</v>
      </c>
      <c r="D310" s="8" t="str">
        <f>VLOOKUP(B310,'Lista de obras'!$A:$C,3,FALSE)</f>
        <v>DEBS PROCÓPIO - Reforma de Pistas - Pavimentos de Concreto</v>
      </c>
      <c r="E310" s="8" t="str">
        <f>VLOOKUP(B310,'Lista de obras'!$A:$D,4,FALSE)</f>
        <v>NESTLE ITUIUTABA</v>
      </c>
      <c r="F310" s="6">
        <v>5</v>
      </c>
      <c r="G310" s="4" t="s">
        <v>1009</v>
      </c>
      <c r="H310" s="14">
        <v>45516</v>
      </c>
      <c r="I310" s="16">
        <v>0.41181712962962963</v>
      </c>
      <c r="K310" s="6" t="s">
        <v>857</v>
      </c>
      <c r="L310" s="4">
        <v>45516</v>
      </c>
      <c r="M310" s="5">
        <v>0.4130787037037037</v>
      </c>
      <c r="N310" s="6" t="s">
        <v>788</v>
      </c>
      <c r="O310" s="8">
        <v>1</v>
      </c>
      <c r="P310" s="4">
        <v>45540</v>
      </c>
      <c r="Q310" s="5">
        <v>0.57018518518518524</v>
      </c>
      <c r="R310" s="6" t="s">
        <v>858</v>
      </c>
      <c r="S310" s="9" cm="1">
        <f t="array" aca="1" ref="S310" ca="1">_xlfn.IFS(P310="",NETWORKDAYS(L310,TODAY(),Feriados!A309:A1374),P310&lt;&gt;"",(NETWORKDAYS(L310,P310,Feriados!A309:A1374)-1))</f>
        <v>18</v>
      </c>
      <c r="T310" s="9" t="str">
        <f t="shared" ca="1" si="8"/>
        <v>Sim</v>
      </c>
      <c r="U310" s="8">
        <v>1</v>
      </c>
      <c r="V310" s="9" cm="1">
        <f t="array" aca="1" ref="V310" ca="1">_xlfn.IFS(T310="Não","",T310="Sim",S310-2)</f>
        <v>16</v>
      </c>
      <c r="W310" s="6">
        <v>0</v>
      </c>
      <c r="X310" s="8">
        <v>1</v>
      </c>
      <c r="Y310" s="8" t="str">
        <f t="shared" si="9"/>
        <v>Não</v>
      </c>
    </row>
    <row r="311" spans="1:25" x14ac:dyDescent="0.25">
      <c r="A311" s="6" t="s">
        <v>1185</v>
      </c>
      <c r="B311" s="6" t="s">
        <v>134</v>
      </c>
      <c r="C311" s="8" t="str">
        <f>VLOOKUP(B311,'Lista de obras'!$A:$C,2,FALSE)</f>
        <v>4574509688</v>
      </c>
      <c r="D311" s="8" t="str">
        <f>VLOOKUP(B311,'Lista de obras'!$A:$C,3,FALSE)</f>
        <v>PLAEGE - Construção Civil do Projeto Roasters Replacement</v>
      </c>
      <c r="E311" s="8" t="str">
        <f>VLOOKUP(B311,'Lista de obras'!$A:$D,4,FALSE)</f>
        <v>NESTLE ARARAS</v>
      </c>
      <c r="F311" s="6">
        <v>198</v>
      </c>
      <c r="G311" s="4" t="s">
        <v>1177</v>
      </c>
      <c r="H311" s="14">
        <v>45516</v>
      </c>
      <c r="I311" s="16">
        <v>0.44062499999999999</v>
      </c>
      <c r="K311" s="6" t="s">
        <v>805</v>
      </c>
      <c r="L311" s="4">
        <v>45517</v>
      </c>
      <c r="M311" s="5">
        <v>0.55688657407407405</v>
      </c>
      <c r="N311" s="6" t="s">
        <v>788</v>
      </c>
      <c r="O311" s="8">
        <v>1</v>
      </c>
      <c r="P311" s="4">
        <v>45522</v>
      </c>
      <c r="Q311" s="5">
        <v>0.48083333333333333</v>
      </c>
      <c r="R311" s="6" t="s">
        <v>806</v>
      </c>
      <c r="S311" s="9" cm="1">
        <f t="array" aca="1" ref="S311" ca="1">_xlfn.IFS(P311="",NETWORKDAYS(L311,TODAY(),Feriados!A310:A1375),P311&lt;&gt;"",(NETWORKDAYS(L311,P311,Feriados!A310:A1375)-1))</f>
        <v>3</v>
      </c>
      <c r="T311" s="9" t="str">
        <f t="shared" ca="1" si="8"/>
        <v>Sim</v>
      </c>
      <c r="U311" s="8">
        <v>1</v>
      </c>
      <c r="V311" s="9" cm="1">
        <f t="array" aca="1" ref="V311" ca="1">_xlfn.IFS(T311="Não","",T311="Sim",S311-2)</f>
        <v>1</v>
      </c>
      <c r="W311" s="6">
        <v>0</v>
      </c>
      <c r="X311" s="8">
        <v>1</v>
      </c>
      <c r="Y311" s="8" t="str">
        <f t="shared" si="9"/>
        <v>Não</v>
      </c>
    </row>
    <row r="312" spans="1:25" x14ac:dyDescent="0.25">
      <c r="A312" s="6" t="s">
        <v>1186</v>
      </c>
      <c r="B312" s="6" t="s">
        <v>216</v>
      </c>
      <c r="C312" s="8" t="str">
        <f>VLOOKUP(B312,'Lista de obras'!$A:$C,2,FALSE)</f>
        <v>4573745014</v>
      </c>
      <c r="D312" s="8" t="str">
        <f>VLOOKUP(B312,'Lista de obras'!$A:$C,3,FALSE)</f>
        <v>GTEL - Projeto Belly</v>
      </c>
      <c r="E312" s="8" t="str">
        <f>VLOOKUP(B312,'Lista de obras'!$A:$D,4,FALSE)</f>
        <v>NESTLE VARGEÃO</v>
      </c>
      <c r="F312" s="6">
        <v>277</v>
      </c>
      <c r="G312" s="4" t="s">
        <v>1144</v>
      </c>
      <c r="H312" s="14">
        <v>45516</v>
      </c>
      <c r="I312" s="16">
        <v>0.44766203703703705</v>
      </c>
      <c r="K312" s="6" t="s">
        <v>787</v>
      </c>
      <c r="L312" s="4">
        <v>45516</v>
      </c>
      <c r="M312" s="5">
        <v>0.62383101851851852</v>
      </c>
      <c r="N312" s="6" t="s">
        <v>788</v>
      </c>
      <c r="O312" s="8">
        <v>1</v>
      </c>
      <c r="P312" s="4">
        <v>45532</v>
      </c>
      <c r="Q312" s="5">
        <v>0.46490740740740738</v>
      </c>
      <c r="R312" s="6" t="s">
        <v>789</v>
      </c>
      <c r="S312" s="9" cm="1">
        <f t="array" aca="1" ref="S312" ca="1">_xlfn.IFS(P312="",NETWORKDAYS(L312,TODAY(),Feriados!A311:A1376),P312&lt;&gt;"",(NETWORKDAYS(L312,P312,Feriados!A311:A1376)-1))</f>
        <v>12</v>
      </c>
      <c r="T312" s="9" t="str">
        <f t="shared" ca="1" si="8"/>
        <v>Sim</v>
      </c>
      <c r="U312" s="8">
        <v>1</v>
      </c>
      <c r="V312" s="9" cm="1">
        <f t="array" aca="1" ref="V312" ca="1">_xlfn.IFS(T312="Não","",T312="Sim",S312-2)</f>
        <v>10</v>
      </c>
      <c r="W312" s="6">
        <v>0</v>
      </c>
      <c r="X312" s="8">
        <v>1</v>
      </c>
      <c r="Y312" s="8" t="str">
        <f t="shared" si="9"/>
        <v>Não</v>
      </c>
    </row>
    <row r="313" spans="1:25" x14ac:dyDescent="0.25">
      <c r="A313" s="6" t="s">
        <v>1187</v>
      </c>
      <c r="B313" s="6" t="s">
        <v>234</v>
      </c>
      <c r="C313" s="8" t="str">
        <f>VLOOKUP(B313,'Lista de obras'!$A:$C,2,FALSE)</f>
        <v>4573769471</v>
      </c>
      <c r="D313" s="8" t="str">
        <f>VLOOKUP(B313,'Lista de obras'!$A:$C,3,FALSE)</f>
        <v>DINAMICA ESTRUTURAS - Mão de obra de montagem de estruturas</v>
      </c>
      <c r="E313" s="8" t="str">
        <f>VLOOKUP(B313,'Lista de obras'!$A:$D,4,FALSE)</f>
        <v>NESTLE ARARAS</v>
      </c>
      <c r="F313" s="6">
        <v>162</v>
      </c>
      <c r="G313" s="4" t="s">
        <v>1188</v>
      </c>
      <c r="H313" s="14">
        <v>45516</v>
      </c>
      <c r="I313" s="16">
        <v>0.46104166666666668</v>
      </c>
      <c r="K313" s="6" t="s">
        <v>917</v>
      </c>
      <c r="L313" s="4">
        <v>45517</v>
      </c>
      <c r="M313" s="5">
        <v>0.43880787037037039</v>
      </c>
      <c r="N313" s="6" t="s">
        <v>788</v>
      </c>
      <c r="O313" s="8">
        <v>1</v>
      </c>
      <c r="P313" s="4">
        <v>45522</v>
      </c>
      <c r="Q313" s="5">
        <v>0.57991898148148147</v>
      </c>
      <c r="R313" s="6" t="s">
        <v>806</v>
      </c>
      <c r="S313" s="9" cm="1">
        <f t="array" aca="1" ref="S313" ca="1">_xlfn.IFS(P313="",NETWORKDAYS(L313,TODAY(),Feriados!A312:A1377),P313&lt;&gt;"",(NETWORKDAYS(L313,P313,Feriados!A312:A1377)-1))</f>
        <v>3</v>
      </c>
      <c r="T313" s="9" t="str">
        <f t="shared" ca="1" si="8"/>
        <v>Sim</v>
      </c>
      <c r="U313" s="8">
        <v>1</v>
      </c>
      <c r="V313" s="9" cm="1">
        <f t="array" aca="1" ref="V313" ca="1">_xlfn.IFS(T313="Não","",T313="Sim",S313-2)</f>
        <v>1</v>
      </c>
      <c r="W313" s="6">
        <v>0</v>
      </c>
      <c r="X313" s="8">
        <v>1</v>
      </c>
      <c r="Y313" s="8" t="str">
        <f t="shared" si="9"/>
        <v>Não</v>
      </c>
    </row>
    <row r="314" spans="1:25" x14ac:dyDescent="0.25">
      <c r="A314" s="6" t="s">
        <v>1189</v>
      </c>
      <c r="B314" s="6" t="s">
        <v>295</v>
      </c>
      <c r="C314" s="8" t="str">
        <f>VLOOKUP(B314,'Lista de obras'!$A:$C,2,FALSE)</f>
        <v>4575313717</v>
      </c>
      <c r="D314" s="8" t="str">
        <f>VLOOKUP(B314,'Lista de obras'!$A:$C,3,FALSE)</f>
        <v>PHD - Ampliação da Sala Média Tensão SE NDG Dolce Gusto</v>
      </c>
      <c r="E314" s="8" t="str">
        <f>VLOOKUP(B314,'Lista de obras'!$A:$D,4,FALSE)</f>
        <v>NESTLE MONTES CLAROS</v>
      </c>
      <c r="F314" s="6">
        <v>92</v>
      </c>
      <c r="G314" s="4" t="s">
        <v>1144</v>
      </c>
      <c r="H314" s="14">
        <v>45516</v>
      </c>
      <c r="I314" s="16">
        <v>0.46199074074074076</v>
      </c>
      <c r="K314" s="6" t="s">
        <v>791</v>
      </c>
      <c r="L314" s="4">
        <v>45516</v>
      </c>
      <c r="M314" s="5">
        <v>0.83806712962962959</v>
      </c>
      <c r="N314" s="6" t="s">
        <v>788</v>
      </c>
      <c r="O314" s="8">
        <v>1</v>
      </c>
      <c r="P314" s="4">
        <v>45517</v>
      </c>
      <c r="Q314" s="5">
        <v>0.46728009259259257</v>
      </c>
      <c r="R314" s="6" t="s">
        <v>792</v>
      </c>
      <c r="S314" s="9" cm="1">
        <f t="array" aca="1" ref="S314" ca="1">_xlfn.IFS(P314="",NETWORKDAYS(L314,TODAY(),Feriados!A313:A1378),P314&lt;&gt;"",(NETWORKDAYS(L314,P314,Feriados!A313:A1378)-1))</f>
        <v>1</v>
      </c>
      <c r="T314" s="9" t="str">
        <f t="shared" ca="1" si="8"/>
        <v>Não</v>
      </c>
      <c r="U314" s="8">
        <v>1</v>
      </c>
      <c r="V314" s="9" t="str" cm="1">
        <f t="array" aca="1" ref="V314" ca="1">_xlfn.IFS(T314="Não","",T314="Sim",S314-2)</f>
        <v/>
      </c>
      <c r="W314" s="6">
        <v>0</v>
      </c>
      <c r="X314" s="8">
        <v>1</v>
      </c>
      <c r="Y314" s="8" t="str">
        <f t="shared" si="9"/>
        <v>Não</v>
      </c>
    </row>
    <row r="315" spans="1:25" x14ac:dyDescent="0.25">
      <c r="A315" s="6" t="s">
        <v>1190</v>
      </c>
      <c r="B315" s="6" t="s">
        <v>522</v>
      </c>
      <c r="C315" s="8" t="str">
        <f>VLOOKUP(B315,'Lista de obras'!$A:$C,2,FALSE)</f>
        <v>4575774576</v>
      </c>
      <c r="D315" s="8" t="str">
        <f>VLOOKUP(B315,'Lista de obras'!$A:$C,3,FALSE)</f>
        <v xml:space="preserve"> TSE - Montagem Elétrica Nova Linha de Mucilon</v>
      </c>
      <c r="E315" s="8" t="str">
        <f>VLOOKUP(B315,'Lista de obras'!$A:$D,4,FALSE)</f>
        <v>NESTLE SÃO JOSÉ DO RIO PARDO</v>
      </c>
      <c r="F315" s="6">
        <v>35</v>
      </c>
      <c r="G315" s="4" t="s">
        <v>1182</v>
      </c>
      <c r="H315" s="14">
        <v>45516</v>
      </c>
      <c r="I315" s="16">
        <v>0.50274305555555554</v>
      </c>
      <c r="K315" s="6" t="s">
        <v>1164</v>
      </c>
      <c r="L315" s="4">
        <v>45525</v>
      </c>
      <c r="M315" s="5">
        <v>0.56585648148148149</v>
      </c>
      <c r="N315" s="6" t="s">
        <v>788</v>
      </c>
      <c r="O315" s="8">
        <v>1</v>
      </c>
      <c r="P315" s="4">
        <v>45525</v>
      </c>
      <c r="Q315" s="5">
        <v>0.57465277777777779</v>
      </c>
      <c r="R315" s="6" t="s">
        <v>1165</v>
      </c>
      <c r="S315" s="9" cm="1">
        <f t="array" aca="1" ref="S315" ca="1">_xlfn.IFS(P315="",NETWORKDAYS(L315,TODAY(),Feriados!A314:A1379),P315&lt;&gt;"",(NETWORKDAYS(L315,P315,Feriados!A314:A1379)-1))</f>
        <v>0</v>
      </c>
      <c r="T315" s="9" t="str">
        <f t="shared" ca="1" si="8"/>
        <v>Não</v>
      </c>
      <c r="U315" s="8">
        <v>1</v>
      </c>
      <c r="V315" s="9" t="str" cm="1">
        <f t="array" aca="1" ref="V315" ca="1">_xlfn.IFS(T315="Não","",T315="Sim",S315-2)</f>
        <v/>
      </c>
      <c r="W315" s="6">
        <v>2</v>
      </c>
      <c r="X315" s="8">
        <v>1</v>
      </c>
      <c r="Y315" s="8" t="str">
        <f t="shared" si="9"/>
        <v>Não</v>
      </c>
    </row>
    <row r="316" spans="1:25" x14ac:dyDescent="0.25">
      <c r="A316" s="6" t="s">
        <v>1191</v>
      </c>
      <c r="B316" s="6" t="s">
        <v>522</v>
      </c>
      <c r="C316" s="8" t="str">
        <f>VLOOKUP(B316,'Lista de obras'!$A:$C,2,FALSE)</f>
        <v>4575774576</v>
      </c>
      <c r="D316" s="8" t="str">
        <f>VLOOKUP(B316,'Lista de obras'!$A:$C,3,FALSE)</f>
        <v xml:space="preserve"> TSE - Montagem Elétrica Nova Linha de Mucilon</v>
      </c>
      <c r="E316" s="8" t="str">
        <f>VLOOKUP(B316,'Lista de obras'!$A:$D,4,FALSE)</f>
        <v>NESTLE SÃO JOSÉ DO RIO PARDO</v>
      </c>
      <c r="F316" s="6">
        <v>36</v>
      </c>
      <c r="G316" s="4" t="s">
        <v>941</v>
      </c>
      <c r="H316" s="14">
        <v>45516</v>
      </c>
      <c r="I316" s="16">
        <v>0.50577546296296294</v>
      </c>
      <c r="K316" s="6" t="s">
        <v>1164</v>
      </c>
      <c r="L316" s="4">
        <v>45525</v>
      </c>
      <c r="M316" s="5">
        <v>0.76096064814814812</v>
      </c>
      <c r="N316" s="6" t="s">
        <v>788</v>
      </c>
      <c r="O316" s="8">
        <v>1</v>
      </c>
      <c r="P316" s="4">
        <v>45525</v>
      </c>
      <c r="Q316" s="5">
        <v>0.80207175925925922</v>
      </c>
      <c r="R316" s="6" t="s">
        <v>1165</v>
      </c>
      <c r="S316" s="9" cm="1">
        <f t="array" aca="1" ref="S316" ca="1">_xlfn.IFS(P316="",NETWORKDAYS(L316,TODAY(),Feriados!A315:A1380),P316&lt;&gt;"",(NETWORKDAYS(L316,P316,Feriados!A315:A1380)-1))</f>
        <v>0</v>
      </c>
      <c r="T316" s="9" t="str">
        <f t="shared" ca="1" si="8"/>
        <v>Não</v>
      </c>
      <c r="U316" s="8">
        <v>1</v>
      </c>
      <c r="V316" s="9" t="str" cm="1">
        <f t="array" aca="1" ref="V316" ca="1">_xlfn.IFS(T316="Não","",T316="Sim",S316-2)</f>
        <v/>
      </c>
      <c r="W316" s="6">
        <v>2</v>
      </c>
      <c r="X316" s="8">
        <v>1</v>
      </c>
      <c r="Y316" s="8" t="str">
        <f t="shared" si="9"/>
        <v>Não</v>
      </c>
    </row>
    <row r="317" spans="1:25" x14ac:dyDescent="0.25">
      <c r="A317" s="6" t="s">
        <v>1192</v>
      </c>
      <c r="B317" s="6" t="s">
        <v>522</v>
      </c>
      <c r="C317" s="8" t="str">
        <f>VLOOKUP(B317,'Lista de obras'!$A:$C,2,FALSE)</f>
        <v>4575774576</v>
      </c>
      <c r="D317" s="8" t="str">
        <f>VLOOKUP(B317,'Lista de obras'!$A:$C,3,FALSE)</f>
        <v xml:space="preserve"> TSE - Montagem Elétrica Nova Linha de Mucilon</v>
      </c>
      <c r="E317" s="8" t="str">
        <f>VLOOKUP(B317,'Lista de obras'!$A:$D,4,FALSE)</f>
        <v>NESTLE SÃO JOSÉ DO RIO PARDO</v>
      </c>
      <c r="F317" s="6">
        <v>37</v>
      </c>
      <c r="G317" s="4" t="s">
        <v>1009</v>
      </c>
      <c r="H317" s="14">
        <v>45516</v>
      </c>
      <c r="I317" s="16">
        <v>0.51149305555555558</v>
      </c>
      <c r="K317" s="6" t="s">
        <v>1164</v>
      </c>
      <c r="L317" s="4">
        <v>45525</v>
      </c>
      <c r="M317" s="5">
        <v>0.76141203703703708</v>
      </c>
      <c r="N317" s="6" t="s">
        <v>788</v>
      </c>
      <c r="O317" s="8">
        <v>1</v>
      </c>
      <c r="P317" s="4">
        <v>45525</v>
      </c>
      <c r="Q317" s="5">
        <v>0.80358796296296298</v>
      </c>
      <c r="R317" s="6" t="s">
        <v>1165</v>
      </c>
      <c r="S317" s="9" cm="1">
        <f t="array" aca="1" ref="S317" ca="1">_xlfn.IFS(P317="",NETWORKDAYS(L317,TODAY(),Feriados!A316:A1381),P317&lt;&gt;"",(NETWORKDAYS(L317,P317,Feriados!A316:A1381)-1))</f>
        <v>0</v>
      </c>
      <c r="T317" s="9" t="str">
        <f t="shared" ca="1" si="8"/>
        <v>Não</v>
      </c>
      <c r="U317" s="8">
        <v>1</v>
      </c>
      <c r="V317" s="9" t="str" cm="1">
        <f t="array" aca="1" ref="V317" ca="1">_xlfn.IFS(T317="Não","",T317="Sim",S317-2)</f>
        <v/>
      </c>
      <c r="W317" s="6">
        <v>2</v>
      </c>
      <c r="X317" s="8">
        <v>1</v>
      </c>
      <c r="Y317" s="8" t="str">
        <f t="shared" si="9"/>
        <v>Não</v>
      </c>
    </row>
    <row r="318" spans="1:25" x14ac:dyDescent="0.25">
      <c r="A318" s="6" t="s">
        <v>1193</v>
      </c>
      <c r="B318" s="6" t="s">
        <v>522</v>
      </c>
      <c r="C318" s="8" t="str">
        <f>VLOOKUP(B318,'Lista de obras'!$A:$C,2,FALSE)</f>
        <v>4575774576</v>
      </c>
      <c r="D318" s="8" t="str">
        <f>VLOOKUP(B318,'Lista de obras'!$A:$C,3,FALSE)</f>
        <v xml:space="preserve"> TSE - Montagem Elétrica Nova Linha de Mucilon</v>
      </c>
      <c r="E318" s="8" t="str">
        <f>VLOOKUP(B318,'Lista de obras'!$A:$D,4,FALSE)</f>
        <v>NESTLE SÃO JOSÉ DO RIO PARDO</v>
      </c>
      <c r="F318" s="6">
        <v>38</v>
      </c>
      <c r="G318" s="4" t="s">
        <v>1012</v>
      </c>
      <c r="H318" s="14">
        <v>45516</v>
      </c>
      <c r="I318" s="16">
        <v>0.51684027777777775</v>
      </c>
      <c r="K318" s="6" t="s">
        <v>1164</v>
      </c>
      <c r="L318" s="4">
        <v>45525</v>
      </c>
      <c r="M318" s="5">
        <v>0.76228009259259255</v>
      </c>
      <c r="N318" s="6" t="s">
        <v>788</v>
      </c>
      <c r="O318" s="8">
        <v>1</v>
      </c>
      <c r="P318" s="4">
        <v>45525</v>
      </c>
      <c r="Q318" s="5">
        <v>0.80421296296296296</v>
      </c>
      <c r="R318" s="6" t="s">
        <v>1165</v>
      </c>
      <c r="S318" s="9" cm="1">
        <f t="array" aca="1" ref="S318" ca="1">_xlfn.IFS(P318="",NETWORKDAYS(L318,TODAY(),Feriados!A317:A1382),P318&lt;&gt;"",(NETWORKDAYS(L318,P318,Feriados!A317:A1382)-1))</f>
        <v>0</v>
      </c>
      <c r="T318" s="9" t="str">
        <f t="shared" ca="1" si="8"/>
        <v>Não</v>
      </c>
      <c r="U318" s="8">
        <v>1</v>
      </c>
      <c r="V318" s="9" t="str" cm="1">
        <f t="array" aca="1" ref="V318" ca="1">_xlfn.IFS(T318="Não","",T318="Sim",S318-2)</f>
        <v/>
      </c>
      <c r="W318" s="6">
        <v>2</v>
      </c>
      <c r="X318" s="8">
        <v>1</v>
      </c>
      <c r="Y318" s="8" t="str">
        <f t="shared" si="9"/>
        <v>Não</v>
      </c>
    </row>
    <row r="319" spans="1:25" x14ac:dyDescent="0.25">
      <c r="A319" s="6" t="s">
        <v>1194</v>
      </c>
      <c r="B319" s="6" t="s">
        <v>259</v>
      </c>
      <c r="C319" s="8" t="str">
        <f>VLOOKUP(B319,'Lista de obras'!$A:$C,2,FALSE)</f>
        <v>4573889617</v>
      </c>
      <c r="D319" s="8" t="str">
        <f>VLOOKUP(B319,'Lista de obras'!$A:$C,3,FALSE)</f>
        <v>FUTURA ELETRICIDADE - Adequações e modificações de elétrica e automação para o projeto Roasters replacement</v>
      </c>
      <c r="E319" s="8" t="str">
        <f>VLOOKUP(B319,'Lista de obras'!$A:$D,4,FALSE)</f>
        <v>NESTLE ARARAS</v>
      </c>
      <c r="F319" s="6">
        <v>283</v>
      </c>
      <c r="G319" s="4" t="s">
        <v>1144</v>
      </c>
      <c r="H319" s="14">
        <v>45516</v>
      </c>
      <c r="I319" s="16">
        <v>0.52287037037037032</v>
      </c>
      <c r="K319" s="6" t="s">
        <v>832</v>
      </c>
      <c r="L319" s="4">
        <v>45516</v>
      </c>
      <c r="M319" s="5">
        <v>0.52292824074074074</v>
      </c>
      <c r="N319" s="6" t="s">
        <v>788</v>
      </c>
      <c r="O319" s="8">
        <v>1</v>
      </c>
      <c r="P319" s="4">
        <v>45517</v>
      </c>
      <c r="Q319" s="5">
        <v>0.60148148148148151</v>
      </c>
      <c r="R319" s="6" t="s">
        <v>833</v>
      </c>
      <c r="S319" s="9" cm="1">
        <f t="array" aca="1" ref="S319" ca="1">_xlfn.IFS(P319="",NETWORKDAYS(L319,TODAY(),Feriados!A318:A1383),P319&lt;&gt;"",(NETWORKDAYS(L319,P319,Feriados!A318:A1383)-1))</f>
        <v>1</v>
      </c>
      <c r="T319" s="9" t="str">
        <f t="shared" ca="1" si="8"/>
        <v>Não</v>
      </c>
      <c r="U319" s="8">
        <v>1</v>
      </c>
      <c r="V319" s="9" t="str" cm="1">
        <f t="array" aca="1" ref="V319" ca="1">_xlfn.IFS(T319="Não","",T319="Sim",S319-2)</f>
        <v/>
      </c>
      <c r="W319" s="6">
        <v>0</v>
      </c>
      <c r="X319" s="8">
        <v>1</v>
      </c>
      <c r="Y319" s="8" t="str">
        <f t="shared" si="9"/>
        <v>Não</v>
      </c>
    </row>
    <row r="320" spans="1:25" x14ac:dyDescent="0.25">
      <c r="A320" s="6" t="s">
        <v>1195</v>
      </c>
      <c r="B320" s="6" t="s">
        <v>522</v>
      </c>
      <c r="C320" s="8" t="str">
        <f>VLOOKUP(B320,'Lista de obras'!$A:$C,2,FALSE)</f>
        <v>4575774576</v>
      </c>
      <c r="D320" s="8" t="str">
        <f>VLOOKUP(B320,'Lista de obras'!$A:$C,3,FALSE)</f>
        <v xml:space="preserve"> TSE - Montagem Elétrica Nova Linha de Mucilon</v>
      </c>
      <c r="E320" s="8" t="str">
        <f>VLOOKUP(B320,'Lista de obras'!$A:$D,4,FALSE)</f>
        <v>NESTLE SÃO JOSÉ DO RIO PARDO</v>
      </c>
      <c r="F320" s="6">
        <v>40</v>
      </c>
      <c r="G320" s="4" t="s">
        <v>1014</v>
      </c>
      <c r="H320" s="14">
        <v>45516</v>
      </c>
      <c r="I320" s="16">
        <v>0.52737268518518521</v>
      </c>
      <c r="K320" s="6" t="s">
        <v>1164</v>
      </c>
      <c r="L320" s="4">
        <v>45525</v>
      </c>
      <c r="M320" s="5">
        <v>0.76350694444444445</v>
      </c>
      <c r="N320" s="6" t="s">
        <v>788</v>
      </c>
      <c r="O320" s="8">
        <v>1</v>
      </c>
      <c r="P320" s="4">
        <v>45526</v>
      </c>
      <c r="Q320" s="5">
        <v>0.52604166666666663</v>
      </c>
      <c r="R320" s="6" t="s">
        <v>1165</v>
      </c>
      <c r="S320" s="9" cm="1">
        <f t="array" aca="1" ref="S320" ca="1">_xlfn.IFS(P320="",NETWORKDAYS(L320,TODAY(),Feriados!A319:A1384),P320&lt;&gt;"",(NETWORKDAYS(L320,P320,Feriados!A319:A1384)-1))</f>
        <v>1</v>
      </c>
      <c r="T320" s="9" t="str">
        <f t="shared" ca="1" si="8"/>
        <v>Não</v>
      </c>
      <c r="U320" s="8">
        <v>1</v>
      </c>
      <c r="V320" s="9" t="str" cm="1">
        <f t="array" aca="1" ref="V320" ca="1">_xlfn.IFS(T320="Não","",T320="Sim",S320-2)</f>
        <v/>
      </c>
      <c r="W320" s="6">
        <v>2</v>
      </c>
      <c r="X320" s="8">
        <v>1</v>
      </c>
      <c r="Y320" s="8" t="str">
        <f t="shared" si="9"/>
        <v>Não</v>
      </c>
    </row>
    <row r="321" spans="1:25" x14ac:dyDescent="0.25">
      <c r="A321" s="6" t="s">
        <v>1196</v>
      </c>
      <c r="B321" s="6" t="s">
        <v>301</v>
      </c>
      <c r="C321" s="8" t="str">
        <f>VLOOKUP(B321,'Lista de obras'!$A:$C,2,FALSE)</f>
        <v>4575420951</v>
      </c>
      <c r="D321" s="8" t="str">
        <f>VLOOKUP(B321,'Lista de obras'!$A:$C,3,FALSE)</f>
        <v>FUTURA ELETRICIDADE - Montagem Eletrica Para Projeto DPA Lactalis</v>
      </c>
      <c r="E321" s="8" t="str">
        <f>VLOOKUP(B321,'Lista de obras'!$A:$D,4,FALSE)</f>
        <v>NESTLE ARARAS</v>
      </c>
      <c r="F321" s="6">
        <v>61</v>
      </c>
      <c r="G321" s="4" t="s">
        <v>1144</v>
      </c>
      <c r="H321" s="14">
        <v>45516</v>
      </c>
      <c r="I321" s="16">
        <v>0.5288194444444444</v>
      </c>
      <c r="K321" s="6" t="s">
        <v>832</v>
      </c>
      <c r="L321" s="4">
        <v>45516</v>
      </c>
      <c r="M321" s="5">
        <v>0.52891203703703704</v>
      </c>
      <c r="N321" s="6" t="s">
        <v>788</v>
      </c>
      <c r="O321" s="8">
        <v>1</v>
      </c>
      <c r="P321" s="4">
        <v>45524</v>
      </c>
      <c r="Q321" s="5">
        <v>0.67400462962962959</v>
      </c>
      <c r="R321" s="6" t="s">
        <v>835</v>
      </c>
      <c r="S321" s="9" cm="1">
        <f t="array" aca="1" ref="S321" ca="1">_xlfn.IFS(P321="",NETWORKDAYS(L321,TODAY(),Feriados!A320:A1385),P321&lt;&gt;"",(NETWORKDAYS(L321,P321,Feriados!A320:A1385)-1))</f>
        <v>6</v>
      </c>
      <c r="T321" s="9" t="str">
        <f t="shared" ca="1" si="8"/>
        <v>Sim</v>
      </c>
      <c r="U321" s="8">
        <v>1</v>
      </c>
      <c r="V321" s="9" cm="1">
        <f t="array" aca="1" ref="V321" ca="1">_xlfn.IFS(T321="Não","",T321="Sim",S321-2)</f>
        <v>4</v>
      </c>
      <c r="W321" s="6">
        <v>0</v>
      </c>
      <c r="X321" s="8">
        <v>1</v>
      </c>
      <c r="Y321" s="8" t="str">
        <f t="shared" si="9"/>
        <v>Não</v>
      </c>
    </row>
    <row r="322" spans="1:25" x14ac:dyDescent="0.25">
      <c r="A322" s="6" t="s">
        <v>1197</v>
      </c>
      <c r="B322" s="6" t="s">
        <v>522</v>
      </c>
      <c r="C322" s="8" t="str">
        <f>VLOOKUP(B322,'Lista de obras'!$A:$C,2,FALSE)</f>
        <v>4575774576</v>
      </c>
      <c r="D322" s="8" t="str">
        <f>VLOOKUP(B322,'Lista de obras'!$A:$C,3,FALSE)</f>
        <v xml:space="preserve"> TSE - Montagem Elétrica Nova Linha de Mucilon</v>
      </c>
      <c r="E322" s="8" t="str">
        <f>VLOOKUP(B322,'Lista de obras'!$A:$D,4,FALSE)</f>
        <v>NESTLE SÃO JOSÉ DO RIO PARDO</v>
      </c>
      <c r="F322" s="6">
        <v>41</v>
      </c>
      <c r="G322" s="4" t="s">
        <v>1022</v>
      </c>
      <c r="H322" s="14">
        <v>45516</v>
      </c>
      <c r="I322" s="16">
        <v>0.53074074074074074</v>
      </c>
      <c r="K322" s="6" t="s">
        <v>1164</v>
      </c>
      <c r="L322" s="4">
        <v>45525</v>
      </c>
      <c r="M322" s="5">
        <v>0.76777777777777778</v>
      </c>
      <c r="N322" s="6" t="s">
        <v>788</v>
      </c>
      <c r="O322" s="8">
        <v>1</v>
      </c>
      <c r="P322" s="4">
        <v>45526</v>
      </c>
      <c r="Q322" s="5">
        <v>0.52673611111111107</v>
      </c>
      <c r="R322" s="6" t="s">
        <v>1165</v>
      </c>
      <c r="S322" s="9" cm="1">
        <f t="array" aca="1" ref="S322" ca="1">_xlfn.IFS(P322="",NETWORKDAYS(L322,TODAY(),Feriados!A321:A1386),P322&lt;&gt;"",(NETWORKDAYS(L322,P322,Feriados!A321:A1386)-1))</f>
        <v>1</v>
      </c>
      <c r="T322" s="9" t="str">
        <f t="shared" ca="1" si="8"/>
        <v>Não</v>
      </c>
      <c r="U322" s="8">
        <v>1</v>
      </c>
      <c r="V322" s="9" t="str" cm="1">
        <f t="array" aca="1" ref="V322" ca="1">_xlfn.IFS(T322="Não","",T322="Sim",S322-2)</f>
        <v/>
      </c>
      <c r="W322" s="6">
        <v>2</v>
      </c>
      <c r="X322" s="8">
        <v>1</v>
      </c>
      <c r="Y322" s="8" t="str">
        <f t="shared" si="9"/>
        <v>Não</v>
      </c>
    </row>
    <row r="323" spans="1:25" x14ac:dyDescent="0.25">
      <c r="A323" s="6" t="s">
        <v>1198</v>
      </c>
      <c r="B323" s="6" t="s">
        <v>393</v>
      </c>
      <c r="C323" s="8" t="str">
        <f>VLOOKUP(B323,'Lista de obras'!$A:$C,2,FALSE)</f>
        <v>4575521201</v>
      </c>
      <c r="D323" s="8" t="str">
        <f>VLOOKUP(B323,'Lista de obras'!$A:$C,3,FALSE)</f>
        <v>FUTURA ELETRICIDADE - Desmontagem e Montagem Elétrica Projeto AHU Egron L2</v>
      </c>
      <c r="E323" s="8" t="str">
        <f>VLOOKUP(B323,'Lista de obras'!$A:$D,4,FALSE)</f>
        <v>NESTLE ARARAS</v>
      </c>
      <c r="F323" s="6">
        <v>40</v>
      </c>
      <c r="G323" s="4" t="s">
        <v>1144</v>
      </c>
      <c r="H323" s="14">
        <v>45516</v>
      </c>
      <c r="I323" s="16">
        <v>0.53162037037037035</v>
      </c>
      <c r="K323" s="6" t="s">
        <v>832</v>
      </c>
      <c r="L323" s="4">
        <v>45516</v>
      </c>
      <c r="M323" s="5">
        <v>0.53167824074074077</v>
      </c>
      <c r="N323" s="6" t="s">
        <v>788</v>
      </c>
      <c r="O323" s="8">
        <v>1</v>
      </c>
      <c r="P323" s="4">
        <v>45516</v>
      </c>
      <c r="Q323" s="5">
        <v>0.54138888888888892</v>
      </c>
      <c r="R323" s="6" t="s">
        <v>835</v>
      </c>
      <c r="S323" s="9" cm="1">
        <f t="array" aca="1" ref="S323" ca="1">_xlfn.IFS(P323="",NETWORKDAYS(L323,TODAY(),Feriados!A322:A1387),P323&lt;&gt;"",(NETWORKDAYS(L323,P323,Feriados!A322:A1387)-1))</f>
        <v>0</v>
      </c>
      <c r="T323" s="9" t="str">
        <f t="shared" ca="1" si="8"/>
        <v>Não</v>
      </c>
      <c r="U323" s="8">
        <v>1</v>
      </c>
      <c r="V323" s="9" t="str" cm="1">
        <f t="array" aca="1" ref="V323" ca="1">_xlfn.IFS(T323="Não","",T323="Sim",S323-2)</f>
        <v/>
      </c>
      <c r="W323" s="6">
        <v>0</v>
      </c>
      <c r="X323" s="8">
        <v>1</v>
      </c>
      <c r="Y323" s="8" t="str">
        <f t="shared" si="9"/>
        <v>Não</v>
      </c>
    </row>
    <row r="324" spans="1:25" x14ac:dyDescent="0.25">
      <c r="A324" s="6" t="s">
        <v>1199</v>
      </c>
      <c r="B324" s="6" t="s">
        <v>522</v>
      </c>
      <c r="C324" s="8" t="str">
        <f>VLOOKUP(B324,'Lista de obras'!$A:$C,2,FALSE)</f>
        <v>4575774576</v>
      </c>
      <c r="D324" s="8" t="str">
        <f>VLOOKUP(B324,'Lista de obras'!$A:$C,3,FALSE)</f>
        <v xml:space="preserve"> TSE - Montagem Elétrica Nova Linha de Mucilon</v>
      </c>
      <c r="E324" s="8" t="str">
        <f>VLOOKUP(B324,'Lista de obras'!$A:$D,4,FALSE)</f>
        <v>NESTLE SÃO JOSÉ DO RIO PARDO</v>
      </c>
      <c r="F324" s="6">
        <v>42</v>
      </c>
      <c r="G324" s="4" t="s">
        <v>1026</v>
      </c>
      <c r="H324" s="14">
        <v>45516</v>
      </c>
      <c r="I324" s="16">
        <v>0.53260416666666666</v>
      </c>
      <c r="K324" s="6" t="s">
        <v>1164</v>
      </c>
      <c r="L324" s="4">
        <v>45525</v>
      </c>
      <c r="M324" s="5">
        <v>0.77354166666666668</v>
      </c>
      <c r="N324" s="6" t="s">
        <v>788</v>
      </c>
      <c r="O324" s="8">
        <v>1</v>
      </c>
      <c r="P324" s="4">
        <v>45526</v>
      </c>
      <c r="Q324" s="5">
        <v>0.52776620370370375</v>
      </c>
      <c r="R324" s="6" t="s">
        <v>1165</v>
      </c>
      <c r="S324" s="9" cm="1">
        <f t="array" aca="1" ref="S324" ca="1">_xlfn.IFS(P324="",NETWORKDAYS(L324,TODAY(),Feriados!A323:A1388),P324&lt;&gt;"",(NETWORKDAYS(L324,P324,Feriados!A323:A1388)-1))</f>
        <v>1</v>
      </c>
      <c r="T324" s="9" t="str">
        <f t="shared" ref="T324:T387" ca="1" si="10">IF(S324="","Em análise pelo fiscal",IF(S324&gt;2,"Sim","Não"))</f>
        <v>Não</v>
      </c>
      <c r="U324" s="8">
        <v>1</v>
      </c>
      <c r="V324" s="9" t="str" cm="1">
        <f t="array" aca="1" ref="V324" ca="1">_xlfn.IFS(T324="Não","",T324="Sim",S324-2)</f>
        <v/>
      </c>
      <c r="W324" s="6">
        <v>2</v>
      </c>
      <c r="X324" s="8">
        <v>1</v>
      </c>
      <c r="Y324" s="8" t="str">
        <f t="shared" ref="Y324:Y387" si="11">IF(W324&gt;3,"Sim","Não")</f>
        <v>Não</v>
      </c>
    </row>
    <row r="325" spans="1:25" x14ac:dyDescent="0.25">
      <c r="A325" s="6" t="s">
        <v>1200</v>
      </c>
      <c r="B325" s="6" t="s">
        <v>448</v>
      </c>
      <c r="C325" s="8" t="str">
        <f>VLOOKUP(B325,'Lista de obras'!$A:$C,2,FALSE)</f>
        <v>4575388482</v>
      </c>
      <c r="D325" s="8" t="str">
        <f>VLOOKUP(B325,'Lista de obras'!$A:$C,3,FALSE)</f>
        <v>MODUS - Obsoletismo Fornos REQ 2024 P048</v>
      </c>
      <c r="E325" s="8" t="str">
        <f>VLOOKUP(B325,'Lista de obras'!$A:$D,4,FALSE)</f>
        <v>NESTLE MARÍLIA</v>
      </c>
      <c r="F325" s="6">
        <v>94</v>
      </c>
      <c r="G325" s="4" t="s">
        <v>1098</v>
      </c>
      <c r="H325" s="14">
        <v>45516</v>
      </c>
      <c r="I325" s="16">
        <v>0.53415509259259264</v>
      </c>
      <c r="K325" s="6" t="s">
        <v>845</v>
      </c>
      <c r="L325" s="4">
        <v>45519</v>
      </c>
      <c r="M325" s="5">
        <v>0.77196759259259262</v>
      </c>
      <c r="N325" s="6" t="s">
        <v>788</v>
      </c>
      <c r="O325" s="8">
        <v>1</v>
      </c>
      <c r="P325" s="4">
        <v>45520</v>
      </c>
      <c r="Q325" s="5">
        <v>0.59315972222222224</v>
      </c>
      <c r="R325" s="6" t="s">
        <v>846</v>
      </c>
      <c r="S325" s="9" cm="1">
        <f t="array" aca="1" ref="S325" ca="1">_xlfn.IFS(P325="",NETWORKDAYS(L325,TODAY(),Feriados!A324:A1389),P325&lt;&gt;"",(NETWORKDAYS(L325,P325,Feriados!A324:A1389)-1))</f>
        <v>1</v>
      </c>
      <c r="T325" s="9" t="str">
        <f t="shared" ca="1" si="10"/>
        <v>Não</v>
      </c>
      <c r="U325" s="8">
        <v>1</v>
      </c>
      <c r="V325" s="9" t="str" cm="1">
        <f t="array" aca="1" ref="V325" ca="1">_xlfn.IFS(T325="Não","",T325="Sim",S325-2)</f>
        <v/>
      </c>
      <c r="W325" s="6">
        <v>1</v>
      </c>
      <c r="X325" s="8">
        <v>1</v>
      </c>
      <c r="Y325" s="8" t="str">
        <f t="shared" si="11"/>
        <v>Não</v>
      </c>
    </row>
    <row r="326" spans="1:25" x14ac:dyDescent="0.25">
      <c r="A326" s="6" t="s">
        <v>1201</v>
      </c>
      <c r="B326" s="6" t="s">
        <v>522</v>
      </c>
      <c r="C326" s="8" t="str">
        <f>VLOOKUP(B326,'Lista de obras'!$A:$C,2,FALSE)</f>
        <v>4575774576</v>
      </c>
      <c r="D326" s="8" t="str">
        <f>VLOOKUP(B326,'Lista de obras'!$A:$C,3,FALSE)</f>
        <v xml:space="preserve"> TSE - Montagem Elétrica Nova Linha de Mucilon</v>
      </c>
      <c r="E326" s="8" t="str">
        <f>VLOOKUP(B326,'Lista de obras'!$A:$D,4,FALSE)</f>
        <v>NESTLE SÃO JOSÉ DO RIO PARDO</v>
      </c>
      <c r="F326" s="6">
        <v>43</v>
      </c>
      <c r="G326" s="4" t="s">
        <v>1032</v>
      </c>
      <c r="H326" s="14">
        <v>45516</v>
      </c>
      <c r="I326" s="16">
        <v>0.53473379629629625</v>
      </c>
      <c r="K326" s="6" t="s">
        <v>1164</v>
      </c>
      <c r="L326" s="4">
        <v>45525</v>
      </c>
      <c r="M326" s="5">
        <v>0.77768518518518515</v>
      </c>
      <c r="N326" s="6" t="s">
        <v>788</v>
      </c>
      <c r="O326" s="8">
        <v>1</v>
      </c>
      <c r="P326" s="4">
        <v>45526</v>
      </c>
      <c r="Q326" s="5">
        <v>0.52557870370370374</v>
      </c>
      <c r="R326" s="6" t="s">
        <v>1165</v>
      </c>
      <c r="S326" s="9" cm="1">
        <f t="array" aca="1" ref="S326" ca="1">_xlfn.IFS(P326="",NETWORKDAYS(L326,TODAY(),Feriados!A325:A1390),P326&lt;&gt;"",(NETWORKDAYS(L326,P326,Feriados!A325:A1390)-1))</f>
        <v>1</v>
      </c>
      <c r="T326" s="9" t="str">
        <f t="shared" ca="1" si="10"/>
        <v>Não</v>
      </c>
      <c r="U326" s="8">
        <v>1</v>
      </c>
      <c r="V326" s="9" t="str" cm="1">
        <f t="array" aca="1" ref="V326" ca="1">_xlfn.IFS(T326="Não","",T326="Sim",S326-2)</f>
        <v/>
      </c>
      <c r="W326" s="6">
        <v>2</v>
      </c>
      <c r="X326" s="8">
        <v>1</v>
      </c>
      <c r="Y326" s="8" t="str">
        <f t="shared" si="11"/>
        <v>Não</v>
      </c>
    </row>
    <row r="327" spans="1:25" x14ac:dyDescent="0.25">
      <c r="A327" s="6" t="s">
        <v>1202</v>
      </c>
      <c r="B327" s="6" t="s">
        <v>522</v>
      </c>
      <c r="C327" s="8" t="str">
        <f>VLOOKUP(B327,'Lista de obras'!$A:$C,2,FALSE)</f>
        <v>4575774576</v>
      </c>
      <c r="D327" s="8" t="str">
        <f>VLOOKUP(B327,'Lista de obras'!$A:$C,3,FALSE)</f>
        <v xml:space="preserve"> TSE - Montagem Elétrica Nova Linha de Mucilon</v>
      </c>
      <c r="E327" s="8" t="str">
        <f>VLOOKUP(B327,'Lista de obras'!$A:$D,4,FALSE)</f>
        <v>NESTLE SÃO JOSÉ DO RIO PARDO</v>
      </c>
      <c r="F327" s="6">
        <v>44</v>
      </c>
      <c r="G327" s="4" t="s">
        <v>1037</v>
      </c>
      <c r="H327" s="14">
        <v>45516</v>
      </c>
      <c r="I327" s="16">
        <v>0.53625</v>
      </c>
      <c r="K327" s="6" t="s">
        <v>1164</v>
      </c>
      <c r="L327" s="4">
        <v>45525</v>
      </c>
      <c r="M327" s="5">
        <v>0.83701388888888884</v>
      </c>
      <c r="N327" s="6" t="s">
        <v>788</v>
      </c>
      <c r="O327" s="8">
        <v>1</v>
      </c>
      <c r="P327" s="4">
        <v>45526</v>
      </c>
      <c r="Q327" s="5">
        <v>0.52721064814814811</v>
      </c>
      <c r="R327" s="6" t="s">
        <v>1165</v>
      </c>
      <c r="S327" s="9" cm="1">
        <f t="array" aca="1" ref="S327" ca="1">_xlfn.IFS(P327="",NETWORKDAYS(L327,TODAY(),Feriados!A326:A1391),P327&lt;&gt;"",(NETWORKDAYS(L327,P327,Feriados!A326:A1391)-1))</f>
        <v>1</v>
      </c>
      <c r="T327" s="9" t="str">
        <f t="shared" ca="1" si="10"/>
        <v>Não</v>
      </c>
      <c r="U327" s="8">
        <v>1</v>
      </c>
      <c r="V327" s="9" t="str" cm="1">
        <f t="array" aca="1" ref="V327" ca="1">_xlfn.IFS(T327="Não","",T327="Sim",S327-2)</f>
        <v/>
      </c>
      <c r="W327" s="6">
        <v>2</v>
      </c>
      <c r="X327" s="8">
        <v>1</v>
      </c>
      <c r="Y327" s="8" t="str">
        <f t="shared" si="11"/>
        <v>Não</v>
      </c>
    </row>
    <row r="328" spans="1:25" x14ac:dyDescent="0.25">
      <c r="A328" s="6" t="s">
        <v>1203</v>
      </c>
      <c r="B328" s="6" t="s">
        <v>448</v>
      </c>
      <c r="C328" s="8" t="str">
        <f>VLOOKUP(B328,'Lista de obras'!$A:$C,2,FALSE)</f>
        <v>4575388482</v>
      </c>
      <c r="D328" s="8" t="str">
        <f>VLOOKUP(B328,'Lista de obras'!$A:$C,3,FALSE)</f>
        <v>MODUS - Obsoletismo Fornos REQ 2024 P048</v>
      </c>
      <c r="E328" s="8" t="str">
        <f>VLOOKUP(B328,'Lista de obras'!$A:$D,4,FALSE)</f>
        <v>NESTLE MARÍLIA</v>
      </c>
      <c r="F328" s="6">
        <v>95</v>
      </c>
      <c r="G328" s="4" t="s">
        <v>1144</v>
      </c>
      <c r="H328" s="14">
        <v>45516</v>
      </c>
      <c r="I328" s="16">
        <v>0.5504282407407407</v>
      </c>
      <c r="K328" s="6" t="s">
        <v>845</v>
      </c>
      <c r="L328" s="4">
        <v>45519</v>
      </c>
      <c r="M328" s="5">
        <v>0.7741203703703704</v>
      </c>
      <c r="N328" s="6" t="s">
        <v>788</v>
      </c>
      <c r="O328" s="8">
        <v>1</v>
      </c>
      <c r="P328" s="4">
        <v>45520</v>
      </c>
      <c r="Q328" s="5">
        <v>0.59432870370370372</v>
      </c>
      <c r="R328" s="6" t="s">
        <v>846</v>
      </c>
      <c r="S328" s="9" cm="1">
        <f t="array" aca="1" ref="S328" ca="1">_xlfn.IFS(P328="",NETWORKDAYS(L328,TODAY(),Feriados!A327:A1392),P328&lt;&gt;"",(NETWORKDAYS(L328,P328,Feriados!A327:A1392)-1))</f>
        <v>1</v>
      </c>
      <c r="T328" s="9" t="str">
        <f t="shared" ca="1" si="10"/>
        <v>Não</v>
      </c>
      <c r="U328" s="8">
        <v>1</v>
      </c>
      <c r="V328" s="9" t="str" cm="1">
        <f t="array" aca="1" ref="V328" ca="1">_xlfn.IFS(T328="Não","",T328="Sim",S328-2)</f>
        <v/>
      </c>
      <c r="W328" s="6">
        <v>1</v>
      </c>
      <c r="X328" s="8">
        <v>1</v>
      </c>
      <c r="Y328" s="8" t="str">
        <f t="shared" si="11"/>
        <v>Não</v>
      </c>
    </row>
    <row r="329" spans="1:25" x14ac:dyDescent="0.25">
      <c r="A329" s="6" t="s">
        <v>1204</v>
      </c>
      <c r="B329" s="6" t="s">
        <v>486</v>
      </c>
      <c r="C329" s="8" t="str">
        <f>VLOOKUP(B329,'Lista de obras'!$A:$C,2,FALSE)</f>
        <v>4574873689</v>
      </c>
      <c r="D329" s="8" t="str">
        <f>VLOOKUP(B329,'Lista de obras'!$A:$C,3,FALSE)</f>
        <v>MODUS - RFQ 2024 P010 / RFQ 2024 P 011</v>
      </c>
      <c r="E329" s="8" t="str">
        <f>VLOOKUP(B329,'Lista de obras'!$A:$D,4,FALSE)</f>
        <v>NESTLE MARÍLIA</v>
      </c>
      <c r="F329" s="6">
        <v>150</v>
      </c>
      <c r="G329" s="4" t="s">
        <v>1098</v>
      </c>
      <c r="H329" s="14">
        <v>45516</v>
      </c>
      <c r="I329" s="16">
        <v>0.554224537037037</v>
      </c>
      <c r="K329" s="6" t="s">
        <v>845</v>
      </c>
      <c r="L329" s="4">
        <v>45518</v>
      </c>
      <c r="M329" s="5">
        <v>0.65627314814814819</v>
      </c>
      <c r="N329" s="6" t="s">
        <v>788</v>
      </c>
      <c r="O329" s="8">
        <v>1</v>
      </c>
      <c r="P329" s="4">
        <v>45519</v>
      </c>
      <c r="Q329" s="5">
        <v>0.61531250000000004</v>
      </c>
      <c r="R329" s="6" t="s">
        <v>848</v>
      </c>
      <c r="S329" s="9" cm="1">
        <f t="array" aca="1" ref="S329" ca="1">_xlfn.IFS(P329="",NETWORKDAYS(L329,TODAY(),Feriados!A328:A1393),P329&lt;&gt;"",(NETWORKDAYS(L329,P329,Feriados!A328:A1393)-1))</f>
        <v>1</v>
      </c>
      <c r="T329" s="9" t="str">
        <f t="shared" ca="1" si="10"/>
        <v>Não</v>
      </c>
      <c r="U329" s="8">
        <v>1</v>
      </c>
      <c r="V329" s="9" t="str" cm="1">
        <f t="array" aca="1" ref="V329" ca="1">_xlfn.IFS(T329="Não","",T329="Sim",S329-2)</f>
        <v/>
      </c>
      <c r="W329" s="6">
        <v>0</v>
      </c>
      <c r="X329" s="8">
        <v>1</v>
      </c>
      <c r="Y329" s="8" t="str">
        <f t="shared" si="11"/>
        <v>Não</v>
      </c>
    </row>
    <row r="330" spans="1:25" x14ac:dyDescent="0.25">
      <c r="A330" s="6" t="s">
        <v>1205</v>
      </c>
      <c r="B330" s="6" t="s">
        <v>486</v>
      </c>
      <c r="C330" s="8" t="str">
        <f>VLOOKUP(B330,'Lista de obras'!$A:$C,2,FALSE)</f>
        <v>4574873689</v>
      </c>
      <c r="D330" s="8" t="str">
        <f>VLOOKUP(B330,'Lista de obras'!$A:$C,3,FALSE)</f>
        <v>MODUS - RFQ 2024 P010 / RFQ 2024 P 011</v>
      </c>
      <c r="E330" s="8" t="str">
        <f>VLOOKUP(B330,'Lista de obras'!$A:$D,4,FALSE)</f>
        <v>NESTLE MARÍLIA</v>
      </c>
      <c r="F330" s="6">
        <v>151</v>
      </c>
      <c r="G330" s="4" t="s">
        <v>1144</v>
      </c>
      <c r="H330" s="14">
        <v>45516</v>
      </c>
      <c r="I330" s="16">
        <v>0.55969907407407404</v>
      </c>
      <c r="K330" s="6" t="s">
        <v>845</v>
      </c>
      <c r="L330" s="4">
        <v>45518</v>
      </c>
      <c r="M330" s="5">
        <v>0.65708333333333335</v>
      </c>
      <c r="N330" s="6" t="s">
        <v>788</v>
      </c>
      <c r="O330" s="8">
        <v>1</v>
      </c>
      <c r="P330" s="4">
        <v>45519</v>
      </c>
      <c r="Q330" s="5">
        <v>0.61583333333333334</v>
      </c>
      <c r="R330" s="6" t="s">
        <v>848</v>
      </c>
      <c r="S330" s="9" cm="1">
        <f t="array" aca="1" ref="S330" ca="1">_xlfn.IFS(P330="",NETWORKDAYS(L330,TODAY(),Feriados!A329:A1394),P330&lt;&gt;"",(NETWORKDAYS(L330,P330,Feriados!A329:A1394)-1))</f>
        <v>1</v>
      </c>
      <c r="T330" s="9" t="str">
        <f t="shared" ca="1" si="10"/>
        <v>Não</v>
      </c>
      <c r="U330" s="8">
        <v>1</v>
      </c>
      <c r="V330" s="9" t="str" cm="1">
        <f t="array" aca="1" ref="V330" ca="1">_xlfn.IFS(T330="Não","",T330="Sim",S330-2)</f>
        <v/>
      </c>
      <c r="W330" s="6">
        <v>0</v>
      </c>
      <c r="X330" s="8">
        <v>1</v>
      </c>
      <c r="Y330" s="8" t="str">
        <f t="shared" si="11"/>
        <v>Não</v>
      </c>
    </row>
    <row r="331" spans="1:25" x14ac:dyDescent="0.25">
      <c r="A331" s="6" t="s">
        <v>1206</v>
      </c>
      <c r="B331" s="6" t="s">
        <v>522</v>
      </c>
      <c r="C331" s="8" t="str">
        <f>VLOOKUP(B331,'Lista de obras'!$A:$C,2,FALSE)</f>
        <v>4575774576</v>
      </c>
      <c r="D331" s="8" t="str">
        <f>VLOOKUP(B331,'Lista de obras'!$A:$C,3,FALSE)</f>
        <v xml:space="preserve"> TSE - Montagem Elétrica Nova Linha de Mucilon</v>
      </c>
      <c r="E331" s="8" t="str">
        <f>VLOOKUP(B331,'Lista de obras'!$A:$D,4,FALSE)</f>
        <v>NESTLE SÃO JOSÉ DO RIO PARDO</v>
      </c>
      <c r="F331" s="6">
        <v>47</v>
      </c>
      <c r="G331" s="4" t="s">
        <v>894</v>
      </c>
      <c r="H331" s="14">
        <v>45516</v>
      </c>
      <c r="I331" s="16">
        <v>0.56157407407407411</v>
      </c>
      <c r="K331" s="6" t="s">
        <v>1164</v>
      </c>
      <c r="L331" s="4">
        <v>45525</v>
      </c>
      <c r="M331" s="5">
        <v>0.83846064814814814</v>
      </c>
      <c r="N331" s="6" t="s">
        <v>788</v>
      </c>
      <c r="O331" s="8">
        <v>1</v>
      </c>
      <c r="P331" s="4">
        <v>45526</v>
      </c>
      <c r="Q331" s="5">
        <v>0.52828703703703705</v>
      </c>
      <c r="R331" s="6" t="s">
        <v>1165</v>
      </c>
      <c r="S331" s="9" cm="1">
        <f t="array" aca="1" ref="S331" ca="1">_xlfn.IFS(P331="",NETWORKDAYS(L331,TODAY(),Feriados!A330:A1395),P331&lt;&gt;"",(NETWORKDAYS(L331,P331,Feriados!A330:A1395)-1))</f>
        <v>1</v>
      </c>
      <c r="T331" s="9" t="str">
        <f t="shared" ca="1" si="10"/>
        <v>Não</v>
      </c>
      <c r="U331" s="8">
        <v>1</v>
      </c>
      <c r="V331" s="9" t="str" cm="1">
        <f t="array" aca="1" ref="V331" ca="1">_xlfn.IFS(T331="Não","",T331="Sim",S331-2)</f>
        <v/>
      </c>
      <c r="W331" s="6">
        <v>2</v>
      </c>
      <c r="X331" s="8">
        <v>1</v>
      </c>
      <c r="Y331" s="8" t="str">
        <f t="shared" si="11"/>
        <v>Não</v>
      </c>
    </row>
    <row r="332" spans="1:25" x14ac:dyDescent="0.25">
      <c r="A332" s="6" t="s">
        <v>1207</v>
      </c>
      <c r="B332" s="6" t="s">
        <v>430</v>
      </c>
      <c r="C332" s="8" t="str">
        <f>VLOOKUP(B332,'Lista de obras'!$A:$C,2,FALSE)</f>
        <v>4575720360</v>
      </c>
      <c r="D332" s="8" t="str">
        <f>VLOOKUP(B332,'Lista de obras'!$A:$C,3,FALSE)</f>
        <v>CABAN ENGENHARIA - Melhorias de acesso Latoaria x Acondicionamento</v>
      </c>
      <c r="E332" s="8" t="str">
        <f>VLOOKUP(B332,'Lista de obras'!$A:$D,4,FALSE)</f>
        <v>NESTLE MONTES CLAROS</v>
      </c>
      <c r="F332" s="6">
        <v>41</v>
      </c>
      <c r="G332" s="4" t="s">
        <v>786</v>
      </c>
      <c r="H332" s="14">
        <v>45516</v>
      </c>
      <c r="I332" s="16">
        <v>0.56199074074074074</v>
      </c>
      <c r="K332" s="6" t="s">
        <v>987</v>
      </c>
      <c r="L332" s="4">
        <v>45516</v>
      </c>
      <c r="M332" s="5">
        <v>0.56812499999999999</v>
      </c>
      <c r="N332" s="6" t="s">
        <v>788</v>
      </c>
      <c r="O332" s="8">
        <v>1</v>
      </c>
      <c r="P332" s="4">
        <v>45516</v>
      </c>
      <c r="Q332" s="5">
        <v>0.69615740740740739</v>
      </c>
      <c r="R332" s="6" t="s">
        <v>795</v>
      </c>
      <c r="S332" s="9" cm="1">
        <f t="array" aca="1" ref="S332" ca="1">_xlfn.IFS(P332="",NETWORKDAYS(L332,TODAY(),Feriados!A331:A1396),P332&lt;&gt;"",(NETWORKDAYS(L332,P332,Feriados!A331:A1396)-1))</f>
        <v>0</v>
      </c>
      <c r="T332" s="9" t="str">
        <f t="shared" ca="1" si="10"/>
        <v>Não</v>
      </c>
      <c r="U332" s="8">
        <v>1</v>
      </c>
      <c r="V332" s="9" t="str" cm="1">
        <f t="array" aca="1" ref="V332" ca="1">_xlfn.IFS(T332="Não","",T332="Sim",S332-2)</f>
        <v/>
      </c>
      <c r="W332" s="6">
        <v>0</v>
      </c>
      <c r="X332" s="8">
        <v>1</v>
      </c>
      <c r="Y332" s="8" t="str">
        <f t="shared" si="11"/>
        <v>Não</v>
      </c>
    </row>
    <row r="333" spans="1:25" x14ac:dyDescent="0.25">
      <c r="A333" s="6" t="s">
        <v>1208</v>
      </c>
      <c r="B333" s="6" t="s">
        <v>430</v>
      </c>
      <c r="C333" s="8" t="str">
        <f>VLOOKUP(B333,'Lista de obras'!$A:$C,2,FALSE)</f>
        <v>4575720360</v>
      </c>
      <c r="D333" s="8" t="str">
        <f>VLOOKUP(B333,'Lista de obras'!$A:$C,3,FALSE)</f>
        <v>CABAN ENGENHARIA - Melhorias de acesso Latoaria x Acondicionamento</v>
      </c>
      <c r="E333" s="8" t="str">
        <f>VLOOKUP(B333,'Lista de obras'!$A:$D,4,FALSE)</f>
        <v>NESTLE MONTES CLAROS</v>
      </c>
      <c r="F333" s="6">
        <v>42</v>
      </c>
      <c r="G333" s="4" t="s">
        <v>817</v>
      </c>
      <c r="H333" s="14">
        <v>45516</v>
      </c>
      <c r="I333" s="16">
        <v>0.56364583333333329</v>
      </c>
      <c r="K333" s="6" t="s">
        <v>987</v>
      </c>
      <c r="L333" s="4">
        <v>45516</v>
      </c>
      <c r="M333" s="5">
        <v>0.5682638888888889</v>
      </c>
      <c r="N333" s="6" t="s">
        <v>788</v>
      </c>
      <c r="O333" s="8">
        <v>1</v>
      </c>
      <c r="P333" s="4">
        <v>45516</v>
      </c>
      <c r="Q333" s="5">
        <v>0.69695601851851852</v>
      </c>
      <c r="R333" s="6" t="s">
        <v>795</v>
      </c>
      <c r="S333" s="9" cm="1">
        <f t="array" aca="1" ref="S333" ca="1">_xlfn.IFS(P333="",NETWORKDAYS(L333,TODAY(),Feriados!A332:A1397),P333&lt;&gt;"",(NETWORKDAYS(L333,P333,Feriados!A332:A1397)-1))</f>
        <v>0</v>
      </c>
      <c r="T333" s="9" t="str">
        <f t="shared" ca="1" si="10"/>
        <v>Não</v>
      </c>
      <c r="U333" s="8">
        <v>1</v>
      </c>
      <c r="V333" s="9" t="str" cm="1">
        <f t="array" aca="1" ref="V333" ca="1">_xlfn.IFS(T333="Não","",T333="Sim",S333-2)</f>
        <v/>
      </c>
      <c r="W333" s="6">
        <v>0</v>
      </c>
      <c r="X333" s="8">
        <v>1</v>
      </c>
      <c r="Y333" s="8" t="str">
        <f t="shared" si="11"/>
        <v>Não</v>
      </c>
    </row>
    <row r="334" spans="1:25" x14ac:dyDescent="0.25">
      <c r="A334" s="6" t="s">
        <v>1209</v>
      </c>
      <c r="B334" s="6" t="s">
        <v>430</v>
      </c>
      <c r="C334" s="8" t="str">
        <f>VLOOKUP(B334,'Lista de obras'!$A:$C,2,FALSE)</f>
        <v>4575720360</v>
      </c>
      <c r="D334" s="8" t="str">
        <f>VLOOKUP(B334,'Lista de obras'!$A:$C,3,FALSE)</f>
        <v>CABAN ENGENHARIA - Melhorias de acesso Latoaria x Acondicionamento</v>
      </c>
      <c r="E334" s="8" t="str">
        <f>VLOOKUP(B334,'Lista de obras'!$A:$D,4,FALSE)</f>
        <v>NESTLE MONTES CLAROS</v>
      </c>
      <c r="F334" s="6">
        <v>43</v>
      </c>
      <c r="G334" s="4" t="s">
        <v>878</v>
      </c>
      <c r="H334" s="14">
        <v>45516</v>
      </c>
      <c r="I334" s="16">
        <v>0.56627314814814811</v>
      </c>
      <c r="K334" s="6" t="s">
        <v>987</v>
      </c>
      <c r="L334" s="4">
        <v>45516</v>
      </c>
      <c r="M334" s="5">
        <v>0.56807870370370372</v>
      </c>
      <c r="N334" s="6" t="s">
        <v>788</v>
      </c>
      <c r="O334" s="8">
        <v>1</v>
      </c>
      <c r="P334" s="4">
        <v>45516</v>
      </c>
      <c r="Q334" s="5">
        <v>0.6975231481481482</v>
      </c>
      <c r="R334" s="6" t="s">
        <v>795</v>
      </c>
      <c r="S334" s="9" cm="1">
        <f t="array" aca="1" ref="S334" ca="1">_xlfn.IFS(P334="",NETWORKDAYS(L334,TODAY(),Feriados!A333:A1398),P334&lt;&gt;"",(NETWORKDAYS(L334,P334,Feriados!A333:A1398)-1))</f>
        <v>0</v>
      </c>
      <c r="T334" s="9" t="str">
        <f t="shared" ca="1" si="10"/>
        <v>Não</v>
      </c>
      <c r="U334" s="8">
        <v>1</v>
      </c>
      <c r="V334" s="9" t="str" cm="1">
        <f t="array" aca="1" ref="V334" ca="1">_xlfn.IFS(T334="Não","",T334="Sim",S334-2)</f>
        <v/>
      </c>
      <c r="W334" s="6">
        <v>0</v>
      </c>
      <c r="X334" s="8">
        <v>1</v>
      </c>
      <c r="Y334" s="8" t="str">
        <f t="shared" si="11"/>
        <v>Não</v>
      </c>
    </row>
    <row r="335" spans="1:25" x14ac:dyDescent="0.25">
      <c r="A335" s="6" t="s">
        <v>1210</v>
      </c>
      <c r="B335" s="6" t="s">
        <v>298</v>
      </c>
      <c r="C335" s="8" t="str">
        <f>VLOOKUP(B335,'Lista de obras'!$A:$C,2,FALSE)</f>
        <v>RFQ-1210-2023-000.206</v>
      </c>
      <c r="D335" s="8" t="str">
        <f>VLOOKUP(B335,'Lista de obras'!$A:$C,3,FALSE)</f>
        <v xml:space="preserve">CONSIGMA - Reforma e Ampliação do COI e Sala de Painéis </v>
      </c>
      <c r="E335" s="8" t="str">
        <f>VLOOKUP(B335,'Lista de obras'!$A:$D,4,FALSE)</f>
        <v>NESTLE ARARAS</v>
      </c>
      <c r="F335" s="6">
        <v>99</v>
      </c>
      <c r="G335" s="4" t="s">
        <v>1144</v>
      </c>
      <c r="H335" s="14">
        <v>45516</v>
      </c>
      <c r="I335" s="16">
        <v>0.5678819444444444</v>
      </c>
      <c r="K335" s="6" t="s">
        <v>855</v>
      </c>
      <c r="L335" s="4">
        <v>45516</v>
      </c>
      <c r="M335" s="5">
        <v>0.66379629629629633</v>
      </c>
      <c r="N335" s="6" t="s">
        <v>788</v>
      </c>
      <c r="O335" s="8">
        <v>1</v>
      </c>
      <c r="P335" s="4">
        <v>45522</v>
      </c>
      <c r="Q335" s="5">
        <v>0.59666666666666668</v>
      </c>
      <c r="R335" s="6" t="s">
        <v>806</v>
      </c>
      <c r="S335" s="9" cm="1">
        <f t="array" aca="1" ref="S335" ca="1">_xlfn.IFS(P335="",NETWORKDAYS(L335,TODAY(),Feriados!A334:A1399),P335&lt;&gt;"",(NETWORKDAYS(L335,P335,Feriados!A334:A1399)-1))</f>
        <v>4</v>
      </c>
      <c r="T335" s="9" t="str">
        <f t="shared" ca="1" si="10"/>
        <v>Sim</v>
      </c>
      <c r="U335" s="8">
        <v>1</v>
      </c>
      <c r="V335" s="9" cm="1">
        <f t="array" aca="1" ref="V335" ca="1">_xlfn.IFS(T335="Não","",T335="Sim",S335-2)</f>
        <v>2</v>
      </c>
      <c r="W335" s="6">
        <v>0</v>
      </c>
      <c r="X335" s="8">
        <v>1</v>
      </c>
      <c r="Y335" s="8" t="str">
        <f t="shared" si="11"/>
        <v>Não</v>
      </c>
    </row>
    <row r="336" spans="1:25" x14ac:dyDescent="0.25">
      <c r="A336" s="6" t="s">
        <v>1211</v>
      </c>
      <c r="B336" s="6" t="s">
        <v>522</v>
      </c>
      <c r="C336" s="8" t="str">
        <f>VLOOKUP(B336,'Lista de obras'!$A:$C,2,FALSE)</f>
        <v>4575774576</v>
      </c>
      <c r="D336" s="8" t="str">
        <f>VLOOKUP(B336,'Lista de obras'!$A:$C,3,FALSE)</f>
        <v xml:space="preserve"> TSE - Montagem Elétrica Nova Linha de Mucilon</v>
      </c>
      <c r="E336" s="8" t="str">
        <f>VLOOKUP(B336,'Lista de obras'!$A:$D,4,FALSE)</f>
        <v>NESTLE SÃO JOSÉ DO RIO PARDO</v>
      </c>
      <c r="F336" s="6">
        <v>48</v>
      </c>
      <c r="G336" s="4" t="s">
        <v>896</v>
      </c>
      <c r="H336" s="14">
        <v>45516</v>
      </c>
      <c r="I336" s="16">
        <v>0.57011574074074078</v>
      </c>
      <c r="K336" s="6" t="s">
        <v>1164</v>
      </c>
      <c r="L336" s="4">
        <v>45525</v>
      </c>
      <c r="M336" s="5">
        <v>0.83916666666666662</v>
      </c>
      <c r="N336" s="6" t="s">
        <v>788</v>
      </c>
      <c r="O336" s="8">
        <v>1</v>
      </c>
      <c r="P336" s="4">
        <v>45526</v>
      </c>
      <c r="Q336" s="5">
        <v>0.52894675925925927</v>
      </c>
      <c r="R336" s="6" t="s">
        <v>1165</v>
      </c>
      <c r="S336" s="9" cm="1">
        <f t="array" aca="1" ref="S336" ca="1">_xlfn.IFS(P336="",NETWORKDAYS(L336,TODAY(),Feriados!A335:A1400),P336&lt;&gt;"",(NETWORKDAYS(L336,P336,Feriados!A335:A1400)-1))</f>
        <v>1</v>
      </c>
      <c r="T336" s="9" t="str">
        <f t="shared" ca="1" si="10"/>
        <v>Não</v>
      </c>
      <c r="U336" s="8">
        <v>1</v>
      </c>
      <c r="V336" s="9" t="str" cm="1">
        <f t="array" aca="1" ref="V336" ca="1">_xlfn.IFS(T336="Não","",T336="Sim",S336-2)</f>
        <v/>
      </c>
      <c r="W336" s="6">
        <v>2</v>
      </c>
      <c r="X336" s="8">
        <v>1</v>
      </c>
      <c r="Y336" s="8" t="str">
        <f t="shared" si="11"/>
        <v>Não</v>
      </c>
    </row>
    <row r="337" spans="1:25" x14ac:dyDescent="0.25">
      <c r="A337" s="6" t="s">
        <v>1212</v>
      </c>
      <c r="B337" s="6" t="s">
        <v>522</v>
      </c>
      <c r="C337" s="8" t="str">
        <f>VLOOKUP(B337,'Lista de obras'!$A:$C,2,FALSE)</f>
        <v>4575774576</v>
      </c>
      <c r="D337" s="8" t="str">
        <f>VLOOKUP(B337,'Lista de obras'!$A:$C,3,FALSE)</f>
        <v xml:space="preserve"> TSE - Montagem Elétrica Nova Linha de Mucilon</v>
      </c>
      <c r="E337" s="8" t="str">
        <f>VLOOKUP(B337,'Lista de obras'!$A:$D,4,FALSE)</f>
        <v>NESTLE SÃO JOSÉ DO RIO PARDO</v>
      </c>
      <c r="F337" s="6">
        <v>49</v>
      </c>
      <c r="G337" s="4" t="s">
        <v>898</v>
      </c>
      <c r="H337" s="14">
        <v>45516</v>
      </c>
      <c r="I337" s="16">
        <v>0.57454861111111111</v>
      </c>
      <c r="K337" s="6" t="s">
        <v>1164</v>
      </c>
      <c r="L337" s="4">
        <v>45525</v>
      </c>
      <c r="M337" s="5">
        <v>0.84243055555555557</v>
      </c>
      <c r="N337" s="6" t="s">
        <v>788</v>
      </c>
      <c r="O337" s="8">
        <v>1</v>
      </c>
      <c r="P337" s="4">
        <v>45526</v>
      </c>
      <c r="Q337" s="5">
        <v>0.53915509259259264</v>
      </c>
      <c r="R337" s="6" t="s">
        <v>1165</v>
      </c>
      <c r="S337" s="9" cm="1">
        <f t="array" aca="1" ref="S337" ca="1">_xlfn.IFS(P337="",NETWORKDAYS(L337,TODAY(),Feriados!A336:A1401),P337&lt;&gt;"",(NETWORKDAYS(L337,P337,Feriados!A336:A1401)-1))</f>
        <v>1</v>
      </c>
      <c r="T337" s="9" t="str">
        <f t="shared" ca="1" si="10"/>
        <v>Não</v>
      </c>
      <c r="U337" s="8">
        <v>1</v>
      </c>
      <c r="V337" s="9" t="str" cm="1">
        <f t="array" aca="1" ref="V337" ca="1">_xlfn.IFS(T337="Não","",T337="Sim",S337-2)</f>
        <v/>
      </c>
      <c r="W337" s="6">
        <v>2</v>
      </c>
      <c r="X337" s="8">
        <v>1</v>
      </c>
      <c r="Y337" s="8" t="str">
        <f t="shared" si="11"/>
        <v>Não</v>
      </c>
    </row>
    <row r="338" spans="1:25" x14ac:dyDescent="0.25">
      <c r="A338" s="6" t="s">
        <v>1213</v>
      </c>
      <c r="B338" s="6" t="s">
        <v>522</v>
      </c>
      <c r="C338" s="8" t="str">
        <f>VLOOKUP(B338,'Lista de obras'!$A:$C,2,FALSE)</f>
        <v>4575774576</v>
      </c>
      <c r="D338" s="8" t="str">
        <f>VLOOKUP(B338,'Lista de obras'!$A:$C,3,FALSE)</f>
        <v xml:space="preserve"> TSE - Montagem Elétrica Nova Linha de Mucilon</v>
      </c>
      <c r="E338" s="8" t="str">
        <f>VLOOKUP(B338,'Lista de obras'!$A:$D,4,FALSE)</f>
        <v>NESTLE SÃO JOSÉ DO RIO PARDO</v>
      </c>
      <c r="F338" s="6">
        <v>50</v>
      </c>
      <c r="G338" s="4" t="s">
        <v>900</v>
      </c>
      <c r="H338" s="14">
        <v>45516</v>
      </c>
      <c r="I338" s="16">
        <v>0.57719907407407411</v>
      </c>
      <c r="K338" s="6" t="s">
        <v>1164</v>
      </c>
      <c r="L338" s="4">
        <v>45525</v>
      </c>
      <c r="M338" s="5">
        <v>0.84637731481481482</v>
      </c>
      <c r="N338" s="6" t="s">
        <v>788</v>
      </c>
      <c r="O338" s="8">
        <v>1</v>
      </c>
      <c r="P338" s="4">
        <v>45526</v>
      </c>
      <c r="Q338" s="5">
        <v>0.54096064814814815</v>
      </c>
      <c r="R338" s="6" t="s">
        <v>1165</v>
      </c>
      <c r="S338" s="9" cm="1">
        <f t="array" aca="1" ref="S338" ca="1">_xlfn.IFS(P338="",NETWORKDAYS(L338,TODAY(),Feriados!A337:A1402),P338&lt;&gt;"",(NETWORKDAYS(L338,P338,Feriados!A337:A1402)-1))</f>
        <v>1</v>
      </c>
      <c r="T338" s="9" t="str">
        <f t="shared" ca="1" si="10"/>
        <v>Não</v>
      </c>
      <c r="U338" s="8">
        <v>1</v>
      </c>
      <c r="V338" s="9" t="str" cm="1">
        <f t="array" aca="1" ref="V338" ca="1">_xlfn.IFS(T338="Não","",T338="Sim",S338-2)</f>
        <v/>
      </c>
      <c r="W338" s="6">
        <v>2</v>
      </c>
      <c r="X338" s="8">
        <v>1</v>
      </c>
      <c r="Y338" s="8" t="str">
        <f t="shared" si="11"/>
        <v>Não</v>
      </c>
    </row>
    <row r="339" spans="1:25" x14ac:dyDescent="0.25">
      <c r="A339" s="6" t="s">
        <v>1214</v>
      </c>
      <c r="B339" s="6" t="s">
        <v>427</v>
      </c>
      <c r="C339" s="8" t="str">
        <f>VLOOKUP(B339,'Lista de obras'!$A:$C,2,FALSE)</f>
        <v>4575652726</v>
      </c>
      <c r="D339" s="8" t="str">
        <f>VLOOKUP(B339,'Lista de obras'!$A:$C,3,FALSE)</f>
        <v>CABAN ENGENHARIA - Melhorias Entrada da fabrica</v>
      </c>
      <c r="E339" s="8" t="str">
        <f>VLOOKUP(B339,'Lista de obras'!$A:$D,4,FALSE)</f>
        <v>NESTLE MONTES CLAROS</v>
      </c>
      <c r="F339" s="6">
        <v>42</v>
      </c>
      <c r="G339" s="4" t="s">
        <v>817</v>
      </c>
      <c r="H339" s="14">
        <v>45516</v>
      </c>
      <c r="I339" s="16">
        <v>0.5800925925925926</v>
      </c>
      <c r="K339" s="6" t="s">
        <v>987</v>
      </c>
      <c r="L339" s="4">
        <v>45516</v>
      </c>
      <c r="M339" s="5">
        <v>0.58015046296296291</v>
      </c>
      <c r="N339" s="6" t="s">
        <v>788</v>
      </c>
      <c r="O339" s="8">
        <v>1</v>
      </c>
      <c r="P339" s="4">
        <v>45516</v>
      </c>
      <c r="Q339" s="5">
        <v>0.69317129629629626</v>
      </c>
      <c r="R339" s="6" t="s">
        <v>795</v>
      </c>
      <c r="S339" s="9" cm="1">
        <f t="array" aca="1" ref="S339" ca="1">_xlfn.IFS(P339="",NETWORKDAYS(L339,TODAY(),Feriados!A338:A1403),P339&lt;&gt;"",(NETWORKDAYS(L339,P339,Feriados!A338:A1403)-1))</f>
        <v>0</v>
      </c>
      <c r="T339" s="9" t="str">
        <f t="shared" ca="1" si="10"/>
        <v>Não</v>
      </c>
      <c r="U339" s="8">
        <v>1</v>
      </c>
      <c r="V339" s="9" t="str" cm="1">
        <f t="array" aca="1" ref="V339" ca="1">_xlfn.IFS(T339="Não","",T339="Sim",S339-2)</f>
        <v/>
      </c>
      <c r="W339" s="6">
        <v>0</v>
      </c>
      <c r="X339" s="8">
        <v>1</v>
      </c>
      <c r="Y339" s="8" t="str">
        <f t="shared" si="11"/>
        <v>Não</v>
      </c>
    </row>
    <row r="340" spans="1:25" x14ac:dyDescent="0.25">
      <c r="A340" s="6" t="s">
        <v>1215</v>
      </c>
      <c r="B340" s="6" t="s">
        <v>427</v>
      </c>
      <c r="C340" s="8" t="str">
        <f>VLOOKUP(B340,'Lista de obras'!$A:$C,2,FALSE)</f>
        <v>4575652726</v>
      </c>
      <c r="D340" s="8" t="str">
        <f>VLOOKUP(B340,'Lista de obras'!$A:$C,3,FALSE)</f>
        <v>CABAN ENGENHARIA - Melhorias Entrada da fabrica</v>
      </c>
      <c r="E340" s="8" t="str">
        <f>VLOOKUP(B340,'Lista de obras'!$A:$D,4,FALSE)</f>
        <v>NESTLE MONTES CLAROS</v>
      </c>
      <c r="F340" s="6">
        <v>43</v>
      </c>
      <c r="G340" s="4" t="s">
        <v>878</v>
      </c>
      <c r="H340" s="14">
        <v>45516</v>
      </c>
      <c r="I340" s="16">
        <v>0.58251157407407406</v>
      </c>
      <c r="K340" s="6" t="s">
        <v>987</v>
      </c>
      <c r="L340" s="4">
        <v>45516</v>
      </c>
      <c r="M340" s="5">
        <v>0.58256944444444447</v>
      </c>
      <c r="N340" s="6" t="s">
        <v>788</v>
      </c>
      <c r="O340" s="8">
        <v>1</v>
      </c>
      <c r="P340" s="4">
        <v>45516</v>
      </c>
      <c r="Q340" s="5">
        <v>0.69365740740740744</v>
      </c>
      <c r="R340" s="6" t="s">
        <v>795</v>
      </c>
      <c r="S340" s="9" cm="1">
        <f t="array" aca="1" ref="S340" ca="1">_xlfn.IFS(P340="",NETWORKDAYS(L340,TODAY(),Feriados!A339:A1404),P340&lt;&gt;"",(NETWORKDAYS(L340,P340,Feriados!A339:A1404)-1))</f>
        <v>0</v>
      </c>
      <c r="T340" s="9" t="str">
        <f t="shared" ca="1" si="10"/>
        <v>Não</v>
      </c>
      <c r="U340" s="8">
        <v>1</v>
      </c>
      <c r="V340" s="9" t="str" cm="1">
        <f t="array" aca="1" ref="V340" ca="1">_xlfn.IFS(T340="Não","",T340="Sim",S340-2)</f>
        <v/>
      </c>
      <c r="W340" s="6">
        <v>0</v>
      </c>
      <c r="X340" s="8">
        <v>1</v>
      </c>
      <c r="Y340" s="8" t="str">
        <f t="shared" si="11"/>
        <v>Não</v>
      </c>
    </row>
    <row r="341" spans="1:25" x14ac:dyDescent="0.25">
      <c r="A341" s="6" t="s">
        <v>1216</v>
      </c>
      <c r="B341" s="6" t="s">
        <v>427</v>
      </c>
      <c r="C341" s="8" t="str">
        <f>VLOOKUP(B341,'Lista de obras'!$A:$C,2,FALSE)</f>
        <v>4575652726</v>
      </c>
      <c r="D341" s="8" t="str">
        <f>VLOOKUP(B341,'Lista de obras'!$A:$C,3,FALSE)</f>
        <v>CABAN ENGENHARIA - Melhorias Entrada da fabrica</v>
      </c>
      <c r="E341" s="8" t="str">
        <f>VLOOKUP(B341,'Lista de obras'!$A:$D,4,FALSE)</f>
        <v>NESTLE MONTES CLAROS</v>
      </c>
      <c r="F341" s="6">
        <v>46</v>
      </c>
      <c r="G341" s="4" t="s">
        <v>933</v>
      </c>
      <c r="H341" s="14">
        <v>45516</v>
      </c>
      <c r="I341" s="16">
        <v>0.58634259259259258</v>
      </c>
      <c r="K341" s="6" t="s">
        <v>987</v>
      </c>
      <c r="L341" s="4">
        <v>45516</v>
      </c>
      <c r="M341" s="5">
        <v>0.58641203703703704</v>
      </c>
      <c r="N341" s="6" t="s">
        <v>788</v>
      </c>
      <c r="O341" s="8">
        <v>1</v>
      </c>
      <c r="P341" s="4">
        <v>45516</v>
      </c>
      <c r="Q341" s="5">
        <v>0.69413194444444448</v>
      </c>
      <c r="R341" s="6" t="s">
        <v>795</v>
      </c>
      <c r="S341" s="9" cm="1">
        <f t="array" aca="1" ref="S341" ca="1">_xlfn.IFS(P341="",NETWORKDAYS(L341,TODAY(),Feriados!A340:A1405),P341&lt;&gt;"",(NETWORKDAYS(L341,P341,Feriados!A340:A1405)-1))</f>
        <v>0</v>
      </c>
      <c r="T341" s="9" t="str">
        <f t="shared" ca="1" si="10"/>
        <v>Não</v>
      </c>
      <c r="U341" s="8">
        <v>1</v>
      </c>
      <c r="V341" s="9" t="str" cm="1">
        <f t="array" aca="1" ref="V341" ca="1">_xlfn.IFS(T341="Não","",T341="Sim",S341-2)</f>
        <v/>
      </c>
      <c r="W341" s="6">
        <v>0</v>
      </c>
      <c r="X341" s="8">
        <v>1</v>
      </c>
      <c r="Y341" s="8" t="str">
        <f t="shared" si="11"/>
        <v>Não</v>
      </c>
    </row>
    <row r="342" spans="1:25" x14ac:dyDescent="0.25">
      <c r="A342" s="6" t="s">
        <v>1217</v>
      </c>
      <c r="B342" s="6" t="s">
        <v>427</v>
      </c>
      <c r="C342" s="8" t="str">
        <f>VLOOKUP(B342,'Lista de obras'!$A:$C,2,FALSE)</f>
        <v>4575652726</v>
      </c>
      <c r="D342" s="8" t="str">
        <f>VLOOKUP(B342,'Lista de obras'!$A:$C,3,FALSE)</f>
        <v>CABAN ENGENHARIA - Melhorias Entrada da fabrica</v>
      </c>
      <c r="E342" s="8" t="str">
        <f>VLOOKUP(B342,'Lista de obras'!$A:$D,4,FALSE)</f>
        <v>NESTLE MONTES CLAROS</v>
      </c>
      <c r="F342" s="6">
        <v>47</v>
      </c>
      <c r="G342" s="4" t="s">
        <v>967</v>
      </c>
      <c r="H342" s="14">
        <v>45516</v>
      </c>
      <c r="I342" s="16">
        <v>0.58747685185185183</v>
      </c>
      <c r="K342" s="6" t="s">
        <v>987</v>
      </c>
      <c r="L342" s="4">
        <v>45516</v>
      </c>
      <c r="M342" s="5">
        <v>0.5875231481481481</v>
      </c>
      <c r="N342" s="6" t="s">
        <v>788</v>
      </c>
      <c r="O342" s="8">
        <v>1</v>
      </c>
      <c r="P342" s="4">
        <v>45516</v>
      </c>
      <c r="Q342" s="5">
        <v>0.69472222222222224</v>
      </c>
      <c r="R342" s="6" t="s">
        <v>795</v>
      </c>
      <c r="S342" s="9" cm="1">
        <f t="array" aca="1" ref="S342" ca="1">_xlfn.IFS(P342="",NETWORKDAYS(L342,TODAY(),Feriados!A341:A1406),P342&lt;&gt;"",(NETWORKDAYS(L342,P342,Feriados!A341:A1406)-1))</f>
        <v>0</v>
      </c>
      <c r="T342" s="9" t="str">
        <f t="shared" ca="1" si="10"/>
        <v>Não</v>
      </c>
      <c r="U342" s="8">
        <v>1</v>
      </c>
      <c r="V342" s="9" t="str" cm="1">
        <f t="array" aca="1" ref="V342" ca="1">_xlfn.IFS(T342="Não","",T342="Sim",S342-2)</f>
        <v/>
      </c>
      <c r="W342" s="6">
        <v>0</v>
      </c>
      <c r="X342" s="8">
        <v>1</v>
      </c>
      <c r="Y342" s="8" t="str">
        <f t="shared" si="11"/>
        <v>Não</v>
      </c>
    </row>
    <row r="343" spans="1:25" x14ac:dyDescent="0.25">
      <c r="A343" s="6" t="s">
        <v>1218</v>
      </c>
      <c r="B343" s="6" t="s">
        <v>522</v>
      </c>
      <c r="C343" s="8" t="str">
        <f>VLOOKUP(B343,'Lista de obras'!$A:$C,2,FALSE)</f>
        <v>4575774576</v>
      </c>
      <c r="D343" s="8" t="str">
        <f>VLOOKUP(B343,'Lista de obras'!$A:$C,3,FALSE)</f>
        <v xml:space="preserve"> TSE - Montagem Elétrica Nova Linha de Mucilon</v>
      </c>
      <c r="E343" s="8" t="str">
        <f>VLOOKUP(B343,'Lista de obras'!$A:$D,4,FALSE)</f>
        <v>NESTLE SÃO JOSÉ DO RIO PARDO</v>
      </c>
      <c r="F343" s="6">
        <v>54</v>
      </c>
      <c r="G343" s="4" t="s">
        <v>838</v>
      </c>
      <c r="H343" s="14">
        <v>45516</v>
      </c>
      <c r="I343" s="16">
        <v>0.58903935185185186</v>
      </c>
      <c r="K343" s="6" t="s">
        <v>1164</v>
      </c>
      <c r="L343" s="4">
        <v>45525</v>
      </c>
      <c r="M343" s="5">
        <v>0.85539351851851853</v>
      </c>
      <c r="N343" s="6" t="s">
        <v>788</v>
      </c>
      <c r="O343" s="8">
        <v>1</v>
      </c>
      <c r="P343" s="4">
        <v>45526</v>
      </c>
      <c r="Q343" s="5">
        <v>0.54366898148148146</v>
      </c>
      <c r="R343" s="6" t="s">
        <v>1165</v>
      </c>
      <c r="S343" s="9" cm="1">
        <f t="array" aca="1" ref="S343" ca="1">_xlfn.IFS(P343="",NETWORKDAYS(L343,TODAY(),Feriados!A342:A1407),P343&lt;&gt;"",(NETWORKDAYS(L343,P343,Feriados!A342:A1407)-1))</f>
        <v>1</v>
      </c>
      <c r="T343" s="9" t="str">
        <f t="shared" ca="1" si="10"/>
        <v>Não</v>
      </c>
      <c r="U343" s="8">
        <v>1</v>
      </c>
      <c r="V343" s="9" t="str" cm="1">
        <f t="array" aca="1" ref="V343" ca="1">_xlfn.IFS(T343="Não","",T343="Sim",S343-2)</f>
        <v/>
      </c>
      <c r="W343" s="6">
        <v>2</v>
      </c>
      <c r="X343" s="8">
        <v>1</v>
      </c>
      <c r="Y343" s="8" t="str">
        <f t="shared" si="11"/>
        <v>Não</v>
      </c>
    </row>
    <row r="344" spans="1:25" x14ac:dyDescent="0.25">
      <c r="A344" s="6" t="s">
        <v>1219</v>
      </c>
      <c r="B344" s="6" t="s">
        <v>427</v>
      </c>
      <c r="C344" s="8" t="str">
        <f>VLOOKUP(B344,'Lista de obras'!$A:$C,2,FALSE)</f>
        <v>4575652726</v>
      </c>
      <c r="D344" s="8" t="str">
        <f>VLOOKUP(B344,'Lista de obras'!$A:$C,3,FALSE)</f>
        <v>CABAN ENGENHARIA - Melhorias Entrada da fabrica</v>
      </c>
      <c r="E344" s="8" t="str">
        <f>VLOOKUP(B344,'Lista de obras'!$A:$D,4,FALSE)</f>
        <v>NESTLE MONTES CLAROS</v>
      </c>
      <c r="F344" s="6">
        <v>48</v>
      </c>
      <c r="G344" s="4" t="s">
        <v>1034</v>
      </c>
      <c r="H344" s="14">
        <v>45516</v>
      </c>
      <c r="I344" s="16">
        <v>0.58918981481481481</v>
      </c>
      <c r="K344" s="6" t="s">
        <v>987</v>
      </c>
      <c r="L344" s="4">
        <v>45516</v>
      </c>
      <c r="M344" s="5">
        <v>0.58923611111111107</v>
      </c>
      <c r="N344" s="6" t="s">
        <v>788</v>
      </c>
      <c r="O344" s="8">
        <v>1</v>
      </c>
      <c r="P344" s="4">
        <v>45516</v>
      </c>
      <c r="Q344" s="5">
        <v>0.69537037037037042</v>
      </c>
      <c r="R344" s="6" t="s">
        <v>795</v>
      </c>
      <c r="S344" s="9" cm="1">
        <f t="array" aca="1" ref="S344" ca="1">_xlfn.IFS(P344="",NETWORKDAYS(L344,TODAY(),Feriados!A343:A1408),P344&lt;&gt;"",(NETWORKDAYS(L344,P344,Feriados!A343:A1408)-1))</f>
        <v>0</v>
      </c>
      <c r="T344" s="9" t="str">
        <f t="shared" ca="1" si="10"/>
        <v>Não</v>
      </c>
      <c r="U344" s="8">
        <v>1</v>
      </c>
      <c r="V344" s="9" t="str" cm="1">
        <f t="array" aca="1" ref="V344" ca="1">_xlfn.IFS(T344="Não","",T344="Sim",S344-2)</f>
        <v/>
      </c>
      <c r="W344" s="6">
        <v>0</v>
      </c>
      <c r="X344" s="8">
        <v>1</v>
      </c>
      <c r="Y344" s="8" t="str">
        <f t="shared" si="11"/>
        <v>Não</v>
      </c>
    </row>
    <row r="345" spans="1:25" x14ac:dyDescent="0.25">
      <c r="A345" s="6" t="s">
        <v>1220</v>
      </c>
      <c r="B345" s="6" t="s">
        <v>522</v>
      </c>
      <c r="C345" s="8" t="str">
        <f>VLOOKUP(B345,'Lista de obras'!$A:$C,2,FALSE)</f>
        <v>4575774576</v>
      </c>
      <c r="D345" s="8" t="str">
        <f>VLOOKUP(B345,'Lista de obras'!$A:$C,3,FALSE)</f>
        <v xml:space="preserve"> TSE - Montagem Elétrica Nova Linha de Mucilon</v>
      </c>
      <c r="E345" s="8" t="str">
        <f>VLOOKUP(B345,'Lista de obras'!$A:$D,4,FALSE)</f>
        <v>NESTLE SÃO JOSÉ DO RIO PARDO</v>
      </c>
      <c r="F345" s="6">
        <v>55</v>
      </c>
      <c r="G345" s="4" t="s">
        <v>797</v>
      </c>
      <c r="H345" s="14">
        <v>45516</v>
      </c>
      <c r="I345" s="16">
        <v>0.59450231481481486</v>
      </c>
      <c r="K345" s="6" t="s">
        <v>1164</v>
      </c>
      <c r="L345" s="4">
        <v>45525</v>
      </c>
      <c r="M345" s="5">
        <v>0.85855324074074069</v>
      </c>
      <c r="N345" s="6" t="s">
        <v>788</v>
      </c>
      <c r="O345" s="8">
        <v>1</v>
      </c>
      <c r="P345" s="4">
        <v>45526</v>
      </c>
      <c r="Q345" s="5">
        <v>0.54417824074074073</v>
      </c>
      <c r="R345" s="6" t="s">
        <v>1165</v>
      </c>
      <c r="S345" s="9" cm="1">
        <f t="array" aca="1" ref="S345" ca="1">_xlfn.IFS(P345="",NETWORKDAYS(L345,TODAY(),Feriados!A344:A1409),P345&lt;&gt;"",(NETWORKDAYS(L345,P345,Feriados!A344:A1409)-1))</f>
        <v>1</v>
      </c>
      <c r="T345" s="9" t="str">
        <f t="shared" ca="1" si="10"/>
        <v>Não</v>
      </c>
      <c r="U345" s="8">
        <v>1</v>
      </c>
      <c r="V345" s="9" t="str" cm="1">
        <f t="array" aca="1" ref="V345" ca="1">_xlfn.IFS(T345="Não","",T345="Sim",S345-2)</f>
        <v/>
      </c>
      <c r="W345" s="6">
        <v>2</v>
      </c>
      <c r="X345" s="8">
        <v>1</v>
      </c>
      <c r="Y345" s="8" t="str">
        <f t="shared" si="11"/>
        <v>Não</v>
      </c>
    </row>
    <row r="346" spans="1:25" x14ac:dyDescent="0.25">
      <c r="A346" s="6" t="s">
        <v>1221</v>
      </c>
      <c r="B346" s="6" t="s">
        <v>522</v>
      </c>
      <c r="C346" s="8" t="str">
        <f>VLOOKUP(B346,'Lista de obras'!$A:$C,2,FALSE)</f>
        <v>4575774576</v>
      </c>
      <c r="D346" s="8" t="str">
        <f>VLOOKUP(B346,'Lista de obras'!$A:$C,3,FALSE)</f>
        <v xml:space="preserve"> TSE - Montagem Elétrica Nova Linha de Mucilon</v>
      </c>
      <c r="E346" s="8" t="str">
        <f>VLOOKUP(B346,'Lista de obras'!$A:$D,4,FALSE)</f>
        <v>NESTLE SÃO JOSÉ DO RIO PARDO</v>
      </c>
      <c r="F346" s="6">
        <v>56</v>
      </c>
      <c r="G346" s="4" t="s">
        <v>786</v>
      </c>
      <c r="H346" s="14">
        <v>45516</v>
      </c>
      <c r="I346" s="16">
        <v>0.59606481481481477</v>
      </c>
      <c r="K346" s="6" t="s">
        <v>1164</v>
      </c>
      <c r="L346" s="4">
        <v>45525</v>
      </c>
      <c r="M346" s="5">
        <v>0.87174768518518519</v>
      </c>
      <c r="N346" s="6" t="s">
        <v>788</v>
      </c>
      <c r="O346" s="8">
        <v>1</v>
      </c>
      <c r="P346" s="4">
        <v>45526</v>
      </c>
      <c r="Q346" s="5">
        <v>0.53296296296296297</v>
      </c>
      <c r="R346" s="6" t="s">
        <v>1165</v>
      </c>
      <c r="S346" s="9" cm="1">
        <f t="array" aca="1" ref="S346" ca="1">_xlfn.IFS(P346="",NETWORKDAYS(L346,TODAY(),Feriados!A345:A1410),P346&lt;&gt;"",(NETWORKDAYS(L346,P346,Feriados!A345:A1410)-1))</f>
        <v>1</v>
      </c>
      <c r="T346" s="9" t="str">
        <f t="shared" ca="1" si="10"/>
        <v>Não</v>
      </c>
      <c r="U346" s="8">
        <v>1</v>
      </c>
      <c r="V346" s="9" t="str" cm="1">
        <f t="array" aca="1" ref="V346" ca="1">_xlfn.IFS(T346="Não","",T346="Sim",S346-2)</f>
        <v/>
      </c>
      <c r="W346" s="6">
        <v>2</v>
      </c>
      <c r="X346" s="8">
        <v>1</v>
      </c>
      <c r="Y346" s="8" t="str">
        <f t="shared" si="11"/>
        <v>Não</v>
      </c>
    </row>
    <row r="347" spans="1:25" x14ac:dyDescent="0.25">
      <c r="A347" s="6" t="s">
        <v>1222</v>
      </c>
      <c r="B347" s="6" t="s">
        <v>522</v>
      </c>
      <c r="C347" s="8" t="str">
        <f>VLOOKUP(B347,'Lista de obras'!$A:$C,2,FALSE)</f>
        <v>4575774576</v>
      </c>
      <c r="D347" s="8" t="str">
        <f>VLOOKUP(B347,'Lista de obras'!$A:$C,3,FALSE)</f>
        <v xml:space="preserve"> TSE - Montagem Elétrica Nova Linha de Mucilon</v>
      </c>
      <c r="E347" s="8" t="str">
        <f>VLOOKUP(B347,'Lista de obras'!$A:$D,4,FALSE)</f>
        <v>NESTLE SÃO JOSÉ DO RIO PARDO</v>
      </c>
      <c r="F347" s="6">
        <v>57</v>
      </c>
      <c r="G347" s="4" t="s">
        <v>817</v>
      </c>
      <c r="H347" s="14">
        <v>45516</v>
      </c>
      <c r="I347" s="16">
        <v>0.6153819444444445</v>
      </c>
      <c r="K347" s="6" t="s">
        <v>1164</v>
      </c>
      <c r="L347" s="4">
        <v>45525</v>
      </c>
      <c r="M347" s="5">
        <v>0.87318287037037035</v>
      </c>
      <c r="N347" s="6" t="s">
        <v>788</v>
      </c>
      <c r="O347" s="8">
        <v>1</v>
      </c>
      <c r="P347" s="4">
        <v>45526</v>
      </c>
      <c r="Q347" s="5">
        <v>0.5325347222222222</v>
      </c>
      <c r="R347" s="6" t="s">
        <v>1165</v>
      </c>
      <c r="S347" s="9" cm="1">
        <f t="array" aca="1" ref="S347" ca="1">_xlfn.IFS(P347="",NETWORKDAYS(L347,TODAY(),Feriados!A346:A1411),P347&lt;&gt;"",(NETWORKDAYS(L347,P347,Feriados!A346:A1411)-1))</f>
        <v>1</v>
      </c>
      <c r="T347" s="9" t="str">
        <f t="shared" ca="1" si="10"/>
        <v>Não</v>
      </c>
      <c r="U347" s="8">
        <v>1</v>
      </c>
      <c r="V347" s="9" t="str" cm="1">
        <f t="array" aca="1" ref="V347" ca="1">_xlfn.IFS(T347="Não","",T347="Sim",S347-2)</f>
        <v/>
      </c>
      <c r="W347" s="6">
        <v>2</v>
      </c>
      <c r="X347" s="8">
        <v>1</v>
      </c>
      <c r="Y347" s="8" t="str">
        <f t="shared" si="11"/>
        <v>Não</v>
      </c>
    </row>
    <row r="348" spans="1:25" x14ac:dyDescent="0.25">
      <c r="A348" s="6" t="s">
        <v>1223</v>
      </c>
      <c r="B348" s="6" t="s">
        <v>522</v>
      </c>
      <c r="C348" s="8" t="str">
        <f>VLOOKUP(B348,'Lista de obras'!$A:$C,2,FALSE)</f>
        <v>4575774576</v>
      </c>
      <c r="D348" s="8" t="str">
        <f>VLOOKUP(B348,'Lista de obras'!$A:$C,3,FALSE)</f>
        <v xml:space="preserve"> TSE - Montagem Elétrica Nova Linha de Mucilon</v>
      </c>
      <c r="E348" s="8" t="str">
        <f>VLOOKUP(B348,'Lista de obras'!$A:$D,4,FALSE)</f>
        <v>NESTLE SÃO JOSÉ DO RIO PARDO</v>
      </c>
      <c r="F348" s="6">
        <v>58</v>
      </c>
      <c r="G348" s="4" t="s">
        <v>878</v>
      </c>
      <c r="H348" s="14">
        <v>45516</v>
      </c>
      <c r="I348" s="16">
        <v>0.61934027777777778</v>
      </c>
      <c r="K348" s="6" t="s">
        <v>1164</v>
      </c>
      <c r="L348" s="4">
        <v>45526</v>
      </c>
      <c r="M348" s="5">
        <v>0.4929513888888889</v>
      </c>
      <c r="N348" s="6" t="s">
        <v>788</v>
      </c>
      <c r="O348" s="8">
        <v>1</v>
      </c>
      <c r="P348" s="4">
        <v>45526</v>
      </c>
      <c r="Q348" s="5">
        <v>0.53207175925925931</v>
      </c>
      <c r="R348" s="6" t="s">
        <v>1165</v>
      </c>
      <c r="S348" s="9" cm="1">
        <f t="array" aca="1" ref="S348" ca="1">_xlfn.IFS(P348="",NETWORKDAYS(L348,TODAY(),Feriados!A347:A1412),P348&lt;&gt;"",(NETWORKDAYS(L348,P348,Feriados!A347:A1412)-1))</f>
        <v>0</v>
      </c>
      <c r="T348" s="9" t="str">
        <f t="shared" ca="1" si="10"/>
        <v>Não</v>
      </c>
      <c r="U348" s="8">
        <v>1</v>
      </c>
      <c r="V348" s="9" t="str" cm="1">
        <f t="array" aca="1" ref="V348" ca="1">_xlfn.IFS(T348="Não","",T348="Sim",S348-2)</f>
        <v/>
      </c>
      <c r="W348" s="6">
        <v>2</v>
      </c>
      <c r="X348" s="8">
        <v>1</v>
      </c>
      <c r="Y348" s="8" t="str">
        <f t="shared" si="11"/>
        <v>Não</v>
      </c>
    </row>
    <row r="349" spans="1:25" x14ac:dyDescent="0.25">
      <c r="A349" s="6" t="s">
        <v>1224</v>
      </c>
      <c r="B349" s="6" t="s">
        <v>216</v>
      </c>
      <c r="C349" s="8" t="str">
        <f>VLOOKUP(B349,'Lista de obras'!$A:$C,2,FALSE)</f>
        <v>4573745014</v>
      </c>
      <c r="D349" s="8" t="str">
        <f>VLOOKUP(B349,'Lista de obras'!$A:$C,3,FALSE)</f>
        <v>GTEL - Projeto Belly</v>
      </c>
      <c r="E349" s="8" t="str">
        <f>VLOOKUP(B349,'Lista de obras'!$A:$D,4,FALSE)</f>
        <v>NESTLE VARGEÃO</v>
      </c>
      <c r="F349" s="6">
        <v>278</v>
      </c>
      <c r="G349" s="4" t="s">
        <v>1177</v>
      </c>
      <c r="H349" s="14">
        <v>45516</v>
      </c>
      <c r="I349" s="16">
        <v>0.63321759259259258</v>
      </c>
      <c r="K349" s="6" t="s">
        <v>787</v>
      </c>
      <c r="L349" s="4">
        <v>45516</v>
      </c>
      <c r="M349" s="5">
        <v>0.7520486111111111</v>
      </c>
      <c r="N349" s="6" t="s">
        <v>788</v>
      </c>
      <c r="O349" s="8">
        <v>1</v>
      </c>
      <c r="P349" s="4">
        <v>45532</v>
      </c>
      <c r="Q349" s="5">
        <v>0.5945138888888889</v>
      </c>
      <c r="R349" s="6" t="s">
        <v>789</v>
      </c>
      <c r="S349" s="9" cm="1">
        <f t="array" aca="1" ref="S349" ca="1">_xlfn.IFS(P349="",NETWORKDAYS(L349,TODAY(),Feriados!A348:A1413),P349&lt;&gt;"",(NETWORKDAYS(L349,P349,Feriados!A348:A1413)-1))</f>
        <v>12</v>
      </c>
      <c r="T349" s="9" t="str">
        <f t="shared" ca="1" si="10"/>
        <v>Sim</v>
      </c>
      <c r="U349" s="8">
        <v>1</v>
      </c>
      <c r="V349" s="9" cm="1">
        <f t="array" aca="1" ref="V349" ca="1">_xlfn.IFS(T349="Não","",T349="Sim",S349-2)</f>
        <v>10</v>
      </c>
      <c r="W349" s="6">
        <v>0</v>
      </c>
      <c r="X349" s="8">
        <v>1</v>
      </c>
      <c r="Y349" s="8" t="str">
        <f t="shared" si="11"/>
        <v>Não</v>
      </c>
    </row>
    <row r="350" spans="1:25" x14ac:dyDescent="0.25">
      <c r="A350" s="6" t="s">
        <v>1225</v>
      </c>
      <c r="B350" s="6" t="s">
        <v>169</v>
      </c>
      <c r="C350" s="8" t="str">
        <f>VLOOKUP(B350,'Lista de obras'!$A:$C,2,FALSE)</f>
        <v>4574324207</v>
      </c>
      <c r="D350" s="8" t="str">
        <f>VLOOKUP(B350,'Lista de obras'!$A:$C,3,FALSE)</f>
        <v>LE ENGENHARIA - CAG-11 / Eletrocentro 3B</v>
      </c>
      <c r="E350" s="8" t="str">
        <f>VLOOKUP(B350,'Lista de obras'!$A:$D,4,FALSE)</f>
        <v>NESTLE VILA VELHA</v>
      </c>
      <c r="F350" s="6">
        <v>229</v>
      </c>
      <c r="G350" s="4" t="s">
        <v>1188</v>
      </c>
      <c r="H350" s="14">
        <v>45516</v>
      </c>
      <c r="I350" s="16">
        <v>0.68646990740740743</v>
      </c>
      <c r="K350" s="6" t="s">
        <v>824</v>
      </c>
      <c r="L350" s="4">
        <v>45516</v>
      </c>
      <c r="M350" s="5">
        <v>0.85145833333333332</v>
      </c>
      <c r="N350" s="6" t="s">
        <v>788</v>
      </c>
      <c r="O350" s="8">
        <v>1</v>
      </c>
      <c r="P350" s="4">
        <v>45522</v>
      </c>
      <c r="Q350" s="5">
        <v>0.9183796296296296</v>
      </c>
      <c r="R350" s="6" t="s">
        <v>825</v>
      </c>
      <c r="S350" s="9" cm="1">
        <f t="array" aca="1" ref="S350" ca="1">_xlfn.IFS(P350="",NETWORKDAYS(L350,TODAY(),Feriados!A349:A1414),P350&lt;&gt;"",(NETWORKDAYS(L350,P350,Feriados!A349:A1414)-1))</f>
        <v>4</v>
      </c>
      <c r="T350" s="9" t="str">
        <f t="shared" ca="1" si="10"/>
        <v>Sim</v>
      </c>
      <c r="U350" s="8">
        <v>1</v>
      </c>
      <c r="V350" s="9" cm="1">
        <f t="array" aca="1" ref="V350" ca="1">_xlfn.IFS(T350="Não","",T350="Sim",S350-2)</f>
        <v>2</v>
      </c>
      <c r="W350" s="6">
        <v>0</v>
      </c>
      <c r="X350" s="8">
        <v>1</v>
      </c>
      <c r="Y350" s="8" t="str">
        <f t="shared" si="11"/>
        <v>Não</v>
      </c>
    </row>
    <row r="351" spans="1:25" x14ac:dyDescent="0.25">
      <c r="A351" s="6" t="s">
        <v>1226</v>
      </c>
      <c r="B351" s="6" t="s">
        <v>231</v>
      </c>
      <c r="C351" s="8" t="str">
        <f>VLOOKUP(B351,'Lista de obras'!$A:$C,2,FALSE)</f>
        <v>4574383641</v>
      </c>
      <c r="D351" s="8" t="str">
        <f>VLOOKUP(B351,'Lista de obras'!$A:$C,3,FALSE)</f>
        <v>LE ENGENHARIA - RFQ S1271</v>
      </c>
      <c r="E351" s="8" t="str">
        <f>VLOOKUP(B351,'Lista de obras'!$A:$D,4,FALSE)</f>
        <v>NESTLE VILA VELHA</v>
      </c>
      <c r="F351" s="6">
        <v>211</v>
      </c>
      <c r="G351" s="4" t="s">
        <v>1188</v>
      </c>
      <c r="H351" s="14">
        <v>45516</v>
      </c>
      <c r="I351" s="16">
        <v>0.6867361111111111</v>
      </c>
      <c r="K351" s="6" t="s">
        <v>824</v>
      </c>
      <c r="L351" s="4">
        <v>45516</v>
      </c>
      <c r="M351" s="5">
        <v>0.85840277777777774</v>
      </c>
      <c r="N351" s="6" t="s">
        <v>788</v>
      </c>
      <c r="O351" s="8">
        <v>1</v>
      </c>
      <c r="P351" s="4">
        <v>45522</v>
      </c>
      <c r="Q351" s="5">
        <v>0.81980324074074074</v>
      </c>
      <c r="R351" s="6" t="s">
        <v>825</v>
      </c>
      <c r="S351" s="9" cm="1">
        <f t="array" aca="1" ref="S351" ca="1">_xlfn.IFS(P351="",NETWORKDAYS(L351,TODAY(),Feriados!A350:A1415),P351&lt;&gt;"",(NETWORKDAYS(L351,P351,Feriados!A350:A1415)-1))</f>
        <v>4</v>
      </c>
      <c r="T351" s="9" t="str">
        <f t="shared" ca="1" si="10"/>
        <v>Sim</v>
      </c>
      <c r="U351" s="8">
        <v>1</v>
      </c>
      <c r="V351" s="9" cm="1">
        <f t="array" aca="1" ref="V351" ca="1">_xlfn.IFS(T351="Não","",T351="Sim",S351-2)</f>
        <v>2</v>
      </c>
      <c r="W351" s="6">
        <v>0</v>
      </c>
      <c r="X351" s="8">
        <v>1</v>
      </c>
      <c r="Y351" s="8" t="str">
        <f t="shared" si="11"/>
        <v>Não</v>
      </c>
    </row>
    <row r="352" spans="1:25" x14ac:dyDescent="0.25">
      <c r="A352" s="6" t="s">
        <v>1227</v>
      </c>
      <c r="B352" s="6" t="s">
        <v>445</v>
      </c>
      <c r="C352" s="8" t="str">
        <f>VLOOKUP(B352,'Lista de obras'!$A:$C,2,FALSE)</f>
        <v>4575748060</v>
      </c>
      <c r="D352" s="8" t="str">
        <f>VLOOKUP(B352,'Lista de obras'!$A:$C,3,FALSE)</f>
        <v>DEBS PROCÓPIO - Reforma de Pistas - Pavimentos de Concreto</v>
      </c>
      <c r="E352" s="8" t="str">
        <f>VLOOKUP(B352,'Lista de obras'!$A:$D,4,FALSE)</f>
        <v>NESTLE ITUIUTABA</v>
      </c>
      <c r="F352" s="6">
        <v>36</v>
      </c>
      <c r="G352" s="4" t="s">
        <v>1188</v>
      </c>
      <c r="H352" s="14">
        <v>45516</v>
      </c>
      <c r="I352" s="16">
        <v>0.68961805555555555</v>
      </c>
      <c r="K352" s="6" t="s">
        <v>857</v>
      </c>
      <c r="L352" s="4">
        <v>45518</v>
      </c>
      <c r="M352" s="5">
        <v>0.87017361111111113</v>
      </c>
      <c r="N352" s="6" t="s">
        <v>788</v>
      </c>
      <c r="O352" s="8">
        <v>1</v>
      </c>
      <c r="P352" s="4">
        <v>45540</v>
      </c>
      <c r="Q352" s="5">
        <v>0.70755787037037032</v>
      </c>
      <c r="R352" s="6" t="s">
        <v>858</v>
      </c>
      <c r="S352" s="9" cm="1">
        <f t="array" aca="1" ref="S352" ca="1">_xlfn.IFS(P352="",NETWORKDAYS(L352,TODAY(),Feriados!A351:A1416),P352&lt;&gt;"",(NETWORKDAYS(L352,P352,Feriados!A351:A1416)-1))</f>
        <v>16</v>
      </c>
      <c r="T352" s="9" t="str">
        <f t="shared" ca="1" si="10"/>
        <v>Sim</v>
      </c>
      <c r="U352" s="8">
        <v>1</v>
      </c>
      <c r="V352" s="9" cm="1">
        <f t="array" aca="1" ref="V352" ca="1">_xlfn.IFS(T352="Não","",T352="Sim",S352-2)</f>
        <v>14</v>
      </c>
      <c r="W352" s="6">
        <v>0</v>
      </c>
      <c r="X352" s="8">
        <v>1</v>
      </c>
      <c r="Y352" s="8" t="str">
        <f t="shared" si="11"/>
        <v>Não</v>
      </c>
    </row>
    <row r="353" spans="1:25" x14ac:dyDescent="0.25">
      <c r="A353" s="6" t="s">
        <v>1228</v>
      </c>
      <c r="B353" s="6" t="s">
        <v>381</v>
      </c>
      <c r="C353" s="8" t="str">
        <f>VLOOKUP(B353,'Lista de obras'!$A:$C,2,FALSE)</f>
        <v>4575611891</v>
      </c>
      <c r="D353" s="8" t="str">
        <f>VLOOKUP(B353,'Lista de obras'!$A:$C,3,FALSE)</f>
        <v xml:space="preserve">DEBS PROCÓPIO - Projeto nova SE 138KV </v>
      </c>
      <c r="E353" s="8" t="str">
        <f>VLOOKUP(B353,'Lista de obras'!$A:$D,4,FALSE)</f>
        <v>NESTLE IBIÁ</v>
      </c>
      <c r="F353" s="6">
        <v>37</v>
      </c>
      <c r="G353" s="4" t="s">
        <v>967</v>
      </c>
      <c r="H353" s="14">
        <v>45516</v>
      </c>
      <c r="I353" s="16">
        <v>0.69087962962962968</v>
      </c>
      <c r="K353" s="6" t="s">
        <v>1017</v>
      </c>
      <c r="L353" s="4">
        <v>45516</v>
      </c>
      <c r="M353" s="5">
        <v>0.75785879629629627</v>
      </c>
      <c r="N353" s="6" t="s">
        <v>788</v>
      </c>
      <c r="O353" s="8">
        <v>1</v>
      </c>
      <c r="P353" s="4">
        <v>45517</v>
      </c>
      <c r="Q353" s="5">
        <v>0.46068287037037037</v>
      </c>
      <c r="R353" s="6" t="s">
        <v>874</v>
      </c>
      <c r="S353" s="9" cm="1">
        <f t="array" aca="1" ref="S353" ca="1">_xlfn.IFS(P353="",NETWORKDAYS(L353,TODAY(),Feriados!A352:A1417),P353&lt;&gt;"",(NETWORKDAYS(L353,P353,Feriados!A352:A1417)-1))</f>
        <v>1</v>
      </c>
      <c r="T353" s="9" t="str">
        <f t="shared" ca="1" si="10"/>
        <v>Não</v>
      </c>
      <c r="U353" s="8">
        <v>1</v>
      </c>
      <c r="V353" s="9" t="str" cm="1">
        <f t="array" aca="1" ref="V353" ca="1">_xlfn.IFS(T353="Não","",T353="Sim",S353-2)</f>
        <v/>
      </c>
      <c r="W353" s="6">
        <v>0</v>
      </c>
      <c r="X353" s="8">
        <v>1</v>
      </c>
      <c r="Y353" s="8" t="str">
        <f t="shared" si="11"/>
        <v>Não</v>
      </c>
    </row>
    <row r="354" spans="1:25" x14ac:dyDescent="0.25">
      <c r="A354" s="6" t="s">
        <v>1229</v>
      </c>
      <c r="B354" s="6" t="s">
        <v>381</v>
      </c>
      <c r="C354" s="8" t="str">
        <f>VLOOKUP(B354,'Lista de obras'!$A:$C,2,FALSE)</f>
        <v>4575611891</v>
      </c>
      <c r="D354" s="8" t="str">
        <f>VLOOKUP(B354,'Lista de obras'!$A:$C,3,FALSE)</f>
        <v xml:space="preserve">DEBS PROCÓPIO - Projeto nova SE 138KV </v>
      </c>
      <c r="E354" s="8" t="str">
        <f>VLOOKUP(B354,'Lista de obras'!$A:$D,4,FALSE)</f>
        <v>NESTLE IBIÁ</v>
      </c>
      <c r="F354" s="6">
        <v>38</v>
      </c>
      <c r="G354" s="4" t="s">
        <v>1034</v>
      </c>
      <c r="H354" s="14">
        <v>45516</v>
      </c>
      <c r="I354" s="16">
        <v>0.69193287037037032</v>
      </c>
      <c r="K354" s="6" t="s">
        <v>1017</v>
      </c>
      <c r="L354" s="4">
        <v>45516</v>
      </c>
      <c r="M354" s="5">
        <v>0.7648611111111111</v>
      </c>
      <c r="N354" s="6" t="s">
        <v>788</v>
      </c>
      <c r="O354" s="8">
        <v>1</v>
      </c>
      <c r="P354" s="4">
        <v>45517</v>
      </c>
      <c r="Q354" s="5">
        <v>0.46274305555555556</v>
      </c>
      <c r="R354" s="6" t="s">
        <v>874</v>
      </c>
      <c r="S354" s="9" cm="1">
        <f t="array" aca="1" ref="S354" ca="1">_xlfn.IFS(P354="",NETWORKDAYS(L354,TODAY(),Feriados!A353:A1418),P354&lt;&gt;"",(NETWORKDAYS(L354,P354,Feriados!A353:A1418)-1))</f>
        <v>1</v>
      </c>
      <c r="T354" s="9" t="str">
        <f t="shared" ca="1" si="10"/>
        <v>Não</v>
      </c>
      <c r="U354" s="8">
        <v>1</v>
      </c>
      <c r="V354" s="9" t="str" cm="1">
        <f t="array" aca="1" ref="V354" ca="1">_xlfn.IFS(T354="Não","",T354="Sim",S354-2)</f>
        <v/>
      </c>
      <c r="W354" s="6">
        <v>0</v>
      </c>
      <c r="X354" s="8">
        <v>1</v>
      </c>
      <c r="Y354" s="8" t="str">
        <f t="shared" si="11"/>
        <v>Não</v>
      </c>
    </row>
    <row r="355" spans="1:25" x14ac:dyDescent="0.25">
      <c r="A355" s="6" t="s">
        <v>1230</v>
      </c>
      <c r="B355" s="6" t="s">
        <v>163</v>
      </c>
      <c r="C355" s="8" t="str">
        <f>VLOOKUP(B355,'Lista de obras'!$A:$C,2,FALSE)</f>
        <v>4574140198</v>
      </c>
      <c r="D355" s="8" t="str">
        <f>VLOOKUP(B355,'Lista de obras'!$A:$C,3,FALSE)</f>
        <v>ELETROVOLT - Projeto Phase Out_Chiller</v>
      </c>
      <c r="E355" s="8" t="str">
        <f>VLOOKUP(B355,'Lista de obras'!$A:$D,4,FALSE)</f>
        <v>NESTLE MARÍLIA</v>
      </c>
      <c r="F355" s="6">
        <v>254</v>
      </c>
      <c r="G355" s="4" t="s">
        <v>1144</v>
      </c>
      <c r="H355" s="14">
        <v>45516</v>
      </c>
      <c r="I355" s="16">
        <v>0.70081018518518523</v>
      </c>
      <c r="K355" s="6" t="s">
        <v>808</v>
      </c>
      <c r="L355" s="4">
        <v>45516</v>
      </c>
      <c r="M355" s="5">
        <v>0.70100694444444445</v>
      </c>
      <c r="N355" s="6" t="s">
        <v>788</v>
      </c>
      <c r="O355" s="8">
        <v>1</v>
      </c>
      <c r="P355" s="4">
        <v>45516</v>
      </c>
      <c r="Q355" s="5">
        <v>0.71327546296296296</v>
      </c>
      <c r="R355" s="6" t="s">
        <v>809</v>
      </c>
      <c r="S355" s="9" cm="1">
        <f t="array" aca="1" ref="S355" ca="1">_xlfn.IFS(P355="",NETWORKDAYS(L355,TODAY(),Feriados!A354:A1419),P355&lt;&gt;"",(NETWORKDAYS(L355,P355,Feriados!A354:A1419)-1))</f>
        <v>0</v>
      </c>
      <c r="T355" s="9" t="str">
        <f t="shared" ca="1" si="10"/>
        <v>Não</v>
      </c>
      <c r="U355" s="8">
        <v>1</v>
      </c>
      <c r="V355" s="9" t="str" cm="1">
        <f t="array" aca="1" ref="V355" ca="1">_xlfn.IFS(T355="Não","",T355="Sim",S355-2)</f>
        <v/>
      </c>
      <c r="W355" s="6">
        <v>0</v>
      </c>
      <c r="X355" s="8">
        <v>1</v>
      </c>
      <c r="Y355" s="8" t="str">
        <f t="shared" si="11"/>
        <v>Não</v>
      </c>
    </row>
    <row r="356" spans="1:25" x14ac:dyDescent="0.25">
      <c r="A356" s="6" t="s">
        <v>1231</v>
      </c>
      <c r="B356" s="6" t="s">
        <v>522</v>
      </c>
      <c r="C356" s="8" t="str">
        <f>VLOOKUP(B356,'Lista de obras'!$A:$C,2,FALSE)</f>
        <v>4575774576</v>
      </c>
      <c r="D356" s="8" t="str">
        <f>VLOOKUP(B356,'Lista de obras'!$A:$C,3,FALSE)</f>
        <v xml:space="preserve"> TSE - Montagem Elétrica Nova Linha de Mucilon</v>
      </c>
      <c r="E356" s="8" t="str">
        <f>VLOOKUP(B356,'Lista de obras'!$A:$D,4,FALSE)</f>
        <v>NESTLE SÃO JOSÉ DO RIO PARDO</v>
      </c>
      <c r="F356" s="6">
        <v>62</v>
      </c>
      <c r="G356" s="4" t="s">
        <v>967</v>
      </c>
      <c r="H356" s="14">
        <v>45516</v>
      </c>
      <c r="I356" s="16">
        <v>0.70343750000000005</v>
      </c>
      <c r="K356" s="6" t="s">
        <v>1164</v>
      </c>
      <c r="L356" s="4">
        <v>45526</v>
      </c>
      <c r="M356" s="5">
        <v>0.50878472222222226</v>
      </c>
      <c r="N356" s="6" t="s">
        <v>788</v>
      </c>
      <c r="O356" s="8">
        <v>1</v>
      </c>
      <c r="P356" s="4">
        <v>45526</v>
      </c>
      <c r="Q356" s="5">
        <v>0.53122685185185181</v>
      </c>
      <c r="R356" s="6" t="s">
        <v>1165</v>
      </c>
      <c r="S356" s="9" cm="1">
        <f t="array" aca="1" ref="S356" ca="1">_xlfn.IFS(P356="",NETWORKDAYS(L356,TODAY(),Feriados!A355:A1420),P356&lt;&gt;"",(NETWORKDAYS(L356,P356,Feriados!A355:A1420)-1))</f>
        <v>0</v>
      </c>
      <c r="T356" s="9" t="str">
        <f t="shared" ca="1" si="10"/>
        <v>Não</v>
      </c>
      <c r="U356" s="8">
        <v>1</v>
      </c>
      <c r="V356" s="9" t="str" cm="1">
        <f t="array" aca="1" ref="V356" ca="1">_xlfn.IFS(T356="Não","",T356="Sim",S356-2)</f>
        <v/>
      </c>
      <c r="W356" s="6">
        <v>2</v>
      </c>
      <c r="X356" s="8">
        <v>1</v>
      </c>
      <c r="Y356" s="8" t="str">
        <f t="shared" si="11"/>
        <v>Não</v>
      </c>
    </row>
    <row r="357" spans="1:25" x14ac:dyDescent="0.25">
      <c r="A357" s="6" t="s">
        <v>1232</v>
      </c>
      <c r="B357" s="6" t="s">
        <v>522</v>
      </c>
      <c r="C357" s="8" t="str">
        <f>VLOOKUP(B357,'Lista de obras'!$A:$C,2,FALSE)</f>
        <v>4575774576</v>
      </c>
      <c r="D357" s="8" t="str">
        <f>VLOOKUP(B357,'Lista de obras'!$A:$C,3,FALSE)</f>
        <v xml:space="preserve"> TSE - Montagem Elétrica Nova Linha de Mucilon</v>
      </c>
      <c r="E357" s="8" t="str">
        <f>VLOOKUP(B357,'Lista de obras'!$A:$D,4,FALSE)</f>
        <v>NESTLE SÃO JOSÉ DO RIO PARDO</v>
      </c>
      <c r="F357" s="6">
        <v>63</v>
      </c>
      <c r="G357" s="4" t="s">
        <v>1034</v>
      </c>
      <c r="H357" s="14">
        <v>45516</v>
      </c>
      <c r="I357" s="16">
        <v>0.70784722222222218</v>
      </c>
      <c r="K357" s="6" t="s">
        <v>1164</v>
      </c>
      <c r="L357" s="4">
        <v>45526</v>
      </c>
      <c r="M357" s="5">
        <v>0.5228356481481482</v>
      </c>
      <c r="N357" s="6" t="s">
        <v>788</v>
      </c>
      <c r="O357" s="8">
        <v>1</v>
      </c>
      <c r="P357" s="4">
        <v>45526</v>
      </c>
      <c r="Q357" s="5">
        <v>0.53061342592592597</v>
      </c>
      <c r="R357" s="6" t="s">
        <v>1165</v>
      </c>
      <c r="S357" s="9" cm="1">
        <f t="array" aca="1" ref="S357" ca="1">_xlfn.IFS(P357="",NETWORKDAYS(L357,TODAY(),Feriados!A356:A1421),P357&lt;&gt;"",(NETWORKDAYS(L357,P357,Feriados!A356:A1421)-1))</f>
        <v>0</v>
      </c>
      <c r="T357" s="9" t="str">
        <f t="shared" ca="1" si="10"/>
        <v>Não</v>
      </c>
      <c r="U357" s="8">
        <v>1</v>
      </c>
      <c r="V357" s="9" t="str" cm="1">
        <f t="array" aca="1" ref="V357" ca="1">_xlfn.IFS(T357="Não","",T357="Sim",S357-2)</f>
        <v/>
      </c>
      <c r="W357" s="6">
        <v>2</v>
      </c>
      <c r="X357" s="8">
        <v>1</v>
      </c>
      <c r="Y357" s="8" t="str">
        <f t="shared" si="11"/>
        <v>Não</v>
      </c>
    </row>
    <row r="358" spans="1:25" x14ac:dyDescent="0.25">
      <c r="A358" s="6" t="s">
        <v>1233</v>
      </c>
      <c r="B358" s="6" t="s">
        <v>120</v>
      </c>
      <c r="C358" s="8" t="str">
        <f>VLOOKUP(B358,'Lista de obras'!$A:$C,2,FALSE)</f>
        <v>4573516221</v>
      </c>
      <c r="D358" s="8" t="str">
        <f>VLOOKUP(B358,'Lista de obras'!$A:$C,3,FALSE)</f>
        <v>ENERGY SUBSTATION - Montes Claros</v>
      </c>
      <c r="E358" s="8" t="str">
        <f>VLOOKUP(B358,'Lista de obras'!$A:$D,4,FALSE)</f>
        <v>NESTLE MONTES CLAROS</v>
      </c>
      <c r="F358" s="6">
        <v>328</v>
      </c>
      <c r="G358" s="4" t="s">
        <v>1188</v>
      </c>
      <c r="H358" s="14">
        <v>45516</v>
      </c>
      <c r="I358" s="16">
        <v>0.71590277777777778</v>
      </c>
      <c r="K358" s="6" t="s">
        <v>959</v>
      </c>
      <c r="L358" s="4">
        <v>45517</v>
      </c>
      <c r="M358" s="5">
        <v>0.48028935185185184</v>
      </c>
      <c r="N358" s="6" t="s">
        <v>788</v>
      </c>
      <c r="O358" s="8">
        <v>1</v>
      </c>
      <c r="P358" s="4">
        <v>45518</v>
      </c>
      <c r="Q358" s="5">
        <v>0.47677083333333331</v>
      </c>
      <c r="R358" s="6" t="s">
        <v>792</v>
      </c>
      <c r="S358" s="9" cm="1">
        <f t="array" aca="1" ref="S358" ca="1">_xlfn.IFS(P358="",NETWORKDAYS(L358,TODAY(),Feriados!A357:A1422),P358&lt;&gt;"",(NETWORKDAYS(L358,P358,Feriados!A357:A1422)-1))</f>
        <v>1</v>
      </c>
      <c r="T358" s="9" t="str">
        <f t="shared" ca="1" si="10"/>
        <v>Não</v>
      </c>
      <c r="U358" s="8">
        <v>1</v>
      </c>
      <c r="V358" s="9" t="str" cm="1">
        <f t="array" aca="1" ref="V358" ca="1">_xlfn.IFS(T358="Não","",T358="Sim",S358-2)</f>
        <v/>
      </c>
      <c r="W358" s="6">
        <v>0</v>
      </c>
      <c r="X358" s="8">
        <v>1</v>
      </c>
      <c r="Y358" s="8" t="str">
        <f t="shared" si="11"/>
        <v>Não</v>
      </c>
    </row>
    <row r="359" spans="1:25" x14ac:dyDescent="0.25">
      <c r="A359" s="6" t="s">
        <v>1234</v>
      </c>
      <c r="B359" s="6" t="s">
        <v>502</v>
      </c>
      <c r="C359" s="8" t="str">
        <f>VLOOKUP(B359,'Lista de obras'!$A:$C,2,FALSE)</f>
        <v>4573403053</v>
      </c>
      <c r="D359" s="8" t="str">
        <f>VLOOKUP(B359,'Lista de obras'!$A:$C,3,FALSE)</f>
        <v>MASTER INOX - Remoção Revestimento dos galpões 09, 11 e 12</v>
      </c>
      <c r="E359" s="8" t="str">
        <f>VLOOKUP(B359,'Lista de obras'!$A:$D,4,FALSE)</f>
        <v>NESTLE ARARAS</v>
      </c>
      <c r="F359" s="6">
        <v>65</v>
      </c>
      <c r="G359" s="4" t="s">
        <v>967</v>
      </c>
      <c r="H359" s="14">
        <v>45516</v>
      </c>
      <c r="I359" s="16">
        <v>0.73980324074074078</v>
      </c>
      <c r="K359" s="6" t="s">
        <v>970</v>
      </c>
      <c r="L359" s="4">
        <v>45520</v>
      </c>
      <c r="M359" s="5">
        <v>7.7268518518518514E-2</v>
      </c>
      <c r="N359" s="6" t="s">
        <v>788</v>
      </c>
      <c r="O359" s="8">
        <v>1</v>
      </c>
      <c r="P359" s="4">
        <v>45555</v>
      </c>
      <c r="Q359" s="5">
        <v>0.79003472222222226</v>
      </c>
      <c r="R359" s="6" t="s">
        <v>830</v>
      </c>
      <c r="S359" s="9" cm="1">
        <f t="array" aca="1" ref="S359" ca="1">_xlfn.IFS(P359="",NETWORKDAYS(L359,TODAY(),Feriados!A358:A1423),P359&lt;&gt;"",(NETWORKDAYS(L359,P359,Feriados!A358:A1423)-1))</f>
        <v>25</v>
      </c>
      <c r="T359" s="9" t="str">
        <f t="shared" ca="1" si="10"/>
        <v>Sim</v>
      </c>
      <c r="U359" s="8">
        <v>1</v>
      </c>
      <c r="V359" s="9" cm="1">
        <f t="array" aca="1" ref="V359" ca="1">_xlfn.IFS(T359="Não","",T359="Sim",S359-2)</f>
        <v>23</v>
      </c>
      <c r="W359" s="6">
        <v>0</v>
      </c>
      <c r="X359" s="8">
        <v>1</v>
      </c>
      <c r="Y359" s="8" t="str">
        <f t="shared" si="11"/>
        <v>Não</v>
      </c>
    </row>
    <row r="360" spans="1:25" x14ac:dyDescent="0.25">
      <c r="A360" s="6" t="s">
        <v>1235</v>
      </c>
      <c r="B360" s="6" t="s">
        <v>502</v>
      </c>
      <c r="C360" s="8" t="str">
        <f>VLOOKUP(B360,'Lista de obras'!$A:$C,2,FALSE)</f>
        <v>4573403053</v>
      </c>
      <c r="D360" s="8" t="str">
        <f>VLOOKUP(B360,'Lista de obras'!$A:$C,3,FALSE)</f>
        <v>MASTER INOX - Remoção Revestimento dos galpões 09, 11 e 12</v>
      </c>
      <c r="E360" s="8" t="str">
        <f>VLOOKUP(B360,'Lista de obras'!$A:$D,4,FALSE)</f>
        <v>NESTLE ARARAS</v>
      </c>
      <c r="F360" s="6">
        <v>66</v>
      </c>
      <c r="G360" s="4" t="s">
        <v>1034</v>
      </c>
      <c r="H360" s="14">
        <v>45516</v>
      </c>
      <c r="I360" s="16">
        <v>0.73987268518518523</v>
      </c>
      <c r="K360" s="6" t="s">
        <v>970</v>
      </c>
      <c r="L360" s="4">
        <v>45520</v>
      </c>
      <c r="M360" s="5">
        <v>7.7997685185185184E-2</v>
      </c>
      <c r="N360" s="6" t="s">
        <v>788</v>
      </c>
      <c r="O360" s="8">
        <v>1</v>
      </c>
      <c r="P360" s="4">
        <v>45555</v>
      </c>
      <c r="Q360" s="5">
        <v>0.79115740740740736</v>
      </c>
      <c r="R360" s="6" t="s">
        <v>830</v>
      </c>
      <c r="S360" s="9" cm="1">
        <f t="array" aca="1" ref="S360" ca="1">_xlfn.IFS(P360="",NETWORKDAYS(L360,TODAY(),Feriados!A359:A1424),P360&lt;&gt;"",(NETWORKDAYS(L360,P360,Feriados!A359:A1424)-1))</f>
        <v>25</v>
      </c>
      <c r="T360" s="9" t="str">
        <f t="shared" ca="1" si="10"/>
        <v>Sim</v>
      </c>
      <c r="U360" s="8">
        <v>1</v>
      </c>
      <c r="V360" s="9" cm="1">
        <f t="array" aca="1" ref="V360" ca="1">_xlfn.IFS(T360="Não","",T360="Sim",S360-2)</f>
        <v>23</v>
      </c>
      <c r="W360" s="6">
        <v>0</v>
      </c>
      <c r="X360" s="8">
        <v>1</v>
      </c>
      <c r="Y360" s="8" t="str">
        <f t="shared" si="11"/>
        <v>Não</v>
      </c>
    </row>
    <row r="361" spans="1:25" x14ac:dyDescent="0.25">
      <c r="A361" s="6" t="s">
        <v>1236</v>
      </c>
      <c r="B361" s="6" t="s">
        <v>502</v>
      </c>
      <c r="C361" s="8" t="str">
        <f>VLOOKUP(B361,'Lista de obras'!$A:$C,2,FALSE)</f>
        <v>4573403053</v>
      </c>
      <c r="D361" s="8" t="str">
        <f>VLOOKUP(B361,'Lista de obras'!$A:$C,3,FALSE)</f>
        <v>MASTER INOX - Remoção Revestimento dos galpões 09, 11 e 12</v>
      </c>
      <c r="E361" s="8" t="str">
        <f>VLOOKUP(B361,'Lista de obras'!$A:$D,4,FALSE)</f>
        <v>NESTLE ARARAS</v>
      </c>
      <c r="F361" s="6">
        <v>67</v>
      </c>
      <c r="G361" s="4" t="s">
        <v>1098</v>
      </c>
      <c r="H361" s="14">
        <v>45516</v>
      </c>
      <c r="I361" s="16">
        <v>0.73993055555555554</v>
      </c>
      <c r="K361" s="6" t="s">
        <v>970</v>
      </c>
      <c r="L361" s="4">
        <v>45520</v>
      </c>
      <c r="M361" s="5">
        <v>7.8831018518518522E-2</v>
      </c>
      <c r="N361" s="6" t="s">
        <v>788</v>
      </c>
      <c r="O361" s="8">
        <v>1</v>
      </c>
      <c r="P361" s="4">
        <v>45555</v>
      </c>
      <c r="Q361" s="5">
        <v>0.79230324074074077</v>
      </c>
      <c r="R361" s="6" t="s">
        <v>830</v>
      </c>
      <c r="S361" s="9" cm="1">
        <f t="array" aca="1" ref="S361" ca="1">_xlfn.IFS(P361="",NETWORKDAYS(L361,TODAY(),Feriados!A360:A1425),P361&lt;&gt;"",(NETWORKDAYS(L361,P361,Feriados!A360:A1425)-1))</f>
        <v>25</v>
      </c>
      <c r="T361" s="9" t="str">
        <f t="shared" ca="1" si="10"/>
        <v>Sim</v>
      </c>
      <c r="U361" s="8">
        <v>1</v>
      </c>
      <c r="V361" s="9" cm="1">
        <f t="array" aca="1" ref="V361" ca="1">_xlfn.IFS(T361="Não","",T361="Sim",S361-2)</f>
        <v>23</v>
      </c>
      <c r="W361" s="6">
        <v>0</v>
      </c>
      <c r="X361" s="8">
        <v>1</v>
      </c>
      <c r="Y361" s="8" t="str">
        <f t="shared" si="11"/>
        <v>Não</v>
      </c>
    </row>
    <row r="362" spans="1:25" x14ac:dyDescent="0.25">
      <c r="A362" s="6" t="s">
        <v>1237</v>
      </c>
      <c r="B362" s="6" t="s">
        <v>502</v>
      </c>
      <c r="C362" s="8" t="str">
        <f>VLOOKUP(B362,'Lista de obras'!$A:$C,2,FALSE)</f>
        <v>4573403053</v>
      </c>
      <c r="D362" s="8" t="str">
        <f>VLOOKUP(B362,'Lista de obras'!$A:$C,3,FALSE)</f>
        <v>MASTER INOX - Remoção Revestimento dos galpões 09, 11 e 12</v>
      </c>
      <c r="E362" s="8" t="str">
        <f>VLOOKUP(B362,'Lista de obras'!$A:$D,4,FALSE)</f>
        <v>NESTLE ARARAS</v>
      </c>
      <c r="F362" s="6">
        <v>68</v>
      </c>
      <c r="G362" s="4" t="s">
        <v>1144</v>
      </c>
      <c r="H362" s="14">
        <v>45516</v>
      </c>
      <c r="I362" s="16">
        <v>0.73998842592592595</v>
      </c>
      <c r="K362" s="6" t="s">
        <v>970</v>
      </c>
      <c r="L362" s="4">
        <v>45520</v>
      </c>
      <c r="M362" s="5">
        <v>7.9606481481481486E-2</v>
      </c>
      <c r="N362" s="6" t="s">
        <v>788</v>
      </c>
      <c r="O362" s="8">
        <v>1</v>
      </c>
      <c r="P362" s="4">
        <v>45555</v>
      </c>
      <c r="Q362" s="5">
        <v>0.79754629629629625</v>
      </c>
      <c r="R362" s="6" t="s">
        <v>830</v>
      </c>
      <c r="S362" s="9" cm="1">
        <f t="array" aca="1" ref="S362" ca="1">_xlfn.IFS(P362="",NETWORKDAYS(L362,TODAY(),Feriados!A361:A1426),P362&lt;&gt;"",(NETWORKDAYS(L362,P362,Feriados!A361:A1426)-1))</f>
        <v>25</v>
      </c>
      <c r="T362" s="9" t="str">
        <f t="shared" ca="1" si="10"/>
        <v>Sim</v>
      </c>
      <c r="U362" s="8">
        <v>1</v>
      </c>
      <c r="V362" s="9" cm="1">
        <f t="array" aca="1" ref="V362" ca="1">_xlfn.IFS(T362="Não","",T362="Sim",S362-2)</f>
        <v>23</v>
      </c>
      <c r="W362" s="6">
        <v>0</v>
      </c>
      <c r="X362" s="8">
        <v>1</v>
      </c>
      <c r="Y362" s="8" t="str">
        <f t="shared" si="11"/>
        <v>Não</v>
      </c>
    </row>
    <row r="363" spans="1:25" x14ac:dyDescent="0.25">
      <c r="A363" s="6" t="s">
        <v>1238</v>
      </c>
      <c r="B363" s="6" t="s">
        <v>502</v>
      </c>
      <c r="C363" s="8" t="str">
        <f>VLOOKUP(B363,'Lista de obras'!$A:$C,2,FALSE)</f>
        <v>4573403053</v>
      </c>
      <c r="D363" s="8" t="str">
        <f>VLOOKUP(B363,'Lista de obras'!$A:$C,3,FALSE)</f>
        <v>MASTER INOX - Remoção Revestimento dos galpões 09, 11 e 12</v>
      </c>
      <c r="E363" s="8" t="str">
        <f>VLOOKUP(B363,'Lista de obras'!$A:$D,4,FALSE)</f>
        <v>NESTLE ARARAS</v>
      </c>
      <c r="F363" s="6">
        <v>69</v>
      </c>
      <c r="G363" s="4" t="s">
        <v>1177</v>
      </c>
      <c r="H363" s="14">
        <v>45516</v>
      </c>
      <c r="I363" s="16">
        <v>0.74004629629629626</v>
      </c>
      <c r="L363" s="4"/>
      <c r="M363" s="5"/>
      <c r="N363" s="6" t="s">
        <v>985</v>
      </c>
      <c r="O363" s="8">
        <v>1</v>
      </c>
      <c r="P363" s="4"/>
      <c r="Q363" s="4"/>
      <c r="S363" s="9" cm="1">
        <f t="array" aca="1" ref="S363" ca="1">_xlfn.IFS(P363="",NETWORKDAYS(L363,TODAY(),Feriados!A362:A1427),P363&lt;&gt;"",(NETWORKDAYS(L363,P363,Feriados!A362:A1427)-1))</f>
        <v>32564</v>
      </c>
      <c r="T363" s="9" t="str">
        <f t="shared" ca="1" si="10"/>
        <v>Sim</v>
      </c>
      <c r="U363" s="8">
        <v>1</v>
      </c>
      <c r="V363" s="9" cm="1">
        <f t="array" aca="1" ref="V363" ca="1">_xlfn.IFS(T363="Não","",T363="Sim",S363-2)</f>
        <v>32562</v>
      </c>
      <c r="W363" s="6">
        <v>1</v>
      </c>
      <c r="X363" s="8">
        <v>1</v>
      </c>
      <c r="Y363" s="8" t="str">
        <f t="shared" si="11"/>
        <v>Não</v>
      </c>
    </row>
    <row r="364" spans="1:25" x14ac:dyDescent="0.25">
      <c r="A364" s="6" t="s">
        <v>1239</v>
      </c>
      <c r="B364" s="6" t="s">
        <v>502</v>
      </c>
      <c r="C364" s="8" t="str">
        <f>VLOOKUP(B364,'Lista de obras'!$A:$C,2,FALSE)</f>
        <v>4573403053</v>
      </c>
      <c r="D364" s="8" t="str">
        <f>VLOOKUP(B364,'Lista de obras'!$A:$C,3,FALSE)</f>
        <v>MASTER INOX - Remoção Revestimento dos galpões 09, 11 e 12</v>
      </c>
      <c r="E364" s="8" t="str">
        <f>VLOOKUP(B364,'Lista de obras'!$A:$D,4,FALSE)</f>
        <v>NESTLE ARARAS</v>
      </c>
      <c r="F364" s="6">
        <v>70</v>
      </c>
      <c r="G364" s="4" t="s">
        <v>1240</v>
      </c>
      <c r="H364" s="14">
        <v>45516</v>
      </c>
      <c r="I364" s="16">
        <v>0.74009259259259264</v>
      </c>
      <c r="K364" s="6" t="s">
        <v>970</v>
      </c>
      <c r="L364" s="4">
        <v>45516</v>
      </c>
      <c r="M364" s="5">
        <v>0.74116898148148147</v>
      </c>
      <c r="N364" s="6" t="s">
        <v>788</v>
      </c>
      <c r="O364" s="8">
        <v>1</v>
      </c>
      <c r="P364" s="4">
        <v>45555</v>
      </c>
      <c r="Q364" s="5">
        <v>0.79500000000000004</v>
      </c>
      <c r="R364" s="6" t="s">
        <v>830</v>
      </c>
      <c r="S364" s="9" cm="1">
        <f t="array" aca="1" ref="S364" ca="1">_xlfn.IFS(P364="",NETWORKDAYS(L364,TODAY(),Feriados!A363:A1428),P364&lt;&gt;"",(NETWORKDAYS(L364,P364,Feriados!A363:A1428)-1))</f>
        <v>29</v>
      </c>
      <c r="T364" s="9" t="str">
        <f t="shared" ca="1" si="10"/>
        <v>Sim</v>
      </c>
      <c r="U364" s="8">
        <v>1</v>
      </c>
      <c r="V364" s="9" cm="1">
        <f t="array" aca="1" ref="V364" ca="1">_xlfn.IFS(T364="Não","",T364="Sim",S364-2)</f>
        <v>27</v>
      </c>
      <c r="W364" s="6">
        <v>0</v>
      </c>
      <c r="X364" s="8">
        <v>1</v>
      </c>
      <c r="Y364" s="8" t="str">
        <f t="shared" si="11"/>
        <v>Não</v>
      </c>
    </row>
    <row r="365" spans="1:25" x14ac:dyDescent="0.25">
      <c r="A365" s="6" t="s">
        <v>1241</v>
      </c>
      <c r="B365" s="6" t="s">
        <v>259</v>
      </c>
      <c r="C365" s="8" t="str">
        <f>VLOOKUP(B365,'Lista de obras'!$A:$C,2,FALSE)</f>
        <v>4573889617</v>
      </c>
      <c r="D365" s="8" t="str">
        <f>VLOOKUP(B365,'Lista de obras'!$A:$C,3,FALSE)</f>
        <v>FUTURA ELETRICIDADE - Adequações e modificações de elétrica e automação para o projeto Roasters replacement</v>
      </c>
      <c r="E365" s="8" t="str">
        <f>VLOOKUP(B365,'Lista de obras'!$A:$D,4,FALSE)</f>
        <v>NESTLE ARARAS</v>
      </c>
      <c r="F365" s="6">
        <v>286</v>
      </c>
      <c r="G365" s="4" t="s">
        <v>1188</v>
      </c>
      <c r="H365" s="14">
        <v>45516</v>
      </c>
      <c r="I365" s="16">
        <v>0.75105324074074076</v>
      </c>
      <c r="K365" s="6" t="s">
        <v>832</v>
      </c>
      <c r="L365" s="4">
        <v>45524</v>
      </c>
      <c r="M365" s="5">
        <v>0.81475694444444446</v>
      </c>
      <c r="N365" s="6" t="s">
        <v>788</v>
      </c>
      <c r="O365" s="8">
        <v>1</v>
      </c>
      <c r="P365" s="4">
        <v>45526</v>
      </c>
      <c r="Q365" s="5">
        <v>0.70844907407407409</v>
      </c>
      <c r="R365" s="6" t="s">
        <v>833</v>
      </c>
      <c r="S365" s="9" cm="1">
        <f t="array" aca="1" ref="S365" ca="1">_xlfn.IFS(P365="",NETWORKDAYS(L365,TODAY(),Feriados!A364:A1429),P365&lt;&gt;"",(NETWORKDAYS(L365,P365,Feriados!A364:A1429)-1))</f>
        <v>2</v>
      </c>
      <c r="T365" s="9" t="str">
        <f t="shared" ca="1" si="10"/>
        <v>Não</v>
      </c>
      <c r="U365" s="8">
        <v>1</v>
      </c>
      <c r="V365" s="9" t="str" cm="1">
        <f t="array" aca="1" ref="V365" ca="1">_xlfn.IFS(T365="Não","",T365="Sim",S365-2)</f>
        <v/>
      </c>
      <c r="W365" s="6">
        <v>1</v>
      </c>
      <c r="X365" s="8">
        <v>1</v>
      </c>
      <c r="Y365" s="8" t="str">
        <f t="shared" si="11"/>
        <v>Não</v>
      </c>
    </row>
    <row r="366" spans="1:25" x14ac:dyDescent="0.25">
      <c r="A366" s="6" t="s">
        <v>1242</v>
      </c>
      <c r="B366" s="6" t="s">
        <v>301</v>
      </c>
      <c r="C366" s="8" t="str">
        <f>VLOOKUP(B366,'Lista de obras'!$A:$C,2,FALSE)</f>
        <v>4575420951</v>
      </c>
      <c r="D366" s="8" t="str">
        <f>VLOOKUP(B366,'Lista de obras'!$A:$C,3,FALSE)</f>
        <v>FUTURA ELETRICIDADE - Montagem Eletrica Para Projeto DPA Lactalis</v>
      </c>
      <c r="E366" s="8" t="str">
        <f>VLOOKUP(B366,'Lista de obras'!$A:$D,4,FALSE)</f>
        <v>NESTLE ARARAS</v>
      </c>
      <c r="F366" s="6">
        <v>64</v>
      </c>
      <c r="G366" s="4" t="s">
        <v>1188</v>
      </c>
      <c r="H366" s="14">
        <v>45516</v>
      </c>
      <c r="I366" s="16">
        <v>0.75394675925925925</v>
      </c>
      <c r="K366" s="6" t="s">
        <v>832</v>
      </c>
      <c r="L366" s="4">
        <v>45517</v>
      </c>
      <c r="M366" s="5">
        <v>0.49777777777777776</v>
      </c>
      <c r="N366" s="6" t="s">
        <v>788</v>
      </c>
      <c r="O366" s="8">
        <v>1</v>
      </c>
      <c r="P366" s="4">
        <v>45524</v>
      </c>
      <c r="Q366" s="5">
        <v>0.6743865740740741</v>
      </c>
      <c r="R366" s="6" t="s">
        <v>835</v>
      </c>
      <c r="S366" s="9" cm="1">
        <f t="array" aca="1" ref="S366" ca="1">_xlfn.IFS(P366="",NETWORKDAYS(L366,TODAY(),Feriados!A365:A1430),P366&lt;&gt;"",(NETWORKDAYS(L366,P366,Feriados!A365:A1430)-1))</f>
        <v>5</v>
      </c>
      <c r="T366" s="9" t="str">
        <f t="shared" ca="1" si="10"/>
        <v>Sim</v>
      </c>
      <c r="U366" s="8">
        <v>1</v>
      </c>
      <c r="V366" s="9" cm="1">
        <f t="array" aca="1" ref="V366" ca="1">_xlfn.IFS(T366="Não","",T366="Sim",S366-2)</f>
        <v>3</v>
      </c>
      <c r="W366" s="6">
        <v>0</v>
      </c>
      <c r="X366" s="8">
        <v>1</v>
      </c>
      <c r="Y366" s="8" t="str">
        <f t="shared" si="11"/>
        <v>Não</v>
      </c>
    </row>
    <row r="367" spans="1:25" x14ac:dyDescent="0.25">
      <c r="A367" s="6" t="s">
        <v>1243</v>
      </c>
      <c r="B367" s="6" t="s">
        <v>393</v>
      </c>
      <c r="C367" s="8" t="str">
        <f>VLOOKUP(B367,'Lista de obras'!$A:$C,2,FALSE)</f>
        <v>4575521201</v>
      </c>
      <c r="D367" s="8" t="str">
        <f>VLOOKUP(B367,'Lista de obras'!$A:$C,3,FALSE)</f>
        <v>FUTURA ELETRICIDADE - Desmontagem e Montagem Elétrica Projeto AHU Egron L2</v>
      </c>
      <c r="E367" s="8" t="str">
        <f>VLOOKUP(B367,'Lista de obras'!$A:$D,4,FALSE)</f>
        <v>NESTLE ARARAS</v>
      </c>
      <c r="F367" s="6">
        <v>43</v>
      </c>
      <c r="G367" s="4" t="s">
        <v>1188</v>
      </c>
      <c r="H367" s="14">
        <v>45516</v>
      </c>
      <c r="I367" s="16">
        <v>0.75667824074074075</v>
      </c>
      <c r="K367" s="6" t="s">
        <v>832</v>
      </c>
      <c r="L367" s="4">
        <v>45517</v>
      </c>
      <c r="M367" s="5">
        <v>0.49832175925925926</v>
      </c>
      <c r="N367" s="6" t="s">
        <v>788</v>
      </c>
      <c r="O367" s="8">
        <v>1</v>
      </c>
      <c r="P367" s="4">
        <v>45518</v>
      </c>
      <c r="Q367" s="5">
        <v>0.5527199074074074</v>
      </c>
      <c r="R367" s="6" t="s">
        <v>835</v>
      </c>
      <c r="S367" s="9" cm="1">
        <f t="array" aca="1" ref="S367" ca="1">_xlfn.IFS(P367="",NETWORKDAYS(L367,TODAY(),Feriados!A366:A1431),P367&lt;&gt;"",(NETWORKDAYS(L367,P367,Feriados!A366:A1431)-1))</f>
        <v>1</v>
      </c>
      <c r="T367" s="9" t="str">
        <f t="shared" ca="1" si="10"/>
        <v>Não</v>
      </c>
      <c r="U367" s="8">
        <v>1</v>
      </c>
      <c r="V367" s="9" t="str" cm="1">
        <f t="array" aca="1" ref="V367" ca="1">_xlfn.IFS(T367="Não","",T367="Sim",S367-2)</f>
        <v/>
      </c>
      <c r="W367" s="6">
        <v>0</v>
      </c>
      <c r="X367" s="8">
        <v>1</v>
      </c>
      <c r="Y367" s="8" t="str">
        <f t="shared" si="11"/>
        <v>Não</v>
      </c>
    </row>
    <row r="368" spans="1:25" x14ac:dyDescent="0.25">
      <c r="A368" s="6" t="s">
        <v>1244</v>
      </c>
      <c r="B368" s="6" t="s">
        <v>424</v>
      </c>
      <c r="C368" s="8" t="str">
        <f>VLOOKUP(B368,'Lista de obras'!$A:$C,2,FALSE)</f>
        <v>4575662158</v>
      </c>
      <c r="D368" s="8" t="str">
        <f>VLOOKUP(B368,'Lista de obras'!$A:$C,3,FALSE)</f>
        <v>CONCREZAC - Lapidação de Piso de Concreto</v>
      </c>
      <c r="E368" s="8" t="str">
        <f>VLOOKUP(B368,'Lista de obras'!$A:$D,4,FALSE)</f>
        <v>NESTLE SÃO BERNARDO</v>
      </c>
      <c r="F368" s="6">
        <v>54</v>
      </c>
      <c r="G368" s="4" t="s">
        <v>1144</v>
      </c>
      <c r="H368" s="14">
        <v>45516</v>
      </c>
      <c r="I368" s="16">
        <v>0.7684375</v>
      </c>
      <c r="K368" s="6" t="s">
        <v>821</v>
      </c>
      <c r="L368" s="4">
        <v>45516</v>
      </c>
      <c r="M368" s="5">
        <v>0.76853009259259264</v>
      </c>
      <c r="N368" s="6" t="s">
        <v>788</v>
      </c>
      <c r="O368" s="8">
        <v>1</v>
      </c>
      <c r="P368" s="4">
        <v>45516</v>
      </c>
      <c r="Q368" s="5">
        <v>0.81017361111111108</v>
      </c>
      <c r="R368" s="6" t="s">
        <v>822</v>
      </c>
      <c r="S368" s="9" cm="1">
        <f t="array" aca="1" ref="S368" ca="1">_xlfn.IFS(P368="",NETWORKDAYS(L368,TODAY(),Feriados!A367:A1432),P368&lt;&gt;"",(NETWORKDAYS(L368,P368,Feriados!A367:A1432)-1))</f>
        <v>0</v>
      </c>
      <c r="T368" s="9" t="str">
        <f t="shared" ca="1" si="10"/>
        <v>Não</v>
      </c>
      <c r="U368" s="8">
        <v>1</v>
      </c>
      <c r="V368" s="9" t="str" cm="1">
        <f t="array" aca="1" ref="V368" ca="1">_xlfn.IFS(T368="Não","",T368="Sim",S368-2)</f>
        <v/>
      </c>
      <c r="W368" s="6">
        <v>0</v>
      </c>
      <c r="X368" s="8">
        <v>1</v>
      </c>
      <c r="Y368" s="8" t="str">
        <f t="shared" si="11"/>
        <v>Não</v>
      </c>
    </row>
    <row r="369" spans="1:25" x14ac:dyDescent="0.25">
      <c r="A369" s="6" t="s">
        <v>1245</v>
      </c>
      <c r="B369" s="6" t="s">
        <v>231</v>
      </c>
      <c r="C369" s="8" t="str">
        <f>VLOOKUP(B369,'Lista de obras'!$A:$C,2,FALSE)</f>
        <v>4574383641</v>
      </c>
      <c r="D369" s="8" t="str">
        <f>VLOOKUP(B369,'Lista de obras'!$A:$C,3,FALSE)</f>
        <v>LE ENGENHARIA - RFQ S1271</v>
      </c>
      <c r="E369" s="8" t="str">
        <f>VLOOKUP(B369,'Lista de obras'!$A:$D,4,FALSE)</f>
        <v>NESTLE VILA VELHA</v>
      </c>
      <c r="F369" s="6">
        <v>209</v>
      </c>
      <c r="G369" s="4" t="s">
        <v>1177</v>
      </c>
      <c r="H369" s="14">
        <v>45516</v>
      </c>
      <c r="I369" s="16">
        <v>0.77487268518518515</v>
      </c>
      <c r="K369" s="6" t="s">
        <v>824</v>
      </c>
      <c r="L369" s="4">
        <v>45516</v>
      </c>
      <c r="M369" s="5">
        <v>0.8526273148148148</v>
      </c>
      <c r="N369" s="6" t="s">
        <v>788</v>
      </c>
      <c r="O369" s="8">
        <v>1</v>
      </c>
      <c r="P369" s="4">
        <v>45522</v>
      </c>
      <c r="Q369" s="5">
        <v>0.81876157407407413</v>
      </c>
      <c r="R369" s="6" t="s">
        <v>825</v>
      </c>
      <c r="S369" s="9" cm="1">
        <f t="array" aca="1" ref="S369" ca="1">_xlfn.IFS(P369="",NETWORKDAYS(L369,TODAY(),Feriados!A368:A1433),P369&lt;&gt;"",(NETWORKDAYS(L369,P369,Feriados!A368:A1433)-1))</f>
        <v>4</v>
      </c>
      <c r="T369" s="9" t="str">
        <f t="shared" ca="1" si="10"/>
        <v>Sim</v>
      </c>
      <c r="U369" s="8">
        <v>1</v>
      </c>
      <c r="V369" s="9" cm="1">
        <f t="array" aca="1" ref="V369" ca="1">_xlfn.IFS(T369="Não","",T369="Sim",S369-2)</f>
        <v>2</v>
      </c>
      <c r="W369" s="6">
        <v>0</v>
      </c>
      <c r="X369" s="8">
        <v>1</v>
      </c>
      <c r="Y369" s="8" t="str">
        <f t="shared" si="11"/>
        <v>Não</v>
      </c>
    </row>
    <row r="370" spans="1:25" x14ac:dyDescent="0.25">
      <c r="A370" s="6" t="s">
        <v>1246</v>
      </c>
      <c r="B370" s="6" t="s">
        <v>231</v>
      </c>
      <c r="C370" s="8" t="str">
        <f>VLOOKUP(B370,'Lista de obras'!$A:$C,2,FALSE)</f>
        <v>4574383641</v>
      </c>
      <c r="D370" s="8" t="str">
        <f>VLOOKUP(B370,'Lista de obras'!$A:$C,3,FALSE)</f>
        <v>LE ENGENHARIA - RFQ S1271</v>
      </c>
      <c r="E370" s="8" t="str">
        <f>VLOOKUP(B370,'Lista de obras'!$A:$D,4,FALSE)</f>
        <v>NESTLE VILA VELHA</v>
      </c>
      <c r="F370" s="6">
        <v>210</v>
      </c>
      <c r="G370" s="4" t="s">
        <v>1240</v>
      </c>
      <c r="H370" s="14">
        <v>45516</v>
      </c>
      <c r="I370" s="16">
        <v>0.7769328703703704</v>
      </c>
      <c r="K370" s="6" t="s">
        <v>824</v>
      </c>
      <c r="L370" s="4">
        <v>45516</v>
      </c>
      <c r="M370" s="5">
        <v>0.85282407407407412</v>
      </c>
      <c r="N370" s="6" t="s">
        <v>788</v>
      </c>
      <c r="O370" s="8">
        <v>1</v>
      </c>
      <c r="P370" s="4">
        <v>45522</v>
      </c>
      <c r="Q370" s="5">
        <v>0.81905092592592588</v>
      </c>
      <c r="R370" s="6" t="s">
        <v>825</v>
      </c>
      <c r="S370" s="9" cm="1">
        <f t="array" aca="1" ref="S370" ca="1">_xlfn.IFS(P370="",NETWORKDAYS(L370,TODAY(),Feriados!A369:A1434),P370&lt;&gt;"",(NETWORKDAYS(L370,P370,Feriados!A369:A1434)-1))</f>
        <v>4</v>
      </c>
      <c r="T370" s="9" t="str">
        <f t="shared" ca="1" si="10"/>
        <v>Sim</v>
      </c>
      <c r="U370" s="8">
        <v>1</v>
      </c>
      <c r="V370" s="9" cm="1">
        <f t="array" aca="1" ref="V370" ca="1">_xlfn.IFS(T370="Não","",T370="Sim",S370-2)</f>
        <v>2</v>
      </c>
      <c r="W370" s="6">
        <v>0</v>
      </c>
      <c r="X370" s="8">
        <v>1</v>
      </c>
      <c r="Y370" s="8" t="str">
        <f t="shared" si="11"/>
        <v>Não</v>
      </c>
    </row>
    <row r="371" spans="1:25" x14ac:dyDescent="0.25">
      <c r="A371" s="6" t="s">
        <v>1247</v>
      </c>
      <c r="B371" s="6" t="s">
        <v>381</v>
      </c>
      <c r="C371" s="8" t="str">
        <f>VLOOKUP(B371,'Lista de obras'!$A:$C,2,FALSE)</f>
        <v>4575611891</v>
      </c>
      <c r="D371" s="8" t="str">
        <f>VLOOKUP(B371,'Lista de obras'!$A:$C,3,FALSE)</f>
        <v xml:space="preserve">DEBS PROCÓPIO - Projeto nova SE 138KV </v>
      </c>
      <c r="E371" s="8" t="str">
        <f>VLOOKUP(B371,'Lista de obras'!$A:$D,4,FALSE)</f>
        <v>NESTLE IBIÁ</v>
      </c>
      <c r="F371" s="6">
        <v>39</v>
      </c>
      <c r="G371" s="4" t="s">
        <v>1098</v>
      </c>
      <c r="H371" s="14">
        <v>45516</v>
      </c>
      <c r="I371" s="16">
        <v>0.78276620370370376</v>
      </c>
      <c r="K371" s="6" t="s">
        <v>1017</v>
      </c>
      <c r="L371" s="4">
        <v>45516</v>
      </c>
      <c r="M371" s="5">
        <v>0.78303240740740743</v>
      </c>
      <c r="N371" s="6" t="s">
        <v>788</v>
      </c>
      <c r="O371" s="8">
        <v>1</v>
      </c>
      <c r="P371" s="4">
        <v>45517</v>
      </c>
      <c r="Q371" s="5">
        <v>0.47343750000000001</v>
      </c>
      <c r="R371" s="6" t="s">
        <v>874</v>
      </c>
      <c r="S371" s="9" cm="1">
        <f t="array" aca="1" ref="S371" ca="1">_xlfn.IFS(P371="",NETWORKDAYS(L371,TODAY(),Feriados!A370:A1435),P371&lt;&gt;"",(NETWORKDAYS(L371,P371,Feriados!A370:A1435)-1))</f>
        <v>1</v>
      </c>
      <c r="T371" s="9" t="str">
        <f t="shared" ca="1" si="10"/>
        <v>Não</v>
      </c>
      <c r="U371" s="8">
        <v>1</v>
      </c>
      <c r="V371" s="9" t="str" cm="1">
        <f t="array" aca="1" ref="V371" ca="1">_xlfn.IFS(T371="Não","",T371="Sim",S371-2)</f>
        <v/>
      </c>
      <c r="W371" s="6">
        <v>0</v>
      </c>
      <c r="X371" s="8">
        <v>1</v>
      </c>
      <c r="Y371" s="8" t="str">
        <f t="shared" si="11"/>
        <v>Não</v>
      </c>
    </row>
    <row r="372" spans="1:25" x14ac:dyDescent="0.25">
      <c r="A372" s="6" t="s">
        <v>1248</v>
      </c>
      <c r="B372" s="6" t="s">
        <v>427</v>
      </c>
      <c r="C372" s="8" t="str">
        <f>VLOOKUP(B372,'Lista de obras'!$A:$C,2,FALSE)</f>
        <v>4575652726</v>
      </c>
      <c r="D372" s="8" t="str">
        <f>VLOOKUP(B372,'Lista de obras'!$A:$C,3,FALSE)</f>
        <v>CABAN ENGENHARIA - Melhorias Entrada da fabrica</v>
      </c>
      <c r="E372" s="8" t="str">
        <f>VLOOKUP(B372,'Lista de obras'!$A:$D,4,FALSE)</f>
        <v>NESTLE MONTES CLAROS</v>
      </c>
      <c r="F372" s="6">
        <v>49</v>
      </c>
      <c r="G372" s="4" t="s">
        <v>1098</v>
      </c>
      <c r="H372" s="14">
        <v>45516</v>
      </c>
      <c r="I372" s="16">
        <v>0.78689814814814818</v>
      </c>
      <c r="K372" s="6" t="s">
        <v>987</v>
      </c>
      <c r="L372" s="4">
        <v>45516</v>
      </c>
      <c r="M372" s="5">
        <v>0.78921296296296295</v>
      </c>
      <c r="N372" s="6" t="s">
        <v>788</v>
      </c>
      <c r="O372" s="8">
        <v>1</v>
      </c>
      <c r="P372" s="4">
        <v>45517</v>
      </c>
      <c r="Q372" s="5">
        <v>0.79913194444444446</v>
      </c>
      <c r="R372" s="6" t="s">
        <v>795</v>
      </c>
      <c r="S372" s="9" cm="1">
        <f t="array" aca="1" ref="S372" ca="1">_xlfn.IFS(P372="",NETWORKDAYS(L372,TODAY(),Feriados!A371:A1436),P372&lt;&gt;"",(NETWORKDAYS(L372,P372,Feriados!A371:A1436)-1))</f>
        <v>1</v>
      </c>
      <c r="T372" s="9" t="str">
        <f t="shared" ca="1" si="10"/>
        <v>Não</v>
      </c>
      <c r="U372" s="8">
        <v>1</v>
      </c>
      <c r="V372" s="9" t="str" cm="1">
        <f t="array" aca="1" ref="V372" ca="1">_xlfn.IFS(T372="Não","",T372="Sim",S372-2)</f>
        <v/>
      </c>
      <c r="W372" s="6">
        <v>0</v>
      </c>
      <c r="X372" s="8">
        <v>1</v>
      </c>
      <c r="Y372" s="8" t="str">
        <f t="shared" si="11"/>
        <v>Não</v>
      </c>
    </row>
    <row r="373" spans="1:25" x14ac:dyDescent="0.25">
      <c r="A373" s="6" t="s">
        <v>1249</v>
      </c>
      <c r="B373" s="6" t="s">
        <v>427</v>
      </c>
      <c r="C373" s="8" t="str">
        <f>VLOOKUP(B373,'Lista de obras'!$A:$C,2,FALSE)</f>
        <v>4575652726</v>
      </c>
      <c r="D373" s="8" t="str">
        <f>VLOOKUP(B373,'Lista de obras'!$A:$C,3,FALSE)</f>
        <v>CABAN ENGENHARIA - Melhorias Entrada da fabrica</v>
      </c>
      <c r="E373" s="8" t="str">
        <f>VLOOKUP(B373,'Lista de obras'!$A:$D,4,FALSE)</f>
        <v>NESTLE MONTES CLAROS</v>
      </c>
      <c r="F373" s="6">
        <v>50</v>
      </c>
      <c r="G373" s="4" t="s">
        <v>1144</v>
      </c>
      <c r="H373" s="14">
        <v>45516</v>
      </c>
      <c r="I373" s="16">
        <v>0.78912037037037042</v>
      </c>
      <c r="K373" s="6" t="s">
        <v>987</v>
      </c>
      <c r="L373" s="4">
        <v>45516</v>
      </c>
      <c r="M373" s="5">
        <v>0.78924768518518518</v>
      </c>
      <c r="N373" s="6" t="s">
        <v>788</v>
      </c>
      <c r="O373" s="8">
        <v>1</v>
      </c>
      <c r="P373" s="4">
        <v>45517</v>
      </c>
      <c r="Q373" s="5">
        <v>0.80047453703703708</v>
      </c>
      <c r="R373" s="6" t="s">
        <v>795</v>
      </c>
      <c r="S373" s="9" cm="1">
        <f t="array" aca="1" ref="S373" ca="1">_xlfn.IFS(P373="",NETWORKDAYS(L373,TODAY(),Feriados!A372:A1437),P373&lt;&gt;"",(NETWORKDAYS(L373,P373,Feriados!A372:A1437)-1))</f>
        <v>1</v>
      </c>
      <c r="T373" s="9" t="str">
        <f t="shared" ca="1" si="10"/>
        <v>Não</v>
      </c>
      <c r="U373" s="8">
        <v>1</v>
      </c>
      <c r="V373" s="9" t="str" cm="1">
        <f t="array" aca="1" ref="V373" ca="1">_xlfn.IFS(T373="Não","",T373="Sim",S373-2)</f>
        <v/>
      </c>
      <c r="W373" s="6">
        <v>0</v>
      </c>
      <c r="X373" s="8">
        <v>1</v>
      </c>
      <c r="Y373" s="8" t="str">
        <f t="shared" si="11"/>
        <v>Não</v>
      </c>
    </row>
    <row r="374" spans="1:25" x14ac:dyDescent="0.25">
      <c r="A374" s="6" t="s">
        <v>1250</v>
      </c>
      <c r="B374" s="6" t="s">
        <v>381</v>
      </c>
      <c r="C374" s="8" t="str">
        <f>VLOOKUP(B374,'Lista de obras'!$A:$C,2,FALSE)</f>
        <v>4575611891</v>
      </c>
      <c r="D374" s="8" t="str">
        <f>VLOOKUP(B374,'Lista de obras'!$A:$C,3,FALSE)</f>
        <v xml:space="preserve">DEBS PROCÓPIO - Projeto nova SE 138KV </v>
      </c>
      <c r="E374" s="8" t="str">
        <f>VLOOKUP(B374,'Lista de obras'!$A:$D,4,FALSE)</f>
        <v>NESTLE IBIÁ</v>
      </c>
      <c r="F374" s="6">
        <v>40</v>
      </c>
      <c r="G374" s="4" t="s">
        <v>1144</v>
      </c>
      <c r="H374" s="14">
        <v>45516</v>
      </c>
      <c r="I374" s="16">
        <v>0.79040509259259262</v>
      </c>
      <c r="K374" s="6" t="s">
        <v>1017</v>
      </c>
      <c r="L374" s="4">
        <v>45516</v>
      </c>
      <c r="M374" s="5">
        <v>0.7905092592592593</v>
      </c>
      <c r="N374" s="6" t="s">
        <v>788</v>
      </c>
      <c r="O374" s="8">
        <v>1</v>
      </c>
      <c r="P374" s="4">
        <v>45517</v>
      </c>
      <c r="Q374" s="5">
        <v>0.47491898148148148</v>
      </c>
      <c r="R374" s="6" t="s">
        <v>874</v>
      </c>
      <c r="S374" s="9" cm="1">
        <f t="array" aca="1" ref="S374" ca="1">_xlfn.IFS(P374="",NETWORKDAYS(L374,TODAY(),Feriados!A373:A1438),P374&lt;&gt;"",(NETWORKDAYS(L374,P374,Feriados!A373:A1438)-1))</f>
        <v>1</v>
      </c>
      <c r="T374" s="9" t="str">
        <f t="shared" ca="1" si="10"/>
        <v>Não</v>
      </c>
      <c r="U374" s="8">
        <v>1</v>
      </c>
      <c r="V374" s="9" t="str" cm="1">
        <f t="array" aca="1" ref="V374" ca="1">_xlfn.IFS(T374="Não","",T374="Sim",S374-2)</f>
        <v/>
      </c>
      <c r="W374" s="6">
        <v>0</v>
      </c>
      <c r="X374" s="8">
        <v>1</v>
      </c>
      <c r="Y374" s="8" t="str">
        <f t="shared" si="11"/>
        <v>Não</v>
      </c>
    </row>
    <row r="375" spans="1:25" x14ac:dyDescent="0.25">
      <c r="A375" s="6" t="s">
        <v>1251</v>
      </c>
      <c r="B375" s="6" t="s">
        <v>169</v>
      </c>
      <c r="C375" s="8" t="str">
        <f>VLOOKUP(B375,'Lista de obras'!$A:$C,2,FALSE)</f>
        <v>4574324207</v>
      </c>
      <c r="D375" s="8" t="str">
        <f>VLOOKUP(B375,'Lista de obras'!$A:$C,3,FALSE)</f>
        <v>LE ENGENHARIA - CAG-11 / Eletrocentro 3B</v>
      </c>
      <c r="E375" s="8" t="str">
        <f>VLOOKUP(B375,'Lista de obras'!$A:$D,4,FALSE)</f>
        <v>NESTLE VILA VELHA</v>
      </c>
      <c r="F375" s="6">
        <v>227</v>
      </c>
      <c r="G375" s="4" t="s">
        <v>1177</v>
      </c>
      <c r="H375" s="14">
        <v>45516</v>
      </c>
      <c r="I375" s="16">
        <v>0.80770833333333336</v>
      </c>
      <c r="K375" s="6" t="s">
        <v>824</v>
      </c>
      <c r="L375" s="4">
        <v>45516</v>
      </c>
      <c r="M375" s="5">
        <v>0.84788194444444442</v>
      </c>
      <c r="N375" s="6" t="s">
        <v>788</v>
      </c>
      <c r="O375" s="8">
        <v>1</v>
      </c>
      <c r="P375" s="4">
        <v>45522</v>
      </c>
      <c r="Q375" s="5">
        <v>0.91590277777777773</v>
      </c>
      <c r="R375" s="6" t="s">
        <v>825</v>
      </c>
      <c r="S375" s="9" cm="1">
        <f t="array" aca="1" ref="S375" ca="1">_xlfn.IFS(P375="",NETWORKDAYS(L375,TODAY(),Feriados!A374:A1439),P375&lt;&gt;"",(NETWORKDAYS(L375,P375,Feriados!A374:A1439)-1))</f>
        <v>4</v>
      </c>
      <c r="T375" s="9" t="str">
        <f t="shared" ca="1" si="10"/>
        <v>Sim</v>
      </c>
      <c r="U375" s="8">
        <v>1</v>
      </c>
      <c r="V375" s="9" cm="1">
        <f t="array" aca="1" ref="V375" ca="1">_xlfn.IFS(T375="Não","",T375="Sim",S375-2)</f>
        <v>2</v>
      </c>
      <c r="W375" s="6">
        <v>0</v>
      </c>
      <c r="X375" s="8">
        <v>1</v>
      </c>
      <c r="Y375" s="8" t="str">
        <f t="shared" si="11"/>
        <v>Não</v>
      </c>
    </row>
    <row r="376" spans="1:25" x14ac:dyDescent="0.25">
      <c r="A376" s="6" t="s">
        <v>1252</v>
      </c>
      <c r="B376" s="6" t="s">
        <v>330</v>
      </c>
      <c r="C376" s="8" t="str">
        <f>VLOOKUP(B376,'Lista de obras'!$A:$C,2,FALSE)</f>
        <v>4574944612</v>
      </c>
      <c r="D376" s="8" t="str">
        <f>VLOOKUP(B376,'Lista de obras'!$A:$C,3,FALSE)</f>
        <v>GERAL TEC - Instalação Elétrica / Instrumentação / Pneumática BBNP Jardins</v>
      </c>
      <c r="E376" s="8" t="str">
        <f>VLOOKUP(B376,'Lista de obras'!$A:$D,4,FALSE)</f>
        <v>NESTLE FEIRA DE SANTANA</v>
      </c>
      <c r="F376" s="6">
        <v>74</v>
      </c>
      <c r="G376" s="4" t="s">
        <v>1188</v>
      </c>
      <c r="H376" s="14">
        <v>45516</v>
      </c>
      <c r="I376" s="16">
        <v>0.81303240740740745</v>
      </c>
      <c r="K376" s="6" t="s">
        <v>865</v>
      </c>
      <c r="L376" s="4">
        <v>45516</v>
      </c>
      <c r="M376" s="5">
        <v>0.81575231481481481</v>
      </c>
      <c r="N376" s="6" t="s">
        <v>788</v>
      </c>
      <c r="O376" s="8">
        <v>1</v>
      </c>
      <c r="P376" s="4">
        <v>45517</v>
      </c>
      <c r="Q376" s="5">
        <v>0.61802083333333335</v>
      </c>
      <c r="R376" s="6" t="s">
        <v>866</v>
      </c>
      <c r="S376" s="9" cm="1">
        <f t="array" aca="1" ref="S376" ca="1">_xlfn.IFS(P376="",NETWORKDAYS(L376,TODAY(),Feriados!A375:A1440),P376&lt;&gt;"",(NETWORKDAYS(L376,P376,Feriados!A375:A1440)-1))</f>
        <v>1</v>
      </c>
      <c r="T376" s="9" t="str">
        <f t="shared" ca="1" si="10"/>
        <v>Não</v>
      </c>
      <c r="U376" s="8">
        <v>1</v>
      </c>
      <c r="V376" s="9" t="str" cm="1">
        <f t="array" aca="1" ref="V376" ca="1">_xlfn.IFS(T376="Não","",T376="Sim",S376-2)</f>
        <v/>
      </c>
      <c r="W376" s="6">
        <v>0</v>
      </c>
      <c r="X376" s="8">
        <v>1</v>
      </c>
      <c r="Y376" s="8" t="str">
        <f t="shared" si="11"/>
        <v>Não</v>
      </c>
    </row>
    <row r="377" spans="1:25" x14ac:dyDescent="0.25">
      <c r="A377" s="6" t="s">
        <v>1253</v>
      </c>
      <c r="B377" s="6" t="s">
        <v>169</v>
      </c>
      <c r="C377" s="8" t="str">
        <f>VLOOKUP(B377,'Lista de obras'!$A:$C,2,FALSE)</f>
        <v>4574324207</v>
      </c>
      <c r="D377" s="8" t="str">
        <f>VLOOKUP(B377,'Lista de obras'!$A:$C,3,FALSE)</f>
        <v>LE ENGENHARIA - CAG-11 / Eletrocentro 3B</v>
      </c>
      <c r="E377" s="8" t="str">
        <f>VLOOKUP(B377,'Lista de obras'!$A:$D,4,FALSE)</f>
        <v>NESTLE VILA VELHA</v>
      </c>
      <c r="F377" s="6">
        <v>228</v>
      </c>
      <c r="G377" s="4" t="s">
        <v>1240</v>
      </c>
      <c r="H377" s="14">
        <v>45516</v>
      </c>
      <c r="I377" s="16">
        <v>0.82795138888888886</v>
      </c>
      <c r="K377" s="6" t="s">
        <v>824</v>
      </c>
      <c r="L377" s="4">
        <v>45516</v>
      </c>
      <c r="M377" s="5">
        <v>0.85165509259259264</v>
      </c>
      <c r="N377" s="6" t="s">
        <v>788</v>
      </c>
      <c r="O377" s="8">
        <v>1</v>
      </c>
      <c r="P377" s="4">
        <v>45522</v>
      </c>
      <c r="Q377" s="5">
        <v>0.91630787037037043</v>
      </c>
      <c r="R377" s="6" t="s">
        <v>825</v>
      </c>
      <c r="S377" s="9" cm="1">
        <f t="array" aca="1" ref="S377" ca="1">_xlfn.IFS(P377="",NETWORKDAYS(L377,TODAY(),Feriados!A376:A1441),P377&lt;&gt;"",(NETWORKDAYS(L377,P377,Feriados!A376:A1441)-1))</f>
        <v>4</v>
      </c>
      <c r="T377" s="9" t="str">
        <f t="shared" ca="1" si="10"/>
        <v>Sim</v>
      </c>
      <c r="U377" s="8">
        <v>1</v>
      </c>
      <c r="V377" s="9" cm="1">
        <f t="array" aca="1" ref="V377" ca="1">_xlfn.IFS(T377="Não","",T377="Sim",S377-2)</f>
        <v>2</v>
      </c>
      <c r="W377" s="6">
        <v>0</v>
      </c>
      <c r="X377" s="8">
        <v>1</v>
      </c>
      <c r="Y377" s="8" t="str">
        <f t="shared" si="11"/>
        <v>Não</v>
      </c>
    </row>
    <row r="378" spans="1:25" x14ac:dyDescent="0.25">
      <c r="A378" s="6" t="s">
        <v>1254</v>
      </c>
      <c r="B378" s="6" t="s">
        <v>166</v>
      </c>
      <c r="C378" s="8" t="str">
        <f>VLOOKUP(B378,'Lista de obras'!$A:$C,2,FALSE)</f>
        <v>4575310899, 4575351100</v>
      </c>
      <c r="D378" s="8" t="str">
        <f>VLOOKUP(B378,'Lista de obras'!$A:$C,3,FALSE)</f>
        <v>PLAEGE - Águas Coloridas</v>
      </c>
      <c r="E378" s="8" t="str">
        <f>VLOOKUP(B378,'Lista de obras'!$A:$D,4,FALSE)</f>
        <v>NESTLE ARARAS</v>
      </c>
      <c r="F378" s="6">
        <v>159</v>
      </c>
      <c r="G378" s="4" t="s">
        <v>1177</v>
      </c>
      <c r="H378" s="14">
        <v>45516</v>
      </c>
      <c r="I378" s="16">
        <v>0.8542939814814815</v>
      </c>
      <c r="K378" s="6" t="s">
        <v>805</v>
      </c>
      <c r="L378" s="4">
        <v>45517</v>
      </c>
      <c r="M378" s="5">
        <v>0.69678240740740738</v>
      </c>
      <c r="N378" s="6" t="s">
        <v>788</v>
      </c>
      <c r="O378" s="8">
        <v>1</v>
      </c>
      <c r="P378" s="4">
        <v>45517</v>
      </c>
      <c r="Q378" s="5">
        <v>0.72799768518518515</v>
      </c>
      <c r="R378" s="6" t="s">
        <v>871</v>
      </c>
      <c r="S378" s="9" cm="1">
        <f t="array" aca="1" ref="S378" ca="1">_xlfn.IFS(P378="",NETWORKDAYS(L378,TODAY(),Feriados!A377:A1442),P378&lt;&gt;"",(NETWORKDAYS(L378,P378,Feriados!A377:A1442)-1))</f>
        <v>0</v>
      </c>
      <c r="T378" s="9" t="str">
        <f t="shared" ca="1" si="10"/>
        <v>Não</v>
      </c>
      <c r="U378" s="8">
        <v>1</v>
      </c>
      <c r="V378" s="9" t="str" cm="1">
        <f t="array" aca="1" ref="V378" ca="1">_xlfn.IFS(T378="Não","",T378="Sim",S378-2)</f>
        <v/>
      </c>
      <c r="W378" s="6">
        <v>0</v>
      </c>
      <c r="X378" s="8">
        <v>1</v>
      </c>
      <c r="Y378" s="8" t="str">
        <f t="shared" si="11"/>
        <v>Não</v>
      </c>
    </row>
    <row r="379" spans="1:25" x14ac:dyDescent="0.25">
      <c r="A379" s="6" t="s">
        <v>1255</v>
      </c>
      <c r="B379" s="6" t="s">
        <v>166</v>
      </c>
      <c r="C379" s="8" t="str">
        <f>VLOOKUP(B379,'Lista de obras'!$A:$C,2,FALSE)</f>
        <v>4575310899, 4575351100</v>
      </c>
      <c r="D379" s="8" t="str">
        <f>VLOOKUP(B379,'Lista de obras'!$A:$C,3,FALSE)</f>
        <v>PLAEGE - Águas Coloridas</v>
      </c>
      <c r="E379" s="8" t="str">
        <f>VLOOKUP(B379,'Lista de obras'!$A:$D,4,FALSE)</f>
        <v>NESTLE ARARAS</v>
      </c>
      <c r="F379" s="6">
        <v>161</v>
      </c>
      <c r="G379" s="4" t="s">
        <v>1188</v>
      </c>
      <c r="H379" s="14">
        <v>45516</v>
      </c>
      <c r="I379" s="16">
        <v>0.85540509259259256</v>
      </c>
      <c r="K379" s="6" t="s">
        <v>805</v>
      </c>
      <c r="L379" s="4">
        <v>45517</v>
      </c>
      <c r="M379" s="5">
        <v>0.76927083333333335</v>
      </c>
      <c r="N379" s="6" t="s">
        <v>788</v>
      </c>
      <c r="O379" s="8">
        <v>1</v>
      </c>
      <c r="P379" s="4">
        <v>45520</v>
      </c>
      <c r="Q379" s="5">
        <v>0.84886574074074073</v>
      </c>
      <c r="R379" s="6" t="s">
        <v>871</v>
      </c>
      <c r="S379" s="9" cm="1">
        <f t="array" aca="1" ref="S379" ca="1">_xlfn.IFS(P379="",NETWORKDAYS(L379,TODAY(),Feriados!A378:A1443),P379&lt;&gt;"",(NETWORKDAYS(L379,P379,Feriados!A378:A1443)-1))</f>
        <v>3</v>
      </c>
      <c r="T379" s="9" t="str">
        <f t="shared" ca="1" si="10"/>
        <v>Sim</v>
      </c>
      <c r="U379" s="8">
        <v>1</v>
      </c>
      <c r="V379" s="9" cm="1">
        <f t="array" aca="1" ref="V379" ca="1">_xlfn.IFS(T379="Não","",T379="Sim",S379-2)</f>
        <v>1</v>
      </c>
      <c r="W379" s="6">
        <v>0</v>
      </c>
      <c r="X379" s="8">
        <v>1</v>
      </c>
      <c r="Y379" s="8" t="str">
        <f t="shared" si="11"/>
        <v>Não</v>
      </c>
    </row>
    <row r="380" spans="1:25" x14ac:dyDescent="0.25">
      <c r="A380" s="6" t="s">
        <v>1256</v>
      </c>
      <c r="B380" s="6" t="s">
        <v>327</v>
      </c>
      <c r="C380" s="8" t="str">
        <f>VLOOKUP(B380,'Lista de obras'!$A:$C,2,FALSE)</f>
        <v>4572877286</v>
      </c>
      <c r="D380" s="8" t="str">
        <f>VLOOKUP(B380,'Lista de obras'!$A:$C,3,FALSE)</f>
        <v>LEOGAP INDUSTRIA - Montagem Silos Café Verde</v>
      </c>
      <c r="E380" s="8" t="str">
        <f>VLOOKUP(B380,'Lista de obras'!$A:$D,4,FALSE)</f>
        <v>NESTLE ARARAS</v>
      </c>
      <c r="F380" s="6">
        <v>319</v>
      </c>
      <c r="G380" s="4" t="s">
        <v>933</v>
      </c>
      <c r="H380" s="14">
        <v>45517</v>
      </c>
      <c r="I380" s="16">
        <v>0.46681712962962962</v>
      </c>
      <c r="K380" s="6" t="s">
        <v>924</v>
      </c>
      <c r="L380" s="4">
        <v>45517</v>
      </c>
      <c r="M380" s="5">
        <v>0.46689814814814817</v>
      </c>
      <c r="N380" s="6" t="s">
        <v>800</v>
      </c>
      <c r="O380" s="8">
        <v>1</v>
      </c>
      <c r="P380" s="4"/>
      <c r="Q380" s="5"/>
      <c r="S380" s="9" cm="1">
        <f t="array" aca="1" ref="S380" ca="1">_xlfn.IFS(P380="",NETWORKDAYS(L380,TODAY(),Feriados!A379:A1444),P380&lt;&gt;"",(NETWORKDAYS(L380,P380,Feriados!A379:A1444)-1))</f>
        <v>53</v>
      </c>
      <c r="T380" s="9" t="str">
        <f t="shared" ca="1" si="10"/>
        <v>Sim</v>
      </c>
      <c r="U380" s="8">
        <v>1</v>
      </c>
      <c r="V380" s="9" cm="1">
        <f t="array" aca="1" ref="V380" ca="1">_xlfn.IFS(T380="Não","",T380="Sim",S380-2)</f>
        <v>51</v>
      </c>
      <c r="W380" s="6">
        <v>0</v>
      </c>
      <c r="X380" s="8">
        <v>1</v>
      </c>
      <c r="Y380" s="8" t="str">
        <f t="shared" si="11"/>
        <v>Não</v>
      </c>
    </row>
    <row r="381" spans="1:25" x14ac:dyDescent="0.25">
      <c r="A381" s="6" t="s">
        <v>1257</v>
      </c>
      <c r="B381" s="6" t="s">
        <v>327</v>
      </c>
      <c r="C381" s="8" t="str">
        <f>VLOOKUP(B381,'Lista de obras'!$A:$C,2,FALSE)</f>
        <v>4572877286</v>
      </c>
      <c r="D381" s="8" t="str">
        <f>VLOOKUP(B381,'Lista de obras'!$A:$C,3,FALSE)</f>
        <v>LEOGAP INDUSTRIA - Montagem Silos Café Verde</v>
      </c>
      <c r="E381" s="8" t="str">
        <f>VLOOKUP(B381,'Lista de obras'!$A:$D,4,FALSE)</f>
        <v>NESTLE ARARAS</v>
      </c>
      <c r="F381" s="6">
        <v>320</v>
      </c>
      <c r="G381" s="4" t="s">
        <v>967</v>
      </c>
      <c r="H381" s="14">
        <v>45517</v>
      </c>
      <c r="I381" s="16">
        <v>0.47008101851851852</v>
      </c>
      <c r="K381" s="6" t="s">
        <v>924</v>
      </c>
      <c r="L381" s="4">
        <v>45517</v>
      </c>
      <c r="M381" s="5">
        <v>0.47016203703703702</v>
      </c>
      <c r="N381" s="6" t="s">
        <v>800</v>
      </c>
      <c r="O381" s="8">
        <v>1</v>
      </c>
      <c r="P381" s="4"/>
      <c r="Q381" s="5"/>
      <c r="S381" s="9" cm="1">
        <f t="array" aca="1" ref="S381" ca="1">_xlfn.IFS(P381="",NETWORKDAYS(L381,TODAY(),Feriados!A380:A1445),P381&lt;&gt;"",(NETWORKDAYS(L381,P381,Feriados!A380:A1445)-1))</f>
        <v>53</v>
      </c>
      <c r="T381" s="9" t="str">
        <f t="shared" ca="1" si="10"/>
        <v>Sim</v>
      </c>
      <c r="U381" s="8">
        <v>1</v>
      </c>
      <c r="V381" s="9" cm="1">
        <f t="array" aca="1" ref="V381" ca="1">_xlfn.IFS(T381="Não","",T381="Sim",S381-2)</f>
        <v>51</v>
      </c>
      <c r="W381" s="6">
        <v>0</v>
      </c>
      <c r="X381" s="8">
        <v>1</v>
      </c>
      <c r="Y381" s="8" t="str">
        <f t="shared" si="11"/>
        <v>Não</v>
      </c>
    </row>
    <row r="382" spans="1:25" x14ac:dyDescent="0.25">
      <c r="A382" s="6" t="s">
        <v>1258</v>
      </c>
      <c r="B382" s="6" t="s">
        <v>327</v>
      </c>
      <c r="C382" s="8" t="str">
        <f>VLOOKUP(B382,'Lista de obras'!$A:$C,2,FALSE)</f>
        <v>4572877286</v>
      </c>
      <c r="D382" s="8" t="str">
        <f>VLOOKUP(B382,'Lista de obras'!$A:$C,3,FALSE)</f>
        <v>LEOGAP INDUSTRIA - Montagem Silos Café Verde</v>
      </c>
      <c r="E382" s="8" t="str">
        <f>VLOOKUP(B382,'Lista de obras'!$A:$D,4,FALSE)</f>
        <v>NESTLE ARARAS</v>
      </c>
      <c r="F382" s="6">
        <v>321</v>
      </c>
      <c r="G382" s="4" t="s">
        <v>1034</v>
      </c>
      <c r="H382" s="14">
        <v>45517</v>
      </c>
      <c r="I382" s="16">
        <v>0.4714814814814815</v>
      </c>
      <c r="K382" s="6" t="s">
        <v>924</v>
      </c>
      <c r="L382" s="4">
        <v>45517</v>
      </c>
      <c r="M382" s="5">
        <v>0.4715625</v>
      </c>
      <c r="N382" s="6" t="s">
        <v>800</v>
      </c>
      <c r="O382" s="8">
        <v>1</v>
      </c>
      <c r="P382" s="4"/>
      <c r="Q382" s="5"/>
      <c r="S382" s="9" cm="1">
        <f t="array" aca="1" ref="S382" ca="1">_xlfn.IFS(P382="",NETWORKDAYS(L382,TODAY(),Feriados!A381:A1446),P382&lt;&gt;"",(NETWORKDAYS(L382,P382,Feriados!A381:A1446)-1))</f>
        <v>53</v>
      </c>
      <c r="T382" s="9" t="str">
        <f t="shared" ca="1" si="10"/>
        <v>Sim</v>
      </c>
      <c r="U382" s="8">
        <v>1</v>
      </c>
      <c r="V382" s="9" cm="1">
        <f t="array" aca="1" ref="V382" ca="1">_xlfn.IFS(T382="Não","",T382="Sim",S382-2)</f>
        <v>51</v>
      </c>
      <c r="W382" s="6">
        <v>0</v>
      </c>
      <c r="X382" s="8">
        <v>1</v>
      </c>
      <c r="Y382" s="8" t="str">
        <f t="shared" si="11"/>
        <v>Não</v>
      </c>
    </row>
    <row r="383" spans="1:25" x14ac:dyDescent="0.25">
      <c r="A383" s="6" t="s">
        <v>1259</v>
      </c>
      <c r="B383" s="6" t="s">
        <v>216</v>
      </c>
      <c r="C383" s="8" t="str">
        <f>VLOOKUP(B383,'Lista de obras'!$A:$C,2,FALSE)</f>
        <v>4573745014</v>
      </c>
      <c r="D383" s="8" t="str">
        <f>VLOOKUP(B383,'Lista de obras'!$A:$C,3,FALSE)</f>
        <v>GTEL - Projeto Belly</v>
      </c>
      <c r="E383" s="8" t="str">
        <f>VLOOKUP(B383,'Lista de obras'!$A:$D,4,FALSE)</f>
        <v>NESTLE VARGEÃO</v>
      </c>
      <c r="F383" s="6">
        <v>280</v>
      </c>
      <c r="G383" s="4" t="s">
        <v>1188</v>
      </c>
      <c r="H383" s="14">
        <v>45517</v>
      </c>
      <c r="I383" s="16">
        <v>0.47240740740740739</v>
      </c>
      <c r="K383" s="6" t="s">
        <v>787</v>
      </c>
      <c r="L383" s="4">
        <v>45517</v>
      </c>
      <c r="M383" s="5">
        <v>0.58210648148148147</v>
      </c>
      <c r="N383" s="6" t="s">
        <v>788</v>
      </c>
      <c r="O383" s="8">
        <v>1</v>
      </c>
      <c r="P383" s="4">
        <v>45532</v>
      </c>
      <c r="Q383" s="5">
        <v>0.5957986111111111</v>
      </c>
      <c r="R383" s="6" t="s">
        <v>789</v>
      </c>
      <c r="S383" s="9" cm="1">
        <f t="array" aca="1" ref="S383" ca="1">_xlfn.IFS(P383="",NETWORKDAYS(L383,TODAY(),Feriados!A382:A1447),P383&lt;&gt;"",(NETWORKDAYS(L383,P383,Feriados!A382:A1447)-1))</f>
        <v>11</v>
      </c>
      <c r="T383" s="9" t="str">
        <f t="shared" ca="1" si="10"/>
        <v>Sim</v>
      </c>
      <c r="U383" s="8">
        <v>1</v>
      </c>
      <c r="V383" s="9" cm="1">
        <f t="array" aca="1" ref="V383" ca="1">_xlfn.IFS(T383="Não","",T383="Sim",S383-2)</f>
        <v>9</v>
      </c>
      <c r="W383" s="6">
        <v>0</v>
      </c>
      <c r="X383" s="8">
        <v>1</v>
      </c>
      <c r="Y383" s="8" t="str">
        <f t="shared" si="11"/>
        <v>Não</v>
      </c>
    </row>
    <row r="384" spans="1:25" x14ac:dyDescent="0.25">
      <c r="A384" s="6" t="s">
        <v>1260</v>
      </c>
      <c r="B384" s="6" t="s">
        <v>327</v>
      </c>
      <c r="C384" s="8" t="str">
        <f>VLOOKUP(B384,'Lista de obras'!$A:$C,2,FALSE)</f>
        <v>4572877286</v>
      </c>
      <c r="D384" s="8" t="str">
        <f>VLOOKUP(B384,'Lista de obras'!$A:$C,3,FALSE)</f>
        <v>LEOGAP INDUSTRIA - Montagem Silos Café Verde</v>
      </c>
      <c r="E384" s="8" t="str">
        <f>VLOOKUP(B384,'Lista de obras'!$A:$D,4,FALSE)</f>
        <v>NESTLE ARARAS</v>
      </c>
      <c r="F384" s="6">
        <v>322</v>
      </c>
      <c r="G384" s="4" t="s">
        <v>1098</v>
      </c>
      <c r="H384" s="14">
        <v>45517</v>
      </c>
      <c r="I384" s="16">
        <v>0.47317129629629628</v>
      </c>
      <c r="K384" s="6" t="s">
        <v>924</v>
      </c>
      <c r="L384" s="4">
        <v>45517</v>
      </c>
      <c r="M384" s="5">
        <v>0.47326388888888887</v>
      </c>
      <c r="N384" s="6" t="s">
        <v>800</v>
      </c>
      <c r="O384" s="8">
        <v>1</v>
      </c>
      <c r="P384" s="4"/>
      <c r="Q384" s="5"/>
      <c r="S384" s="9" cm="1">
        <f t="array" aca="1" ref="S384" ca="1">_xlfn.IFS(P384="",NETWORKDAYS(L384,TODAY(),Feriados!A383:A1448),P384&lt;&gt;"",(NETWORKDAYS(L384,P384,Feriados!A383:A1448)-1))</f>
        <v>53</v>
      </c>
      <c r="T384" s="9" t="str">
        <f t="shared" ca="1" si="10"/>
        <v>Sim</v>
      </c>
      <c r="U384" s="8">
        <v>1</v>
      </c>
      <c r="V384" s="9" cm="1">
        <f t="array" aca="1" ref="V384" ca="1">_xlfn.IFS(T384="Não","",T384="Sim",S384-2)</f>
        <v>51</v>
      </c>
      <c r="W384" s="6">
        <v>0</v>
      </c>
      <c r="X384" s="8">
        <v>1</v>
      </c>
      <c r="Y384" s="8" t="str">
        <f t="shared" si="11"/>
        <v>Não</v>
      </c>
    </row>
    <row r="385" spans="1:25" x14ac:dyDescent="0.25">
      <c r="A385" s="6" t="s">
        <v>1261</v>
      </c>
      <c r="B385" s="6" t="s">
        <v>327</v>
      </c>
      <c r="C385" s="8" t="str">
        <f>VLOOKUP(B385,'Lista de obras'!$A:$C,2,FALSE)</f>
        <v>4572877286</v>
      </c>
      <c r="D385" s="8" t="str">
        <f>VLOOKUP(B385,'Lista de obras'!$A:$C,3,FALSE)</f>
        <v>LEOGAP INDUSTRIA - Montagem Silos Café Verde</v>
      </c>
      <c r="E385" s="8" t="str">
        <f>VLOOKUP(B385,'Lista de obras'!$A:$D,4,FALSE)</f>
        <v>NESTLE ARARAS</v>
      </c>
      <c r="F385" s="6">
        <v>323</v>
      </c>
      <c r="G385" s="4" t="s">
        <v>1144</v>
      </c>
      <c r="H385" s="14">
        <v>45517</v>
      </c>
      <c r="I385" s="16">
        <v>0.47425925925925927</v>
      </c>
      <c r="K385" s="6" t="s">
        <v>924</v>
      </c>
      <c r="L385" s="4">
        <v>45517</v>
      </c>
      <c r="M385" s="5">
        <v>0.4745949074074074</v>
      </c>
      <c r="N385" s="6" t="s">
        <v>800</v>
      </c>
      <c r="O385" s="8">
        <v>1</v>
      </c>
      <c r="P385" s="4"/>
      <c r="Q385" s="5"/>
      <c r="S385" s="9" cm="1">
        <f t="array" aca="1" ref="S385" ca="1">_xlfn.IFS(P385="",NETWORKDAYS(L385,TODAY(),Feriados!A384:A1449),P385&lt;&gt;"",(NETWORKDAYS(L385,P385,Feriados!A384:A1449)-1))</f>
        <v>53</v>
      </c>
      <c r="T385" s="9" t="str">
        <f t="shared" ca="1" si="10"/>
        <v>Sim</v>
      </c>
      <c r="U385" s="8">
        <v>1</v>
      </c>
      <c r="V385" s="9" cm="1">
        <f t="array" aca="1" ref="V385" ca="1">_xlfn.IFS(T385="Não","",T385="Sim",S385-2)</f>
        <v>51</v>
      </c>
      <c r="W385" s="6">
        <v>0</v>
      </c>
      <c r="X385" s="8">
        <v>1</v>
      </c>
      <c r="Y385" s="8" t="str">
        <f t="shared" si="11"/>
        <v>Não</v>
      </c>
    </row>
    <row r="386" spans="1:25" x14ac:dyDescent="0.25">
      <c r="A386" s="6" t="s">
        <v>1262</v>
      </c>
      <c r="B386" s="6" t="s">
        <v>327</v>
      </c>
      <c r="C386" s="8" t="str">
        <f>VLOOKUP(B386,'Lista de obras'!$A:$C,2,FALSE)</f>
        <v>4572877286</v>
      </c>
      <c r="D386" s="8" t="str">
        <f>VLOOKUP(B386,'Lista de obras'!$A:$C,3,FALSE)</f>
        <v>LEOGAP INDUSTRIA - Montagem Silos Café Verde</v>
      </c>
      <c r="E386" s="8" t="str">
        <f>VLOOKUP(B386,'Lista de obras'!$A:$D,4,FALSE)</f>
        <v>NESTLE ARARAS</v>
      </c>
      <c r="F386" s="6">
        <v>324</v>
      </c>
      <c r="G386" s="4" t="s">
        <v>1177</v>
      </c>
      <c r="H386" s="14">
        <v>45517</v>
      </c>
      <c r="I386" s="16">
        <v>0.47586805555555556</v>
      </c>
      <c r="K386" s="6" t="s">
        <v>924</v>
      </c>
      <c r="L386" s="4">
        <v>45517</v>
      </c>
      <c r="M386" s="5">
        <v>0.50996527777777778</v>
      </c>
      <c r="N386" s="6" t="s">
        <v>800</v>
      </c>
      <c r="O386" s="8">
        <v>1</v>
      </c>
      <c r="P386" s="4"/>
      <c r="Q386" s="5"/>
      <c r="S386" s="9" cm="1">
        <f t="array" aca="1" ref="S386" ca="1">_xlfn.IFS(P386="",NETWORKDAYS(L386,TODAY(),Feriados!A385:A1450),P386&lt;&gt;"",(NETWORKDAYS(L386,P386,Feriados!A385:A1450)-1))</f>
        <v>53</v>
      </c>
      <c r="T386" s="9" t="str">
        <f t="shared" ca="1" si="10"/>
        <v>Sim</v>
      </c>
      <c r="U386" s="8">
        <v>1</v>
      </c>
      <c r="V386" s="9" cm="1">
        <f t="array" aca="1" ref="V386" ca="1">_xlfn.IFS(T386="Não","",T386="Sim",S386-2)</f>
        <v>51</v>
      </c>
      <c r="W386" s="6">
        <v>0</v>
      </c>
      <c r="X386" s="8">
        <v>1</v>
      </c>
      <c r="Y386" s="8" t="str">
        <f t="shared" si="11"/>
        <v>Não</v>
      </c>
    </row>
    <row r="387" spans="1:25" x14ac:dyDescent="0.25">
      <c r="A387" s="6" t="s">
        <v>1263</v>
      </c>
      <c r="B387" s="6" t="s">
        <v>492</v>
      </c>
      <c r="C387" s="8" t="str">
        <f>VLOOKUP(B387,'Lista de obras'!$A:$C,2,FALSE)</f>
        <v>4574439614</v>
      </c>
      <c r="D387" s="8" t="str">
        <f>VLOOKUP(B387,'Lista de obras'!$A:$C,3,FALSE)</f>
        <v>MASTER INOX - Serviço de Instalações Mecânicas Projeto Fluid Bed</v>
      </c>
      <c r="E387" s="8" t="str">
        <f>VLOOKUP(B387,'Lista de obras'!$A:$D,4,FALSE)</f>
        <v>NESTLE ARARAS</v>
      </c>
      <c r="F387" s="6">
        <v>100</v>
      </c>
      <c r="G387" s="4" t="s">
        <v>817</v>
      </c>
      <c r="H387" s="14">
        <v>45517</v>
      </c>
      <c r="I387" s="16">
        <v>0.48450231481481482</v>
      </c>
      <c r="L387" s="4"/>
      <c r="M387" s="5"/>
      <c r="N387" s="6" t="s">
        <v>985</v>
      </c>
      <c r="O387" s="8">
        <v>1</v>
      </c>
      <c r="P387" s="4"/>
      <c r="Q387" s="5"/>
      <c r="S387" s="9" cm="1">
        <f t="array" aca="1" ref="S387" ca="1">_xlfn.IFS(P387="",NETWORKDAYS(L387,TODAY(),Feriados!A386:A1451),P387&lt;&gt;"",(NETWORKDAYS(L387,P387,Feriados!A386:A1451)-1))</f>
        <v>32564</v>
      </c>
      <c r="T387" s="9" t="str">
        <f t="shared" ca="1" si="10"/>
        <v>Sim</v>
      </c>
      <c r="U387" s="8">
        <v>1</v>
      </c>
      <c r="V387" s="9" cm="1">
        <f t="array" aca="1" ref="V387" ca="1">_xlfn.IFS(T387="Não","",T387="Sim",S387-2)</f>
        <v>32562</v>
      </c>
      <c r="W387" s="6">
        <v>0</v>
      </c>
      <c r="X387" s="8">
        <v>1</v>
      </c>
      <c r="Y387" s="8" t="str">
        <f t="shared" si="11"/>
        <v>Não</v>
      </c>
    </row>
    <row r="388" spans="1:25" x14ac:dyDescent="0.25">
      <c r="A388" s="6" t="s">
        <v>1264</v>
      </c>
      <c r="B388" s="6" t="s">
        <v>497</v>
      </c>
      <c r="C388" s="8" t="str">
        <f>VLOOKUP(B388,'Lista de obras'!$A:$C,2,FALSE)</f>
        <v>4575422409 - RFQ-1210-2024-000.096</v>
      </c>
      <c r="D388" s="8" t="str">
        <f>VLOOKUP(B388,'Lista de obras'!$A:$C,3,FALSE)</f>
        <v>ELETROVOLT - Adequações e montagens elétricas</v>
      </c>
      <c r="E388" s="8" t="str">
        <f>VLOOKUP(B388,'Lista de obras'!$A:$D,4,FALSE)</f>
        <v>NESTLE ARARAS</v>
      </c>
      <c r="F388" s="6">
        <v>39</v>
      </c>
      <c r="G388" s="4" t="s">
        <v>1188</v>
      </c>
      <c r="H388" s="14">
        <v>45517</v>
      </c>
      <c r="I388" s="16">
        <v>0.49215277777777777</v>
      </c>
      <c r="K388" s="6" t="s">
        <v>811</v>
      </c>
      <c r="L388" s="4">
        <v>45517</v>
      </c>
      <c r="M388" s="5">
        <v>0.50591435185185185</v>
      </c>
      <c r="N388" s="6" t="s">
        <v>788</v>
      </c>
      <c r="O388" s="8">
        <v>1</v>
      </c>
      <c r="P388" s="4">
        <v>45521</v>
      </c>
      <c r="Q388" s="5">
        <v>0.55614583333333334</v>
      </c>
      <c r="R388" s="6" t="s">
        <v>812</v>
      </c>
      <c r="S388" s="9" cm="1">
        <f t="array" aca="1" ref="S388" ca="1">_xlfn.IFS(P388="",NETWORKDAYS(L388,TODAY(),Feriados!A387:A1452),P388&lt;&gt;"",(NETWORKDAYS(L388,P388,Feriados!A387:A1452)-1))</f>
        <v>3</v>
      </c>
      <c r="T388" s="9" t="str">
        <f t="shared" ref="T388:T451" ca="1" si="12">IF(S388="","Em análise pelo fiscal",IF(S388&gt;2,"Sim","Não"))</f>
        <v>Sim</v>
      </c>
      <c r="U388" s="8">
        <v>1</v>
      </c>
      <c r="V388" s="9" cm="1">
        <f t="array" aca="1" ref="V388" ca="1">_xlfn.IFS(T388="Não","",T388="Sim",S388-2)</f>
        <v>1</v>
      </c>
      <c r="W388" s="6">
        <v>0</v>
      </c>
      <c r="X388" s="8">
        <v>1</v>
      </c>
      <c r="Y388" s="8" t="str">
        <f t="shared" ref="Y388:Y451" si="13">IF(W388&gt;3,"Sim","Não")</f>
        <v>Não</v>
      </c>
    </row>
    <row r="389" spans="1:25" x14ac:dyDescent="0.25">
      <c r="A389" s="6" t="s">
        <v>1265</v>
      </c>
      <c r="B389" s="6" t="s">
        <v>492</v>
      </c>
      <c r="C389" s="8" t="str">
        <f>VLOOKUP(B389,'Lista de obras'!$A:$C,2,FALSE)</f>
        <v>4574439614</v>
      </c>
      <c r="D389" s="8" t="str">
        <f>VLOOKUP(B389,'Lista de obras'!$A:$C,3,FALSE)</f>
        <v>MASTER INOX - Serviço de Instalações Mecânicas Projeto Fluid Bed</v>
      </c>
      <c r="E389" s="8" t="str">
        <f>VLOOKUP(B389,'Lista de obras'!$A:$D,4,FALSE)</f>
        <v>NESTLE ARARAS</v>
      </c>
      <c r="F389" s="6">
        <v>101</v>
      </c>
      <c r="G389" s="4" t="s">
        <v>878</v>
      </c>
      <c r="H389" s="14">
        <v>45517</v>
      </c>
      <c r="I389" s="16">
        <v>0.49943287037037037</v>
      </c>
      <c r="L389" s="4"/>
      <c r="M389" s="5"/>
      <c r="N389" s="6" t="s">
        <v>985</v>
      </c>
      <c r="O389" s="8">
        <v>1</v>
      </c>
      <c r="P389" s="4"/>
      <c r="Q389" s="5"/>
      <c r="S389" s="9" cm="1">
        <f t="array" aca="1" ref="S389" ca="1">_xlfn.IFS(P389="",NETWORKDAYS(L389,TODAY(),Feriados!A388:A1453),P389&lt;&gt;"",(NETWORKDAYS(L389,P389,Feriados!A388:A1453)-1))</f>
        <v>32564</v>
      </c>
      <c r="T389" s="9" t="str">
        <f t="shared" ca="1" si="12"/>
        <v>Sim</v>
      </c>
      <c r="U389" s="8">
        <v>1</v>
      </c>
      <c r="V389" s="9" cm="1">
        <f t="array" aca="1" ref="V389" ca="1">_xlfn.IFS(T389="Não","",T389="Sim",S389-2)</f>
        <v>32562</v>
      </c>
      <c r="W389" s="6">
        <v>0</v>
      </c>
      <c r="X389" s="8">
        <v>1</v>
      </c>
      <c r="Y389" s="8" t="str">
        <f t="shared" si="13"/>
        <v>Não</v>
      </c>
    </row>
    <row r="390" spans="1:25" x14ac:dyDescent="0.25">
      <c r="A390" s="6" t="s">
        <v>1266</v>
      </c>
      <c r="B390" s="6" t="s">
        <v>492</v>
      </c>
      <c r="C390" s="8" t="str">
        <f>VLOOKUP(B390,'Lista de obras'!$A:$C,2,FALSE)</f>
        <v>4574439614</v>
      </c>
      <c r="D390" s="8" t="str">
        <f>VLOOKUP(B390,'Lista de obras'!$A:$C,3,FALSE)</f>
        <v>MASTER INOX - Serviço de Instalações Mecânicas Projeto Fluid Bed</v>
      </c>
      <c r="E390" s="8" t="str">
        <f>VLOOKUP(B390,'Lista de obras'!$A:$D,4,FALSE)</f>
        <v>NESTLE ARARAS</v>
      </c>
      <c r="F390" s="6">
        <v>102</v>
      </c>
      <c r="G390" s="4" t="s">
        <v>909</v>
      </c>
      <c r="H390" s="14">
        <v>45517</v>
      </c>
      <c r="I390" s="16">
        <v>0.5040162037037037</v>
      </c>
      <c r="L390" s="4"/>
      <c r="M390" s="5"/>
      <c r="N390" s="6" t="s">
        <v>985</v>
      </c>
      <c r="O390" s="8">
        <v>1</v>
      </c>
      <c r="P390" s="4"/>
      <c r="Q390" s="5"/>
      <c r="S390" s="9" cm="1">
        <f t="array" aca="1" ref="S390" ca="1">_xlfn.IFS(P390="",NETWORKDAYS(L390,TODAY(),Feriados!A389:A1454),P390&lt;&gt;"",(NETWORKDAYS(L390,P390,Feriados!A389:A1454)-1))</f>
        <v>32564</v>
      </c>
      <c r="T390" s="9" t="str">
        <f t="shared" ca="1" si="12"/>
        <v>Sim</v>
      </c>
      <c r="U390" s="8">
        <v>1</v>
      </c>
      <c r="V390" s="9" cm="1">
        <f t="array" aca="1" ref="V390" ca="1">_xlfn.IFS(T390="Não","",T390="Sim",S390-2)</f>
        <v>32562</v>
      </c>
      <c r="W390" s="6">
        <v>0</v>
      </c>
      <c r="X390" s="8">
        <v>1</v>
      </c>
      <c r="Y390" s="8" t="str">
        <f t="shared" si="13"/>
        <v>Não</v>
      </c>
    </row>
    <row r="391" spans="1:25" x14ac:dyDescent="0.25">
      <c r="A391" s="6" t="s">
        <v>1267</v>
      </c>
      <c r="B391" s="6" t="s">
        <v>492</v>
      </c>
      <c r="C391" s="8" t="str">
        <f>VLOOKUP(B391,'Lista de obras'!$A:$C,2,FALSE)</f>
        <v>4574439614</v>
      </c>
      <c r="D391" s="8" t="str">
        <f>VLOOKUP(B391,'Lista de obras'!$A:$C,3,FALSE)</f>
        <v>MASTER INOX - Serviço de Instalações Mecânicas Projeto Fluid Bed</v>
      </c>
      <c r="E391" s="8" t="str">
        <f>VLOOKUP(B391,'Lista de obras'!$A:$D,4,FALSE)</f>
        <v>NESTLE ARARAS</v>
      </c>
      <c r="F391" s="6">
        <v>103</v>
      </c>
      <c r="G391" s="4" t="s">
        <v>939</v>
      </c>
      <c r="H391" s="14">
        <v>45517</v>
      </c>
      <c r="I391" s="16">
        <v>0.50557870370370372</v>
      </c>
      <c r="L391" s="4"/>
      <c r="M391" s="5"/>
      <c r="N391" s="6" t="s">
        <v>985</v>
      </c>
      <c r="O391" s="8">
        <v>1</v>
      </c>
      <c r="P391" s="4"/>
      <c r="Q391" s="5"/>
      <c r="S391" s="9" cm="1">
        <f t="array" aca="1" ref="S391" ca="1">_xlfn.IFS(P391="",NETWORKDAYS(L391,TODAY(),Feriados!A390:A1455),P391&lt;&gt;"",(NETWORKDAYS(L391,P391,Feriados!A390:A1455)-1))</f>
        <v>32564</v>
      </c>
      <c r="T391" s="9" t="str">
        <f t="shared" ca="1" si="12"/>
        <v>Sim</v>
      </c>
      <c r="U391" s="8">
        <v>1</v>
      </c>
      <c r="V391" s="9" cm="1">
        <f t="array" aca="1" ref="V391" ca="1">_xlfn.IFS(T391="Não","",T391="Sim",S391-2)</f>
        <v>32562</v>
      </c>
      <c r="W391" s="6">
        <v>0</v>
      </c>
      <c r="X391" s="8">
        <v>1</v>
      </c>
      <c r="Y391" s="8" t="str">
        <f t="shared" si="13"/>
        <v>Não</v>
      </c>
    </row>
    <row r="392" spans="1:25" x14ac:dyDescent="0.25">
      <c r="A392" s="6" t="s">
        <v>1268</v>
      </c>
      <c r="B392" s="6" t="s">
        <v>492</v>
      </c>
      <c r="C392" s="8" t="str">
        <f>VLOOKUP(B392,'Lista de obras'!$A:$C,2,FALSE)</f>
        <v>4574439614</v>
      </c>
      <c r="D392" s="8" t="str">
        <f>VLOOKUP(B392,'Lista de obras'!$A:$C,3,FALSE)</f>
        <v>MASTER INOX - Serviço de Instalações Mecânicas Projeto Fluid Bed</v>
      </c>
      <c r="E392" s="8" t="str">
        <f>VLOOKUP(B392,'Lista de obras'!$A:$D,4,FALSE)</f>
        <v>NESTLE ARARAS</v>
      </c>
      <c r="F392" s="6">
        <v>104</v>
      </c>
      <c r="G392" s="4" t="s">
        <v>933</v>
      </c>
      <c r="H392" s="14">
        <v>45517</v>
      </c>
      <c r="I392" s="16">
        <v>0.50928240740740738</v>
      </c>
      <c r="L392" s="4"/>
      <c r="M392" s="5"/>
      <c r="N392" s="6" t="s">
        <v>985</v>
      </c>
      <c r="O392" s="8">
        <v>1</v>
      </c>
      <c r="P392" s="4"/>
      <c r="Q392" s="5"/>
      <c r="S392" s="9" cm="1">
        <f t="array" aca="1" ref="S392" ca="1">_xlfn.IFS(P392="",NETWORKDAYS(L392,TODAY(),Feriados!A391:A1456),P392&lt;&gt;"",(NETWORKDAYS(L392,P392,Feriados!A391:A1456)-1))</f>
        <v>32564</v>
      </c>
      <c r="T392" s="9" t="str">
        <f t="shared" ca="1" si="12"/>
        <v>Sim</v>
      </c>
      <c r="U392" s="8">
        <v>1</v>
      </c>
      <c r="V392" s="9" cm="1">
        <f t="array" aca="1" ref="V392" ca="1">_xlfn.IFS(T392="Não","",T392="Sim",S392-2)</f>
        <v>32562</v>
      </c>
      <c r="W392" s="6">
        <v>0</v>
      </c>
      <c r="X392" s="8">
        <v>1</v>
      </c>
      <c r="Y392" s="8" t="str">
        <f t="shared" si="13"/>
        <v>Não</v>
      </c>
    </row>
    <row r="393" spans="1:25" x14ac:dyDescent="0.25">
      <c r="A393" s="6" t="s">
        <v>1269</v>
      </c>
      <c r="B393" s="6" t="s">
        <v>492</v>
      </c>
      <c r="C393" s="8" t="str">
        <f>VLOOKUP(B393,'Lista de obras'!$A:$C,2,FALSE)</f>
        <v>4574439614</v>
      </c>
      <c r="D393" s="8" t="str">
        <f>VLOOKUP(B393,'Lista de obras'!$A:$C,3,FALSE)</f>
        <v>MASTER INOX - Serviço de Instalações Mecânicas Projeto Fluid Bed</v>
      </c>
      <c r="E393" s="8" t="str">
        <f>VLOOKUP(B393,'Lista de obras'!$A:$D,4,FALSE)</f>
        <v>NESTLE ARARAS</v>
      </c>
      <c r="F393" s="6">
        <v>105</v>
      </c>
      <c r="G393" s="4" t="s">
        <v>967</v>
      </c>
      <c r="H393" s="14">
        <v>45517</v>
      </c>
      <c r="I393" s="16">
        <v>0.51876157407407408</v>
      </c>
      <c r="L393" s="4"/>
      <c r="M393" s="5"/>
      <c r="N393" s="6" t="s">
        <v>985</v>
      </c>
      <c r="O393" s="8">
        <v>1</v>
      </c>
      <c r="P393" s="4"/>
      <c r="Q393" s="5"/>
      <c r="S393" s="9" cm="1">
        <f t="array" aca="1" ref="S393" ca="1">_xlfn.IFS(P393="",NETWORKDAYS(L393,TODAY(),Feriados!A392:A1457),P393&lt;&gt;"",(NETWORKDAYS(L393,P393,Feriados!A392:A1457)-1))</f>
        <v>32564</v>
      </c>
      <c r="T393" s="9" t="str">
        <f t="shared" ca="1" si="12"/>
        <v>Sim</v>
      </c>
      <c r="U393" s="8">
        <v>1</v>
      </c>
      <c r="V393" s="9" cm="1">
        <f t="array" aca="1" ref="V393" ca="1">_xlfn.IFS(T393="Não","",T393="Sim",S393-2)</f>
        <v>32562</v>
      </c>
      <c r="W393" s="6">
        <v>0</v>
      </c>
      <c r="X393" s="8">
        <v>1</v>
      </c>
      <c r="Y393" s="8" t="str">
        <f t="shared" si="13"/>
        <v>Não</v>
      </c>
    </row>
    <row r="394" spans="1:25" x14ac:dyDescent="0.25">
      <c r="A394" s="6" t="s">
        <v>1270</v>
      </c>
      <c r="B394" s="6" t="s">
        <v>492</v>
      </c>
      <c r="C394" s="8" t="str">
        <f>VLOOKUP(B394,'Lista de obras'!$A:$C,2,FALSE)</f>
        <v>4574439614</v>
      </c>
      <c r="D394" s="8" t="str">
        <f>VLOOKUP(B394,'Lista de obras'!$A:$C,3,FALSE)</f>
        <v>MASTER INOX - Serviço de Instalações Mecânicas Projeto Fluid Bed</v>
      </c>
      <c r="E394" s="8" t="str">
        <f>VLOOKUP(B394,'Lista de obras'!$A:$D,4,FALSE)</f>
        <v>NESTLE ARARAS</v>
      </c>
      <c r="F394" s="6">
        <v>106</v>
      </c>
      <c r="G394" s="4" t="s">
        <v>1034</v>
      </c>
      <c r="H394" s="14">
        <v>45517</v>
      </c>
      <c r="I394" s="16">
        <v>0.52239583333333328</v>
      </c>
      <c r="L394" s="4"/>
      <c r="M394" s="5"/>
      <c r="N394" s="6" t="s">
        <v>985</v>
      </c>
      <c r="O394" s="8">
        <v>1</v>
      </c>
      <c r="P394" s="4"/>
      <c r="Q394" s="5"/>
      <c r="S394" s="9" cm="1">
        <f t="array" aca="1" ref="S394" ca="1">_xlfn.IFS(P394="",NETWORKDAYS(L394,TODAY(),Feriados!A393:A1458),P394&lt;&gt;"",(NETWORKDAYS(L394,P394,Feriados!A393:A1458)-1))</f>
        <v>32564</v>
      </c>
      <c r="T394" s="9" t="str">
        <f t="shared" ca="1" si="12"/>
        <v>Sim</v>
      </c>
      <c r="U394" s="8">
        <v>1</v>
      </c>
      <c r="V394" s="9" cm="1">
        <f t="array" aca="1" ref="V394" ca="1">_xlfn.IFS(T394="Não","",T394="Sim",S394-2)</f>
        <v>32562</v>
      </c>
      <c r="W394" s="6">
        <v>0</v>
      </c>
      <c r="X394" s="8">
        <v>1</v>
      </c>
      <c r="Y394" s="8" t="str">
        <f t="shared" si="13"/>
        <v>Não</v>
      </c>
    </row>
    <row r="395" spans="1:25" x14ac:dyDescent="0.25">
      <c r="A395" s="6" t="s">
        <v>1271</v>
      </c>
      <c r="B395" s="6" t="s">
        <v>492</v>
      </c>
      <c r="C395" s="8" t="str">
        <f>VLOOKUP(B395,'Lista de obras'!$A:$C,2,FALSE)</f>
        <v>4574439614</v>
      </c>
      <c r="D395" s="8" t="str">
        <f>VLOOKUP(B395,'Lista de obras'!$A:$C,3,FALSE)</f>
        <v>MASTER INOX - Serviço de Instalações Mecânicas Projeto Fluid Bed</v>
      </c>
      <c r="E395" s="8" t="str">
        <f>VLOOKUP(B395,'Lista de obras'!$A:$D,4,FALSE)</f>
        <v>NESTLE ARARAS</v>
      </c>
      <c r="F395" s="6">
        <v>109</v>
      </c>
      <c r="G395" s="4" t="s">
        <v>1177</v>
      </c>
      <c r="H395" s="14">
        <v>45517</v>
      </c>
      <c r="I395" s="16">
        <v>0.52828703703703705</v>
      </c>
      <c r="L395" s="4"/>
      <c r="M395" s="5"/>
      <c r="N395" s="6" t="s">
        <v>985</v>
      </c>
      <c r="O395" s="8">
        <v>1</v>
      </c>
      <c r="P395" s="4"/>
      <c r="Q395" s="5"/>
      <c r="S395" s="9" cm="1">
        <f t="array" aca="1" ref="S395" ca="1">_xlfn.IFS(P395="",NETWORKDAYS(L395,TODAY(),Feriados!A394:A1459),P395&lt;&gt;"",(NETWORKDAYS(L395,P395,Feriados!A394:A1459)-1))</f>
        <v>32564</v>
      </c>
      <c r="T395" s="9" t="str">
        <f t="shared" ca="1" si="12"/>
        <v>Sim</v>
      </c>
      <c r="U395" s="8">
        <v>1</v>
      </c>
      <c r="V395" s="9" cm="1">
        <f t="array" aca="1" ref="V395" ca="1">_xlfn.IFS(T395="Não","",T395="Sim",S395-2)</f>
        <v>32562</v>
      </c>
      <c r="W395" s="6">
        <v>0</v>
      </c>
      <c r="X395" s="8">
        <v>1</v>
      </c>
      <c r="Y395" s="8" t="str">
        <f t="shared" si="13"/>
        <v>Não</v>
      </c>
    </row>
    <row r="396" spans="1:25" x14ac:dyDescent="0.25">
      <c r="A396" s="6" t="s">
        <v>1272</v>
      </c>
      <c r="B396" s="6" t="s">
        <v>492</v>
      </c>
      <c r="C396" s="8" t="str">
        <f>VLOOKUP(B396,'Lista de obras'!$A:$C,2,FALSE)</f>
        <v>4574439614</v>
      </c>
      <c r="D396" s="8" t="str">
        <f>VLOOKUP(B396,'Lista de obras'!$A:$C,3,FALSE)</f>
        <v>MASTER INOX - Serviço de Instalações Mecânicas Projeto Fluid Bed</v>
      </c>
      <c r="E396" s="8" t="str">
        <f>VLOOKUP(B396,'Lista de obras'!$A:$D,4,FALSE)</f>
        <v>NESTLE ARARAS</v>
      </c>
      <c r="F396" s="6">
        <v>110</v>
      </c>
      <c r="G396" s="4" t="s">
        <v>1240</v>
      </c>
      <c r="H396" s="14">
        <v>45517</v>
      </c>
      <c r="I396" s="16">
        <v>0.52910879629629626</v>
      </c>
      <c r="L396" s="4"/>
      <c r="M396" s="5"/>
      <c r="N396" s="6" t="s">
        <v>985</v>
      </c>
      <c r="O396" s="8">
        <v>1</v>
      </c>
      <c r="P396" s="4"/>
      <c r="Q396" s="5"/>
      <c r="S396" s="9" cm="1">
        <f t="array" aca="1" ref="S396" ca="1">_xlfn.IFS(P396="",NETWORKDAYS(L396,TODAY(),Feriados!A395:A1460),P396&lt;&gt;"",(NETWORKDAYS(L396,P396,Feriados!A395:A1460)-1))</f>
        <v>32564</v>
      </c>
      <c r="T396" s="9" t="str">
        <f t="shared" ca="1" si="12"/>
        <v>Sim</v>
      </c>
      <c r="U396" s="8">
        <v>1</v>
      </c>
      <c r="V396" s="9" cm="1">
        <f t="array" aca="1" ref="V396" ca="1">_xlfn.IFS(T396="Não","",T396="Sim",S396-2)</f>
        <v>32562</v>
      </c>
      <c r="W396" s="6">
        <v>0</v>
      </c>
      <c r="X396" s="8">
        <v>1</v>
      </c>
      <c r="Y396" s="8" t="str">
        <f t="shared" si="13"/>
        <v>Não</v>
      </c>
    </row>
    <row r="397" spans="1:25" x14ac:dyDescent="0.25">
      <c r="A397" s="6" t="s">
        <v>1273</v>
      </c>
      <c r="B397" s="6" t="s">
        <v>134</v>
      </c>
      <c r="C397" s="8" t="str">
        <f>VLOOKUP(B397,'Lista de obras'!$A:$C,2,FALSE)</f>
        <v>4574509688</v>
      </c>
      <c r="D397" s="8" t="str">
        <f>VLOOKUP(B397,'Lista de obras'!$A:$C,3,FALSE)</f>
        <v>PLAEGE - Construção Civil do Projeto Roasters Replacement</v>
      </c>
      <c r="E397" s="8" t="str">
        <f>VLOOKUP(B397,'Lista de obras'!$A:$D,4,FALSE)</f>
        <v>NESTLE ARARAS</v>
      </c>
      <c r="F397" s="6">
        <v>200</v>
      </c>
      <c r="G397" s="4" t="s">
        <v>1188</v>
      </c>
      <c r="H397" s="14">
        <v>45517</v>
      </c>
      <c r="I397" s="16">
        <v>0.58650462962962968</v>
      </c>
      <c r="K397" s="6" t="s">
        <v>805</v>
      </c>
      <c r="L397" s="4">
        <v>45517</v>
      </c>
      <c r="M397" s="5">
        <v>0.68344907407407407</v>
      </c>
      <c r="N397" s="6" t="s">
        <v>788</v>
      </c>
      <c r="O397" s="8">
        <v>1</v>
      </c>
      <c r="P397" s="4">
        <v>45522</v>
      </c>
      <c r="Q397" s="5">
        <v>0.47766203703703702</v>
      </c>
      <c r="R397" s="6" t="s">
        <v>806</v>
      </c>
      <c r="S397" s="9" cm="1">
        <f t="array" aca="1" ref="S397" ca="1">_xlfn.IFS(P397="",NETWORKDAYS(L397,TODAY(),Feriados!A396:A1461),P397&lt;&gt;"",(NETWORKDAYS(L397,P397,Feriados!A396:A1461)-1))</f>
        <v>3</v>
      </c>
      <c r="T397" s="9" t="str">
        <f t="shared" ca="1" si="12"/>
        <v>Sim</v>
      </c>
      <c r="U397" s="8">
        <v>1</v>
      </c>
      <c r="V397" s="9" cm="1">
        <f t="array" aca="1" ref="V397" ca="1">_xlfn.IFS(T397="Não","",T397="Sim",S397-2)</f>
        <v>1</v>
      </c>
      <c r="W397" s="6">
        <v>0</v>
      </c>
      <c r="X397" s="8">
        <v>1</v>
      </c>
      <c r="Y397" s="8" t="str">
        <f t="shared" si="13"/>
        <v>Não</v>
      </c>
    </row>
    <row r="398" spans="1:25" x14ac:dyDescent="0.25">
      <c r="A398" s="6" t="s">
        <v>1274</v>
      </c>
      <c r="B398" s="6" t="s">
        <v>222</v>
      </c>
      <c r="C398" s="8" t="str">
        <f>VLOOKUP(B398,'Lista de obras'!$A:$C,2,FALSE)</f>
        <v>4575115960</v>
      </c>
      <c r="D398" s="8" t="str">
        <f>VLOOKUP(B398,'Lista de obras'!$A:$C,3,FALSE)</f>
        <v>MEGA - Reforma e ampliação Fluid Bed e Achoc</v>
      </c>
      <c r="E398" s="8" t="str">
        <f>VLOOKUP(B398,'Lista de obras'!$A:$D,4,FALSE)</f>
        <v>NESTLE ARARAS</v>
      </c>
      <c r="F398" s="6">
        <v>120</v>
      </c>
      <c r="G398" s="4" t="s">
        <v>1144</v>
      </c>
      <c r="H398" s="14">
        <v>45517</v>
      </c>
      <c r="I398" s="16">
        <v>0.60876157407407405</v>
      </c>
      <c r="K398" s="6" t="s">
        <v>1158</v>
      </c>
      <c r="L398" s="4">
        <v>45517</v>
      </c>
      <c r="M398" s="5">
        <v>0.62490740740740736</v>
      </c>
      <c r="N398" s="6" t="s">
        <v>800</v>
      </c>
      <c r="O398" s="8">
        <v>1</v>
      </c>
      <c r="P398" s="4"/>
      <c r="Q398" s="5"/>
      <c r="S398" s="9" cm="1">
        <f t="array" aca="1" ref="S398" ca="1">_xlfn.IFS(P398="",NETWORKDAYS(L398,TODAY(),Feriados!A397:A1462),P398&lt;&gt;"",(NETWORKDAYS(L398,P398,Feriados!A397:A1462)-1))</f>
        <v>53</v>
      </c>
      <c r="T398" s="9" t="str">
        <f t="shared" ca="1" si="12"/>
        <v>Sim</v>
      </c>
      <c r="U398" s="8">
        <v>1</v>
      </c>
      <c r="V398" s="9" cm="1">
        <f t="array" aca="1" ref="V398" ca="1">_xlfn.IFS(T398="Não","",T398="Sim",S398-2)</f>
        <v>51</v>
      </c>
      <c r="W398" s="6">
        <v>0</v>
      </c>
      <c r="X398" s="8">
        <v>1</v>
      </c>
      <c r="Y398" s="8" t="str">
        <f t="shared" si="13"/>
        <v>Não</v>
      </c>
    </row>
    <row r="399" spans="1:25" x14ac:dyDescent="0.25">
      <c r="A399" s="6" t="s">
        <v>1275</v>
      </c>
      <c r="B399" s="6" t="s">
        <v>381</v>
      </c>
      <c r="C399" s="8" t="str">
        <f>VLOOKUP(B399,'Lista de obras'!$A:$C,2,FALSE)</f>
        <v>4575611891</v>
      </c>
      <c r="D399" s="8" t="str">
        <f>VLOOKUP(B399,'Lista de obras'!$A:$C,3,FALSE)</f>
        <v xml:space="preserve">DEBS PROCÓPIO - Projeto nova SE 138KV </v>
      </c>
      <c r="E399" s="8" t="str">
        <f>VLOOKUP(B399,'Lista de obras'!$A:$D,4,FALSE)</f>
        <v>NESTLE IBIÁ</v>
      </c>
      <c r="F399" s="6">
        <v>43</v>
      </c>
      <c r="G399" s="4" t="s">
        <v>1188</v>
      </c>
      <c r="H399" s="14">
        <v>45517</v>
      </c>
      <c r="I399" s="16">
        <v>0.64947916666666672</v>
      </c>
      <c r="K399" s="6" t="s">
        <v>1017</v>
      </c>
      <c r="L399" s="4">
        <v>45517</v>
      </c>
      <c r="M399" s="5">
        <v>0.64957175925925925</v>
      </c>
      <c r="N399" s="6" t="s">
        <v>788</v>
      </c>
      <c r="O399" s="8">
        <v>1</v>
      </c>
      <c r="P399" s="4">
        <v>45519</v>
      </c>
      <c r="Q399" s="5">
        <v>0.65559027777777779</v>
      </c>
      <c r="R399" s="6" t="s">
        <v>874</v>
      </c>
      <c r="S399" s="9" cm="1">
        <f t="array" aca="1" ref="S399" ca="1">_xlfn.IFS(P399="",NETWORKDAYS(L399,TODAY(),Feriados!A398:A1463),P399&lt;&gt;"",(NETWORKDAYS(L399,P399,Feriados!A398:A1463)-1))</f>
        <v>2</v>
      </c>
      <c r="T399" s="9" t="str">
        <f t="shared" ca="1" si="12"/>
        <v>Não</v>
      </c>
      <c r="U399" s="8">
        <v>1</v>
      </c>
      <c r="V399" s="9" t="str" cm="1">
        <f t="array" aca="1" ref="V399" ca="1">_xlfn.IFS(T399="Não","",T399="Sim",S399-2)</f>
        <v/>
      </c>
      <c r="W399" s="6">
        <v>0</v>
      </c>
      <c r="X399" s="8">
        <v>1</v>
      </c>
      <c r="Y399" s="8" t="str">
        <f t="shared" si="13"/>
        <v>Não</v>
      </c>
    </row>
    <row r="400" spans="1:25" x14ac:dyDescent="0.25">
      <c r="A400" s="6" t="s">
        <v>1276</v>
      </c>
      <c r="B400" s="6" t="s">
        <v>324</v>
      </c>
      <c r="C400" s="8" t="str">
        <f>VLOOKUP(B400,'Lista de obras'!$A:$C,2,FALSE)</f>
        <v>4574999765</v>
      </c>
      <c r="D400" s="8" t="str">
        <f>VLOOKUP(B400,'Lista de obras'!$A:$C,3,FALSE)</f>
        <v>FRW SOLUÇÕES - Telhado - Isolamento Termoacústico, Instalação de Telha Zipada</v>
      </c>
      <c r="E400" s="8" t="str">
        <f>VLOOKUP(B400,'Lista de obras'!$A:$D,4,FALSE)</f>
        <v>NESTLE ARARAS</v>
      </c>
      <c r="F400" s="6">
        <v>125</v>
      </c>
      <c r="G400" s="4" t="s">
        <v>1034</v>
      </c>
      <c r="H400" s="14">
        <v>45517</v>
      </c>
      <c r="I400" s="16">
        <v>0.69047453703703698</v>
      </c>
      <c r="K400" s="6" t="s">
        <v>829</v>
      </c>
      <c r="L400" s="4">
        <v>45517</v>
      </c>
      <c r="M400" s="5">
        <v>0.71398148148148144</v>
      </c>
      <c r="N400" s="6" t="s">
        <v>788</v>
      </c>
      <c r="O400" s="8">
        <v>1</v>
      </c>
      <c r="P400" s="4">
        <v>45521</v>
      </c>
      <c r="Q400" s="5">
        <v>0.62015046296296295</v>
      </c>
      <c r="R400" s="6" t="s">
        <v>830</v>
      </c>
      <c r="S400" s="9" cm="1">
        <f t="array" aca="1" ref="S400" ca="1">_xlfn.IFS(P400="",NETWORKDAYS(L400,TODAY(),Feriados!A399:A1464),P400&lt;&gt;"",(NETWORKDAYS(L400,P400,Feriados!A399:A1464)-1))</f>
        <v>3</v>
      </c>
      <c r="T400" s="9" t="str">
        <f t="shared" ca="1" si="12"/>
        <v>Sim</v>
      </c>
      <c r="U400" s="8">
        <v>1</v>
      </c>
      <c r="V400" s="9" cm="1">
        <f t="array" aca="1" ref="V400" ca="1">_xlfn.IFS(T400="Não","",T400="Sim",S400-2)</f>
        <v>1</v>
      </c>
      <c r="W400" s="6">
        <v>0</v>
      </c>
      <c r="X400" s="8">
        <v>1</v>
      </c>
      <c r="Y400" s="8" t="str">
        <f t="shared" si="13"/>
        <v>Não</v>
      </c>
    </row>
    <row r="401" spans="1:25" x14ac:dyDescent="0.25">
      <c r="A401" s="6" t="s">
        <v>1277</v>
      </c>
      <c r="B401" s="6" t="s">
        <v>324</v>
      </c>
      <c r="C401" s="8" t="str">
        <f>VLOOKUP(B401,'Lista de obras'!$A:$C,2,FALSE)</f>
        <v>4574999765</v>
      </c>
      <c r="D401" s="8" t="str">
        <f>VLOOKUP(B401,'Lista de obras'!$A:$C,3,FALSE)</f>
        <v>FRW SOLUÇÕES - Telhado - Isolamento Termoacústico, Instalação de Telha Zipada</v>
      </c>
      <c r="E401" s="8" t="str">
        <f>VLOOKUP(B401,'Lista de obras'!$A:$D,4,FALSE)</f>
        <v>NESTLE ARARAS</v>
      </c>
      <c r="F401" s="6">
        <v>126</v>
      </c>
      <c r="G401" s="4" t="s">
        <v>1098</v>
      </c>
      <c r="H401" s="14">
        <v>45517</v>
      </c>
      <c r="I401" s="16">
        <v>0.70133101851851853</v>
      </c>
      <c r="K401" s="6" t="s">
        <v>829</v>
      </c>
      <c r="L401" s="4">
        <v>45517</v>
      </c>
      <c r="M401" s="5">
        <v>0.71408564814814812</v>
      </c>
      <c r="N401" s="6" t="s">
        <v>788</v>
      </c>
      <c r="O401" s="8">
        <v>1</v>
      </c>
      <c r="P401" s="4">
        <v>45521</v>
      </c>
      <c r="Q401" s="5">
        <v>0.43162037037037038</v>
      </c>
      <c r="R401" s="6" t="s">
        <v>830</v>
      </c>
      <c r="S401" s="9" cm="1">
        <f t="array" aca="1" ref="S401" ca="1">_xlfn.IFS(P401="",NETWORKDAYS(L401,TODAY(),Feriados!A400:A1465),P401&lt;&gt;"",(NETWORKDAYS(L401,P401,Feriados!A400:A1465)-1))</f>
        <v>3</v>
      </c>
      <c r="T401" s="9" t="str">
        <f t="shared" ca="1" si="12"/>
        <v>Sim</v>
      </c>
      <c r="U401" s="8">
        <v>1</v>
      </c>
      <c r="V401" s="9" cm="1">
        <f t="array" aca="1" ref="V401" ca="1">_xlfn.IFS(T401="Não","",T401="Sim",S401-2)</f>
        <v>1</v>
      </c>
      <c r="W401" s="6">
        <v>0</v>
      </c>
      <c r="X401" s="8">
        <v>1</v>
      </c>
      <c r="Y401" s="8" t="str">
        <f t="shared" si="13"/>
        <v>Não</v>
      </c>
    </row>
    <row r="402" spans="1:25" x14ac:dyDescent="0.25">
      <c r="A402" s="6" t="s">
        <v>1278</v>
      </c>
      <c r="B402" s="6" t="s">
        <v>324</v>
      </c>
      <c r="C402" s="8" t="str">
        <f>VLOOKUP(B402,'Lista de obras'!$A:$C,2,FALSE)</f>
        <v>4574999765</v>
      </c>
      <c r="D402" s="8" t="str">
        <f>VLOOKUP(B402,'Lista de obras'!$A:$C,3,FALSE)</f>
        <v>FRW SOLUÇÕES - Telhado - Isolamento Termoacústico, Instalação de Telha Zipada</v>
      </c>
      <c r="E402" s="8" t="str">
        <f>VLOOKUP(B402,'Lista de obras'!$A:$D,4,FALSE)</f>
        <v>NESTLE ARARAS</v>
      </c>
      <c r="F402" s="6">
        <v>127</v>
      </c>
      <c r="G402" s="4" t="s">
        <v>1144</v>
      </c>
      <c r="H402" s="14">
        <v>45517</v>
      </c>
      <c r="I402" s="16">
        <v>0.70265046296296296</v>
      </c>
      <c r="K402" s="6" t="s">
        <v>829</v>
      </c>
      <c r="L402" s="4">
        <v>45517</v>
      </c>
      <c r="M402" s="5">
        <v>0.71422453703703703</v>
      </c>
      <c r="N402" s="6" t="s">
        <v>788</v>
      </c>
      <c r="O402" s="8">
        <v>1</v>
      </c>
      <c r="P402" s="4">
        <v>45520</v>
      </c>
      <c r="Q402" s="5">
        <v>0.70100694444444445</v>
      </c>
      <c r="R402" s="6" t="s">
        <v>830</v>
      </c>
      <c r="S402" s="9" cm="1">
        <f t="array" aca="1" ref="S402" ca="1">_xlfn.IFS(P402="",NETWORKDAYS(L402,TODAY(),Feriados!A401:A1466),P402&lt;&gt;"",(NETWORKDAYS(L402,P402,Feriados!A401:A1466)-1))</f>
        <v>3</v>
      </c>
      <c r="T402" s="9" t="str">
        <f t="shared" ca="1" si="12"/>
        <v>Sim</v>
      </c>
      <c r="U402" s="8">
        <v>1</v>
      </c>
      <c r="V402" s="9" cm="1">
        <f t="array" aca="1" ref="V402" ca="1">_xlfn.IFS(T402="Não","",T402="Sim",S402-2)</f>
        <v>1</v>
      </c>
      <c r="W402" s="6">
        <v>0</v>
      </c>
      <c r="X402" s="8">
        <v>1</v>
      </c>
      <c r="Y402" s="8" t="str">
        <f t="shared" si="13"/>
        <v>Não</v>
      </c>
    </row>
    <row r="403" spans="1:25" x14ac:dyDescent="0.25">
      <c r="A403" s="6" t="s">
        <v>1279</v>
      </c>
      <c r="B403" s="6" t="s">
        <v>222</v>
      </c>
      <c r="C403" s="8" t="str">
        <f>VLOOKUP(B403,'Lista de obras'!$A:$C,2,FALSE)</f>
        <v>4575115960</v>
      </c>
      <c r="D403" s="8" t="str">
        <f>VLOOKUP(B403,'Lista de obras'!$A:$C,3,FALSE)</f>
        <v>MEGA - Reforma e ampliação Fluid Bed e Achoc</v>
      </c>
      <c r="E403" s="8" t="str">
        <f>VLOOKUP(B403,'Lista de obras'!$A:$D,4,FALSE)</f>
        <v>NESTLE ARARAS</v>
      </c>
      <c r="F403" s="6">
        <v>121</v>
      </c>
      <c r="G403" s="4" t="s">
        <v>1177</v>
      </c>
      <c r="H403" s="14">
        <v>45517</v>
      </c>
      <c r="I403" s="16">
        <v>0.71026620370370375</v>
      </c>
      <c r="K403" s="6" t="s">
        <v>1158</v>
      </c>
      <c r="L403" s="4">
        <v>45517</v>
      </c>
      <c r="M403" s="5">
        <v>0.7209606481481482</v>
      </c>
      <c r="N403" s="6" t="s">
        <v>800</v>
      </c>
      <c r="O403" s="8">
        <v>1</v>
      </c>
      <c r="P403" s="4"/>
      <c r="Q403" s="5"/>
      <c r="S403" s="9" cm="1">
        <f t="array" aca="1" ref="S403" ca="1">_xlfn.IFS(P403="",NETWORKDAYS(L403,TODAY(),Feriados!A402:A1467),P403&lt;&gt;"",(NETWORKDAYS(L403,P403,Feriados!A402:A1467)-1))</f>
        <v>53</v>
      </c>
      <c r="T403" s="9" t="str">
        <f t="shared" ca="1" si="12"/>
        <v>Sim</v>
      </c>
      <c r="U403" s="8">
        <v>1</v>
      </c>
      <c r="V403" s="9" cm="1">
        <f t="array" aca="1" ref="V403" ca="1">_xlfn.IFS(T403="Não","",T403="Sim",S403-2)</f>
        <v>51</v>
      </c>
      <c r="W403" s="6">
        <v>0</v>
      </c>
      <c r="X403" s="8">
        <v>1</v>
      </c>
      <c r="Y403" s="8" t="str">
        <f t="shared" si="13"/>
        <v>Não</v>
      </c>
    </row>
    <row r="404" spans="1:25" x14ac:dyDescent="0.25">
      <c r="A404" s="6" t="s">
        <v>1280</v>
      </c>
      <c r="B404" s="6" t="s">
        <v>436</v>
      </c>
      <c r="C404" s="8" t="str">
        <f>VLOOKUP(B404,'Lista de obras'!$A:$C,2,FALSE)</f>
        <v>RFQ-1210-2024-000.082</v>
      </c>
      <c r="D404" s="8" t="str">
        <f>VLOOKUP(B404,'Lista de obras'!$A:$C,3,FALSE)</f>
        <v>CONSIGMA - Construção da nova sala de assepsia/demolição da sala existente/construção de bases para robô e para painéis</v>
      </c>
      <c r="E404" s="8" t="str">
        <f>VLOOKUP(B404,'Lista de obras'!$A:$D,4,FALSE)</f>
        <v>NESTLE ARARAS</v>
      </c>
      <c r="F404" s="6">
        <v>61</v>
      </c>
      <c r="G404" s="4" t="s">
        <v>1188</v>
      </c>
      <c r="H404" s="14">
        <v>45517</v>
      </c>
      <c r="I404" s="16">
        <v>0.71354166666666663</v>
      </c>
      <c r="K404" s="6" t="s">
        <v>853</v>
      </c>
      <c r="L404" s="4">
        <v>45517</v>
      </c>
      <c r="M404" s="5">
        <v>0.71364583333333331</v>
      </c>
      <c r="N404" s="6" t="s">
        <v>788</v>
      </c>
      <c r="O404" s="8">
        <v>1</v>
      </c>
      <c r="P404" s="4">
        <v>45522</v>
      </c>
      <c r="Q404" s="5">
        <v>0.63550925925925927</v>
      </c>
      <c r="R404" s="6" t="s">
        <v>806</v>
      </c>
      <c r="S404" s="9" cm="1">
        <f t="array" aca="1" ref="S404" ca="1">_xlfn.IFS(P404="",NETWORKDAYS(L404,TODAY(),Feriados!A403:A1468),P404&lt;&gt;"",(NETWORKDAYS(L404,P404,Feriados!A403:A1468)-1))</f>
        <v>3</v>
      </c>
      <c r="T404" s="9" t="str">
        <f t="shared" ca="1" si="12"/>
        <v>Sim</v>
      </c>
      <c r="U404" s="8">
        <v>1</v>
      </c>
      <c r="V404" s="9" cm="1">
        <f t="array" aca="1" ref="V404" ca="1">_xlfn.IFS(T404="Não","",T404="Sim",S404-2)</f>
        <v>1</v>
      </c>
      <c r="W404" s="6">
        <v>0</v>
      </c>
      <c r="X404" s="8">
        <v>1</v>
      </c>
      <c r="Y404" s="8" t="str">
        <f t="shared" si="13"/>
        <v>Não</v>
      </c>
    </row>
    <row r="405" spans="1:25" x14ac:dyDescent="0.25">
      <c r="A405" s="6" t="s">
        <v>1281</v>
      </c>
      <c r="B405" s="6" t="s">
        <v>222</v>
      </c>
      <c r="C405" s="8" t="str">
        <f>VLOOKUP(B405,'Lista de obras'!$A:$C,2,FALSE)</f>
        <v>4575115960</v>
      </c>
      <c r="D405" s="8" t="str">
        <f>VLOOKUP(B405,'Lista de obras'!$A:$C,3,FALSE)</f>
        <v>MEGA - Reforma e ampliação Fluid Bed e Achoc</v>
      </c>
      <c r="E405" s="8" t="str">
        <f>VLOOKUP(B405,'Lista de obras'!$A:$D,4,FALSE)</f>
        <v>NESTLE ARARAS</v>
      </c>
      <c r="F405" s="6">
        <v>123</v>
      </c>
      <c r="G405" s="4" t="s">
        <v>1188</v>
      </c>
      <c r="H405" s="14">
        <v>45517</v>
      </c>
      <c r="I405" s="16">
        <v>0.72173611111111113</v>
      </c>
      <c r="K405" s="6" t="s">
        <v>1158</v>
      </c>
      <c r="L405" s="4">
        <v>45517</v>
      </c>
      <c r="M405" s="5">
        <v>0.75057870370370372</v>
      </c>
      <c r="N405" s="6" t="s">
        <v>800</v>
      </c>
      <c r="O405" s="8">
        <v>1</v>
      </c>
      <c r="P405" s="4"/>
      <c r="Q405" s="5"/>
      <c r="S405" s="9" cm="1">
        <f t="array" aca="1" ref="S405" ca="1">_xlfn.IFS(P405="",NETWORKDAYS(L405,TODAY(),Feriados!A404:A1469),P405&lt;&gt;"",(NETWORKDAYS(L405,P405,Feriados!A404:A1469)-1))</f>
        <v>53</v>
      </c>
      <c r="T405" s="9" t="str">
        <f t="shared" ca="1" si="12"/>
        <v>Sim</v>
      </c>
      <c r="U405" s="8">
        <v>1</v>
      </c>
      <c r="V405" s="9" cm="1">
        <f t="array" aca="1" ref="V405" ca="1">_xlfn.IFS(T405="Não","",T405="Sim",S405-2)</f>
        <v>51</v>
      </c>
      <c r="W405" s="6">
        <v>0</v>
      </c>
      <c r="X405" s="8">
        <v>1</v>
      </c>
      <c r="Y405" s="8" t="str">
        <f t="shared" si="13"/>
        <v>Não</v>
      </c>
    </row>
    <row r="406" spans="1:25" x14ac:dyDescent="0.25">
      <c r="A406" s="6" t="s">
        <v>1282</v>
      </c>
      <c r="B406" s="6" t="s">
        <v>120</v>
      </c>
      <c r="C406" s="8" t="str">
        <f>VLOOKUP(B406,'Lista de obras'!$A:$C,2,FALSE)</f>
        <v>4573516221</v>
      </c>
      <c r="D406" s="8" t="str">
        <f>VLOOKUP(B406,'Lista de obras'!$A:$C,3,FALSE)</f>
        <v>ENERGY SUBSTATION - Montes Claros</v>
      </c>
      <c r="E406" s="8" t="str">
        <f>VLOOKUP(B406,'Lista de obras'!$A:$D,4,FALSE)</f>
        <v>NESTLE MONTES CLAROS</v>
      </c>
      <c r="F406" s="6">
        <v>329</v>
      </c>
      <c r="G406" s="4" t="s">
        <v>1283</v>
      </c>
      <c r="H406" s="14">
        <v>45517</v>
      </c>
      <c r="I406" s="16">
        <v>0.72960648148148144</v>
      </c>
      <c r="K406" s="6" t="s">
        <v>959</v>
      </c>
      <c r="L406" s="4">
        <v>45518</v>
      </c>
      <c r="M406" s="5">
        <v>0.45766203703703706</v>
      </c>
      <c r="N406" s="6" t="s">
        <v>788</v>
      </c>
      <c r="O406" s="8">
        <v>1</v>
      </c>
      <c r="P406" s="4">
        <v>45518</v>
      </c>
      <c r="Q406" s="5">
        <v>0.47747685185185185</v>
      </c>
      <c r="R406" s="6" t="s">
        <v>792</v>
      </c>
      <c r="S406" s="9" cm="1">
        <f t="array" aca="1" ref="S406" ca="1">_xlfn.IFS(P406="",NETWORKDAYS(L406,TODAY(),Feriados!A405:A1470),P406&lt;&gt;"",(NETWORKDAYS(L406,P406,Feriados!A405:A1470)-1))</f>
        <v>0</v>
      </c>
      <c r="T406" s="9" t="str">
        <f t="shared" ca="1" si="12"/>
        <v>Não</v>
      </c>
      <c r="U406" s="8">
        <v>1</v>
      </c>
      <c r="V406" s="9" t="str" cm="1">
        <f t="array" aca="1" ref="V406" ca="1">_xlfn.IFS(T406="Não","",T406="Sim",S406-2)</f>
        <v/>
      </c>
      <c r="W406" s="6">
        <v>0</v>
      </c>
      <c r="X406" s="8">
        <v>1</v>
      </c>
      <c r="Y406" s="8" t="str">
        <f t="shared" si="13"/>
        <v>Não</v>
      </c>
    </row>
    <row r="407" spans="1:25" x14ac:dyDescent="0.25">
      <c r="A407" s="6" t="s">
        <v>1284</v>
      </c>
      <c r="B407" s="6" t="s">
        <v>169</v>
      </c>
      <c r="C407" s="8" t="str">
        <f>VLOOKUP(B407,'Lista de obras'!$A:$C,2,FALSE)</f>
        <v>4574324207</v>
      </c>
      <c r="D407" s="8" t="str">
        <f>VLOOKUP(B407,'Lista de obras'!$A:$C,3,FALSE)</f>
        <v>LE ENGENHARIA - CAG-11 / Eletrocentro 3B</v>
      </c>
      <c r="E407" s="8" t="str">
        <f>VLOOKUP(B407,'Lista de obras'!$A:$D,4,FALSE)</f>
        <v>NESTLE VILA VELHA</v>
      </c>
      <c r="F407" s="6">
        <v>230</v>
      </c>
      <c r="G407" s="4" t="s">
        <v>1283</v>
      </c>
      <c r="H407" s="14">
        <v>45517</v>
      </c>
      <c r="I407" s="16">
        <v>0.73615740740740743</v>
      </c>
      <c r="K407" s="6" t="s">
        <v>824</v>
      </c>
      <c r="L407" s="4">
        <v>45520</v>
      </c>
      <c r="M407" s="5">
        <v>0.81464120370370374</v>
      </c>
      <c r="N407" s="6" t="s">
        <v>788</v>
      </c>
      <c r="O407" s="8">
        <v>1</v>
      </c>
      <c r="P407" s="4">
        <v>45522</v>
      </c>
      <c r="Q407" s="5">
        <v>0.92223379629629632</v>
      </c>
      <c r="R407" s="6" t="s">
        <v>825</v>
      </c>
      <c r="S407" s="9" cm="1">
        <f t="array" aca="1" ref="S407" ca="1">_xlfn.IFS(P407="",NETWORKDAYS(L407,TODAY(),Feriados!A406:A1471),P407&lt;&gt;"",(NETWORKDAYS(L407,P407,Feriados!A406:A1471)-1))</f>
        <v>0</v>
      </c>
      <c r="T407" s="9" t="str">
        <f t="shared" ca="1" si="12"/>
        <v>Não</v>
      </c>
      <c r="U407" s="8">
        <v>1</v>
      </c>
      <c r="V407" s="9" t="str" cm="1">
        <f t="array" aca="1" ref="V407" ca="1">_xlfn.IFS(T407="Não","",T407="Sim",S407-2)</f>
        <v/>
      </c>
      <c r="W407" s="6">
        <v>0</v>
      </c>
      <c r="X407" s="8">
        <v>1</v>
      </c>
      <c r="Y407" s="8" t="str">
        <f t="shared" si="13"/>
        <v>Não</v>
      </c>
    </row>
    <row r="408" spans="1:25" x14ac:dyDescent="0.25">
      <c r="A408" s="6" t="s">
        <v>1285</v>
      </c>
      <c r="B408" s="6" t="s">
        <v>123</v>
      </c>
      <c r="C408" s="8" t="str">
        <f>VLOOKUP(B408,'Lista de obras'!$A:$C,2,FALSE)</f>
        <v>4573599688, 4576222218</v>
      </c>
      <c r="D408" s="8" t="str">
        <f>VLOOKUP(B408,'Lista de obras'!$A:$C,3,FALSE)</f>
        <v>ENERGY SUBSTATION - Ibia</v>
      </c>
      <c r="E408" s="8" t="str">
        <f>VLOOKUP(B408,'Lista de obras'!$A:$D,4,FALSE)</f>
        <v>NESTLE IBIÁ</v>
      </c>
      <c r="F408" s="6">
        <v>295</v>
      </c>
      <c r="G408" s="4" t="s">
        <v>1182</v>
      </c>
      <c r="H408" s="14">
        <v>45517</v>
      </c>
      <c r="I408" s="16">
        <v>0.74437500000000001</v>
      </c>
      <c r="K408" s="6" t="s">
        <v>1286</v>
      </c>
      <c r="L408" s="4">
        <v>45518</v>
      </c>
      <c r="M408" s="5">
        <v>0.79601851851851857</v>
      </c>
      <c r="N408" s="6" t="s">
        <v>788</v>
      </c>
      <c r="O408" s="8">
        <v>1</v>
      </c>
      <c r="P408" s="4">
        <v>45520</v>
      </c>
      <c r="Q408" s="5">
        <v>0.43635416666666665</v>
      </c>
      <c r="R408" s="6" t="s">
        <v>1130</v>
      </c>
      <c r="S408" s="9" cm="1">
        <f t="array" aca="1" ref="S408" ca="1">_xlfn.IFS(P408="",NETWORKDAYS(L408,TODAY(),Feriados!A407:A1472),P408&lt;&gt;"",(NETWORKDAYS(L408,P408,Feriados!A407:A1472)-1))</f>
        <v>2</v>
      </c>
      <c r="T408" s="9" t="str">
        <f t="shared" ca="1" si="12"/>
        <v>Não</v>
      </c>
      <c r="U408" s="8">
        <v>1</v>
      </c>
      <c r="V408" s="9" t="str" cm="1">
        <f t="array" aca="1" ref="V408" ca="1">_xlfn.IFS(T408="Não","",T408="Sim",S408-2)</f>
        <v/>
      </c>
      <c r="W408" s="6">
        <v>1</v>
      </c>
      <c r="X408" s="8">
        <v>1</v>
      </c>
      <c r="Y408" s="8" t="str">
        <f t="shared" si="13"/>
        <v>Não</v>
      </c>
    </row>
    <row r="409" spans="1:25" x14ac:dyDescent="0.25">
      <c r="A409" s="6" t="s">
        <v>1287</v>
      </c>
      <c r="B409" s="6" t="s">
        <v>123</v>
      </c>
      <c r="C409" s="8" t="str">
        <f>VLOOKUP(B409,'Lista de obras'!$A:$C,2,FALSE)</f>
        <v>4573599688, 4576222218</v>
      </c>
      <c r="D409" s="8" t="str">
        <f>VLOOKUP(B409,'Lista de obras'!$A:$C,3,FALSE)</f>
        <v>ENERGY SUBSTATION - Ibia</v>
      </c>
      <c r="E409" s="8" t="str">
        <f>VLOOKUP(B409,'Lista de obras'!$A:$D,4,FALSE)</f>
        <v>NESTLE IBIÁ</v>
      </c>
      <c r="F409" s="6">
        <v>296</v>
      </c>
      <c r="G409" s="4" t="s">
        <v>941</v>
      </c>
      <c r="H409" s="14">
        <v>45517</v>
      </c>
      <c r="I409" s="16">
        <v>0.76752314814814815</v>
      </c>
      <c r="K409" s="6" t="s">
        <v>1170</v>
      </c>
      <c r="L409" s="4">
        <v>45520</v>
      </c>
      <c r="M409" s="5">
        <v>0.91601851851851857</v>
      </c>
      <c r="N409" s="6" t="s">
        <v>788</v>
      </c>
      <c r="O409" s="8">
        <v>1</v>
      </c>
      <c r="P409" s="4">
        <v>45554</v>
      </c>
      <c r="Q409" s="5">
        <v>0.59015046296296292</v>
      </c>
      <c r="R409" s="6" t="s">
        <v>1130</v>
      </c>
      <c r="S409" s="9" cm="1">
        <f t="array" aca="1" ref="S409" ca="1">_xlfn.IFS(P409="",NETWORKDAYS(L409,TODAY(),Feriados!A408:A1473),P409&lt;&gt;"",(NETWORKDAYS(L409,P409,Feriados!A408:A1473)-1))</f>
        <v>24</v>
      </c>
      <c r="T409" s="9" t="str">
        <f t="shared" ca="1" si="12"/>
        <v>Sim</v>
      </c>
      <c r="U409" s="8">
        <v>1</v>
      </c>
      <c r="V409" s="9" cm="1">
        <f t="array" aca="1" ref="V409" ca="1">_xlfn.IFS(T409="Não","",T409="Sim",S409-2)</f>
        <v>22</v>
      </c>
      <c r="W409" s="6">
        <v>1</v>
      </c>
      <c r="X409" s="8">
        <v>1</v>
      </c>
      <c r="Y409" s="8" t="str">
        <f t="shared" si="13"/>
        <v>Não</v>
      </c>
    </row>
    <row r="410" spans="1:25" x14ac:dyDescent="0.25">
      <c r="A410" s="6" t="s">
        <v>1288</v>
      </c>
      <c r="B410" s="6" t="s">
        <v>123</v>
      </c>
      <c r="C410" s="8" t="str">
        <f>VLOOKUP(B410,'Lista de obras'!$A:$C,2,FALSE)</f>
        <v>4573599688, 4576222218</v>
      </c>
      <c r="D410" s="8" t="str">
        <f>VLOOKUP(B410,'Lista de obras'!$A:$C,3,FALSE)</f>
        <v>ENERGY SUBSTATION - Ibia</v>
      </c>
      <c r="E410" s="8" t="str">
        <f>VLOOKUP(B410,'Lista de obras'!$A:$D,4,FALSE)</f>
        <v>NESTLE IBIÁ</v>
      </c>
      <c r="F410" s="6">
        <v>317</v>
      </c>
      <c r="G410" s="4" t="s">
        <v>817</v>
      </c>
      <c r="H410" s="14">
        <v>45517</v>
      </c>
      <c r="I410" s="16">
        <v>0.77776620370370375</v>
      </c>
      <c r="K410" s="6" t="s">
        <v>1286</v>
      </c>
      <c r="L410" s="4">
        <v>45517</v>
      </c>
      <c r="M410" s="5">
        <v>0.79322916666666665</v>
      </c>
      <c r="N410" s="6" t="s">
        <v>788</v>
      </c>
      <c r="O410" s="8">
        <v>1</v>
      </c>
      <c r="P410" s="4">
        <v>45520</v>
      </c>
      <c r="Q410" s="5">
        <v>0.44346064814814817</v>
      </c>
      <c r="R410" s="6" t="s">
        <v>1130</v>
      </c>
      <c r="S410" s="9" cm="1">
        <f t="array" aca="1" ref="S410" ca="1">_xlfn.IFS(P410="",NETWORKDAYS(L410,TODAY(),Feriados!A409:A1474),P410&lt;&gt;"",(NETWORKDAYS(L410,P410,Feriados!A409:A1474)-1))</f>
        <v>3</v>
      </c>
      <c r="T410" s="9" t="str">
        <f t="shared" ca="1" si="12"/>
        <v>Sim</v>
      </c>
      <c r="U410" s="8">
        <v>1</v>
      </c>
      <c r="V410" s="9" cm="1">
        <f t="array" aca="1" ref="V410" ca="1">_xlfn.IFS(T410="Não","",T410="Sim",S410-2)</f>
        <v>1</v>
      </c>
      <c r="W410" s="6">
        <v>0</v>
      </c>
      <c r="X410" s="8">
        <v>1</v>
      </c>
      <c r="Y410" s="8" t="str">
        <f t="shared" si="13"/>
        <v>Não</v>
      </c>
    </row>
    <row r="411" spans="1:25" x14ac:dyDescent="0.25">
      <c r="A411" s="6" t="s">
        <v>1289</v>
      </c>
      <c r="B411" s="6" t="s">
        <v>166</v>
      </c>
      <c r="C411" s="8" t="str">
        <f>VLOOKUP(B411,'Lista de obras'!$A:$C,2,FALSE)</f>
        <v>4575310899, 4575351100</v>
      </c>
      <c r="D411" s="8" t="str">
        <f>VLOOKUP(B411,'Lista de obras'!$A:$C,3,FALSE)</f>
        <v>PLAEGE - Águas Coloridas</v>
      </c>
      <c r="E411" s="8" t="str">
        <f>VLOOKUP(B411,'Lista de obras'!$A:$D,4,FALSE)</f>
        <v>NESTLE ARARAS</v>
      </c>
      <c r="F411" s="6">
        <v>162</v>
      </c>
      <c r="G411" s="4" t="s">
        <v>1283</v>
      </c>
      <c r="H411" s="14">
        <v>45517</v>
      </c>
      <c r="I411" s="16">
        <v>0.78104166666666663</v>
      </c>
      <c r="K411" s="6" t="s">
        <v>805</v>
      </c>
      <c r="L411" s="4">
        <v>45518</v>
      </c>
      <c r="M411" s="5">
        <v>0.54047453703703707</v>
      </c>
      <c r="N411" s="6" t="s">
        <v>788</v>
      </c>
      <c r="O411" s="8">
        <v>1</v>
      </c>
      <c r="P411" s="4">
        <v>45520</v>
      </c>
      <c r="Q411" s="5">
        <v>0.84945601851851849</v>
      </c>
      <c r="R411" s="6" t="s">
        <v>871</v>
      </c>
      <c r="S411" s="9" cm="1">
        <f t="array" aca="1" ref="S411" ca="1">_xlfn.IFS(P411="",NETWORKDAYS(L411,TODAY(),Feriados!A410:A1475),P411&lt;&gt;"",(NETWORKDAYS(L411,P411,Feriados!A410:A1475)-1))</f>
        <v>2</v>
      </c>
      <c r="T411" s="9" t="str">
        <f t="shared" ca="1" si="12"/>
        <v>Não</v>
      </c>
      <c r="U411" s="8">
        <v>1</v>
      </c>
      <c r="V411" s="9" t="str" cm="1">
        <f t="array" aca="1" ref="V411" ca="1">_xlfn.IFS(T411="Não","",T411="Sim",S411-2)</f>
        <v/>
      </c>
      <c r="W411" s="6">
        <v>0</v>
      </c>
      <c r="X411" s="8">
        <v>1</v>
      </c>
      <c r="Y411" s="8" t="str">
        <f t="shared" si="13"/>
        <v>Não</v>
      </c>
    </row>
    <row r="412" spans="1:25" x14ac:dyDescent="0.25">
      <c r="A412" s="6" t="s">
        <v>1290</v>
      </c>
      <c r="B412" s="6" t="s">
        <v>231</v>
      </c>
      <c r="C412" s="8" t="str">
        <f>VLOOKUP(B412,'Lista de obras'!$A:$C,2,FALSE)</f>
        <v>4574383641</v>
      </c>
      <c r="D412" s="8" t="str">
        <f>VLOOKUP(B412,'Lista de obras'!$A:$C,3,FALSE)</f>
        <v>LE ENGENHARIA - RFQ S1271</v>
      </c>
      <c r="E412" s="8" t="str">
        <f>VLOOKUP(B412,'Lista de obras'!$A:$D,4,FALSE)</f>
        <v>NESTLE VILA VELHA</v>
      </c>
      <c r="F412" s="6">
        <v>212</v>
      </c>
      <c r="G412" s="4" t="s">
        <v>1283</v>
      </c>
      <c r="H412" s="14">
        <v>45517</v>
      </c>
      <c r="I412" s="16">
        <v>0.78628472222222223</v>
      </c>
      <c r="K412" s="6" t="s">
        <v>824</v>
      </c>
      <c r="L412" s="4">
        <v>45523</v>
      </c>
      <c r="M412" s="5">
        <v>0.7066782407407407</v>
      </c>
      <c r="N412" s="6" t="s">
        <v>788</v>
      </c>
      <c r="O412" s="8">
        <v>1</v>
      </c>
      <c r="P412" s="4">
        <v>45531</v>
      </c>
      <c r="Q412" s="5">
        <v>0.57656249999999998</v>
      </c>
      <c r="R412" s="6" t="s">
        <v>1291</v>
      </c>
      <c r="S412" s="9" cm="1">
        <f t="array" aca="1" ref="S412" ca="1">_xlfn.IFS(P412="",NETWORKDAYS(L412,TODAY(),Feriados!A411:A1476),P412&lt;&gt;"",(NETWORKDAYS(L412,P412,Feriados!A411:A1476)-1))</f>
        <v>6</v>
      </c>
      <c r="T412" s="9" t="str">
        <f t="shared" ca="1" si="12"/>
        <v>Sim</v>
      </c>
      <c r="U412" s="8">
        <v>1</v>
      </c>
      <c r="V412" s="9" cm="1">
        <f t="array" aca="1" ref="V412" ca="1">_xlfn.IFS(T412="Não","",T412="Sim",S412-2)</f>
        <v>4</v>
      </c>
      <c r="W412" s="6">
        <v>0</v>
      </c>
      <c r="X412" s="8">
        <v>1</v>
      </c>
      <c r="Y412" s="8" t="str">
        <f t="shared" si="13"/>
        <v>Não</v>
      </c>
    </row>
    <row r="413" spans="1:25" x14ac:dyDescent="0.25">
      <c r="A413" s="6" t="s">
        <v>1292</v>
      </c>
      <c r="B413" s="6" t="s">
        <v>424</v>
      </c>
      <c r="C413" s="8" t="str">
        <f>VLOOKUP(B413,'Lista de obras'!$A:$C,2,FALSE)</f>
        <v>4575662158</v>
      </c>
      <c r="D413" s="8" t="str">
        <f>VLOOKUP(B413,'Lista de obras'!$A:$C,3,FALSE)</f>
        <v>CONCREZAC - Lapidação de Piso de Concreto</v>
      </c>
      <c r="E413" s="8" t="str">
        <f>VLOOKUP(B413,'Lista de obras'!$A:$D,4,FALSE)</f>
        <v>NESTLE SÃO BERNARDO</v>
      </c>
      <c r="F413" s="6">
        <v>57</v>
      </c>
      <c r="G413" s="4" t="s">
        <v>1188</v>
      </c>
      <c r="H413" s="14">
        <v>45517</v>
      </c>
      <c r="I413" s="16">
        <v>0.80011574074074077</v>
      </c>
      <c r="K413" s="6" t="s">
        <v>821</v>
      </c>
      <c r="L413" s="4">
        <v>45517</v>
      </c>
      <c r="M413" s="5">
        <v>0.80045138888888889</v>
      </c>
      <c r="N413" s="6" t="s">
        <v>788</v>
      </c>
      <c r="O413" s="8">
        <v>1</v>
      </c>
      <c r="P413" s="4">
        <v>45518</v>
      </c>
      <c r="Q413" s="5">
        <v>0.81384259259259262</v>
      </c>
      <c r="R413" s="6" t="s">
        <v>822</v>
      </c>
      <c r="S413" s="9" cm="1">
        <f t="array" aca="1" ref="S413" ca="1">_xlfn.IFS(P413="",NETWORKDAYS(L413,TODAY(),Feriados!A412:A1477),P413&lt;&gt;"",(NETWORKDAYS(L413,P413,Feriados!A412:A1477)-1))</f>
        <v>1</v>
      </c>
      <c r="T413" s="9" t="str">
        <f t="shared" ca="1" si="12"/>
        <v>Não</v>
      </c>
      <c r="U413" s="8">
        <v>1</v>
      </c>
      <c r="V413" s="9" t="str" cm="1">
        <f t="array" aca="1" ref="V413" ca="1">_xlfn.IFS(T413="Não","",T413="Sim",S413-2)</f>
        <v/>
      </c>
      <c r="W413" s="6">
        <v>0</v>
      </c>
      <c r="X413" s="8">
        <v>1</v>
      </c>
      <c r="Y413" s="8" t="str">
        <f t="shared" si="13"/>
        <v>Não</v>
      </c>
    </row>
    <row r="414" spans="1:25" x14ac:dyDescent="0.25">
      <c r="A414" s="6" t="s">
        <v>1293</v>
      </c>
      <c r="B414" s="6" t="s">
        <v>123</v>
      </c>
      <c r="C414" s="8" t="str">
        <f>VLOOKUP(B414,'Lista de obras'!$A:$C,2,FALSE)</f>
        <v>4573599688, 4576222218</v>
      </c>
      <c r="D414" s="8" t="str">
        <f>VLOOKUP(B414,'Lista de obras'!$A:$C,3,FALSE)</f>
        <v>ENERGY SUBSTATION - Ibia</v>
      </c>
      <c r="E414" s="8" t="str">
        <f>VLOOKUP(B414,'Lista de obras'!$A:$D,4,FALSE)</f>
        <v>NESTLE IBIÁ</v>
      </c>
      <c r="F414" s="6">
        <v>318</v>
      </c>
      <c r="G414" s="4" t="s">
        <v>878</v>
      </c>
      <c r="H414" s="14">
        <v>45517</v>
      </c>
      <c r="I414" s="16">
        <v>0.80197916666666669</v>
      </c>
      <c r="K414" s="6" t="s">
        <v>1286</v>
      </c>
      <c r="L414" s="4">
        <v>45517</v>
      </c>
      <c r="M414" s="5">
        <v>0.80548611111111112</v>
      </c>
      <c r="N414" s="6" t="s">
        <v>788</v>
      </c>
      <c r="O414" s="8">
        <v>1</v>
      </c>
      <c r="P414" s="4">
        <v>45520</v>
      </c>
      <c r="Q414" s="5">
        <v>0.44905092592592594</v>
      </c>
      <c r="R414" s="6" t="s">
        <v>1130</v>
      </c>
      <c r="S414" s="9" cm="1">
        <f t="array" aca="1" ref="S414" ca="1">_xlfn.IFS(P414="",NETWORKDAYS(L414,TODAY(),Feriados!A413:A1478),P414&lt;&gt;"",(NETWORKDAYS(L414,P414,Feriados!A413:A1478)-1))</f>
        <v>3</v>
      </c>
      <c r="T414" s="9" t="str">
        <f t="shared" ca="1" si="12"/>
        <v>Sim</v>
      </c>
      <c r="U414" s="8">
        <v>1</v>
      </c>
      <c r="V414" s="9" cm="1">
        <f t="array" aca="1" ref="V414" ca="1">_xlfn.IFS(T414="Não","",T414="Sim",S414-2)</f>
        <v>1</v>
      </c>
      <c r="W414" s="6">
        <v>0</v>
      </c>
      <c r="X414" s="8">
        <v>1</v>
      </c>
      <c r="Y414" s="8" t="str">
        <f t="shared" si="13"/>
        <v>Não</v>
      </c>
    </row>
    <row r="415" spans="1:25" x14ac:dyDescent="0.25">
      <c r="A415" s="6" t="s">
        <v>1294</v>
      </c>
      <c r="B415" s="6" t="s">
        <v>216</v>
      </c>
      <c r="C415" s="8" t="str">
        <f>VLOOKUP(B415,'Lista de obras'!$A:$C,2,FALSE)</f>
        <v>4573745014</v>
      </c>
      <c r="D415" s="8" t="str">
        <f>VLOOKUP(B415,'Lista de obras'!$A:$C,3,FALSE)</f>
        <v>GTEL - Projeto Belly</v>
      </c>
      <c r="E415" s="8" t="str">
        <f>VLOOKUP(B415,'Lista de obras'!$A:$D,4,FALSE)</f>
        <v>NESTLE VARGEÃO</v>
      </c>
      <c r="F415" s="6">
        <v>281</v>
      </c>
      <c r="G415" s="4" t="s">
        <v>1283</v>
      </c>
      <c r="H415" s="14">
        <v>45517</v>
      </c>
      <c r="I415" s="16">
        <v>0.81828703703703709</v>
      </c>
      <c r="K415" s="6" t="s">
        <v>787</v>
      </c>
      <c r="L415" s="4">
        <v>45518</v>
      </c>
      <c r="M415" s="5">
        <v>0.48525462962962962</v>
      </c>
      <c r="N415" s="6" t="s">
        <v>788</v>
      </c>
      <c r="O415" s="8">
        <v>1</v>
      </c>
      <c r="P415" s="4">
        <v>45532</v>
      </c>
      <c r="Q415" s="5">
        <v>0.59837962962962965</v>
      </c>
      <c r="R415" s="6" t="s">
        <v>789</v>
      </c>
      <c r="S415" s="9" cm="1">
        <f t="array" aca="1" ref="S415" ca="1">_xlfn.IFS(P415="",NETWORKDAYS(L415,TODAY(),Feriados!A414:A1479),P415&lt;&gt;"",(NETWORKDAYS(L415,P415,Feriados!A414:A1479)-1))</f>
        <v>10</v>
      </c>
      <c r="T415" s="9" t="str">
        <f t="shared" ca="1" si="12"/>
        <v>Sim</v>
      </c>
      <c r="U415" s="8">
        <v>1</v>
      </c>
      <c r="V415" s="9" cm="1">
        <f t="array" aca="1" ref="V415" ca="1">_xlfn.IFS(T415="Não","",T415="Sim",S415-2)</f>
        <v>8</v>
      </c>
      <c r="W415" s="6">
        <v>0</v>
      </c>
      <c r="X415" s="8">
        <v>1</v>
      </c>
      <c r="Y415" s="8" t="str">
        <f t="shared" si="13"/>
        <v>Não</v>
      </c>
    </row>
    <row r="416" spans="1:25" x14ac:dyDescent="0.25">
      <c r="A416" s="6" t="s">
        <v>1295</v>
      </c>
      <c r="B416" s="6" t="s">
        <v>259</v>
      </c>
      <c r="C416" s="8" t="str">
        <f>VLOOKUP(B416,'Lista de obras'!$A:$C,2,FALSE)</f>
        <v>4573889617</v>
      </c>
      <c r="D416" s="8" t="str">
        <f>VLOOKUP(B416,'Lista de obras'!$A:$C,3,FALSE)</f>
        <v>FUTURA ELETRICIDADE - Adequações e modificações de elétrica e automação para o projeto Roasters replacement</v>
      </c>
      <c r="E416" s="8" t="str">
        <f>VLOOKUP(B416,'Lista de obras'!$A:$D,4,FALSE)</f>
        <v>NESTLE ARARAS</v>
      </c>
      <c r="F416" s="6">
        <v>287</v>
      </c>
      <c r="G416" s="4" t="s">
        <v>1283</v>
      </c>
      <c r="H416" s="14">
        <v>45517</v>
      </c>
      <c r="I416" s="16">
        <v>0.82122685185185185</v>
      </c>
      <c r="K416" s="6" t="s">
        <v>832</v>
      </c>
      <c r="L416" s="4">
        <v>45517</v>
      </c>
      <c r="M416" s="5">
        <v>0.82739583333333333</v>
      </c>
      <c r="N416" s="6" t="s">
        <v>788</v>
      </c>
      <c r="O416" s="8">
        <v>1</v>
      </c>
      <c r="P416" s="4">
        <v>45526</v>
      </c>
      <c r="Q416" s="5">
        <v>0.70932870370370371</v>
      </c>
      <c r="R416" s="6" t="s">
        <v>833</v>
      </c>
      <c r="S416" s="9" cm="1">
        <f t="array" aca="1" ref="S416" ca="1">_xlfn.IFS(P416="",NETWORKDAYS(L416,TODAY(),Feriados!A415:A1480),P416&lt;&gt;"",(NETWORKDAYS(L416,P416,Feriados!A415:A1480)-1))</f>
        <v>7</v>
      </c>
      <c r="T416" s="9" t="str">
        <f t="shared" ca="1" si="12"/>
        <v>Sim</v>
      </c>
      <c r="U416" s="8">
        <v>1</v>
      </c>
      <c r="V416" s="9" cm="1">
        <f t="array" aca="1" ref="V416" ca="1">_xlfn.IFS(T416="Não","",T416="Sim",S416-2)</f>
        <v>5</v>
      </c>
      <c r="W416" s="6">
        <v>0</v>
      </c>
      <c r="X416" s="8">
        <v>1</v>
      </c>
      <c r="Y416" s="8" t="str">
        <f t="shared" si="13"/>
        <v>Não</v>
      </c>
    </row>
    <row r="417" spans="1:25" x14ac:dyDescent="0.25">
      <c r="A417" s="6" t="s">
        <v>1296</v>
      </c>
      <c r="B417" s="6" t="s">
        <v>522</v>
      </c>
      <c r="C417" s="8" t="str">
        <f>VLOOKUP(B417,'Lista de obras'!$A:$C,2,FALSE)</f>
        <v>4575774576</v>
      </c>
      <c r="D417" s="8" t="str">
        <f>VLOOKUP(B417,'Lista de obras'!$A:$C,3,FALSE)</f>
        <v xml:space="preserve"> TSE - Montagem Elétrica Nova Linha de Mucilon</v>
      </c>
      <c r="E417" s="8" t="str">
        <f>VLOOKUP(B417,'Lista de obras'!$A:$D,4,FALSE)</f>
        <v>NESTLE SÃO JOSÉ DO RIO PARDO</v>
      </c>
      <c r="F417" s="6">
        <v>64</v>
      </c>
      <c r="G417" s="4" t="s">
        <v>1098</v>
      </c>
      <c r="H417" s="14">
        <v>45517</v>
      </c>
      <c r="I417" s="16">
        <v>0.82222222222222219</v>
      </c>
      <c r="K417" s="6" t="s">
        <v>1164</v>
      </c>
      <c r="L417" s="4">
        <v>45525</v>
      </c>
      <c r="M417" s="5">
        <v>0.56746527777777778</v>
      </c>
      <c r="N417" s="6" t="s">
        <v>788</v>
      </c>
      <c r="O417" s="8">
        <v>1</v>
      </c>
      <c r="P417" s="4">
        <v>45525</v>
      </c>
      <c r="Q417" s="5">
        <v>0.5758564814814815</v>
      </c>
      <c r="R417" s="6" t="s">
        <v>1165</v>
      </c>
      <c r="S417" s="9" cm="1">
        <f t="array" aca="1" ref="S417" ca="1">_xlfn.IFS(P417="",NETWORKDAYS(L417,TODAY(),Feriados!A416:A1481),P417&lt;&gt;"",(NETWORKDAYS(L417,P417,Feriados!A416:A1481)-1))</f>
        <v>0</v>
      </c>
      <c r="T417" s="9" t="str">
        <f t="shared" ca="1" si="12"/>
        <v>Não</v>
      </c>
      <c r="U417" s="8">
        <v>1</v>
      </c>
      <c r="V417" s="9" t="str" cm="1">
        <f t="array" aca="1" ref="V417" ca="1">_xlfn.IFS(T417="Não","",T417="Sim",S417-2)</f>
        <v/>
      </c>
      <c r="W417" s="6">
        <v>1</v>
      </c>
      <c r="X417" s="8">
        <v>1</v>
      </c>
      <c r="Y417" s="8" t="str">
        <f t="shared" si="13"/>
        <v>Não</v>
      </c>
    </row>
    <row r="418" spans="1:25" x14ac:dyDescent="0.25">
      <c r="A418" s="6" t="s">
        <v>1297</v>
      </c>
      <c r="B418" s="6" t="s">
        <v>522</v>
      </c>
      <c r="C418" s="8" t="str">
        <f>VLOOKUP(B418,'Lista de obras'!$A:$C,2,FALSE)</f>
        <v>4575774576</v>
      </c>
      <c r="D418" s="8" t="str">
        <f>VLOOKUP(B418,'Lista de obras'!$A:$C,3,FALSE)</f>
        <v xml:space="preserve"> TSE - Montagem Elétrica Nova Linha de Mucilon</v>
      </c>
      <c r="E418" s="8" t="str">
        <f>VLOOKUP(B418,'Lista de obras'!$A:$D,4,FALSE)</f>
        <v>NESTLE SÃO JOSÉ DO RIO PARDO</v>
      </c>
      <c r="F418" s="6">
        <v>65</v>
      </c>
      <c r="G418" s="4" t="s">
        <v>1144</v>
      </c>
      <c r="H418" s="14">
        <v>45517</v>
      </c>
      <c r="I418" s="16">
        <v>0.82399305555555558</v>
      </c>
      <c r="K418" s="6" t="s">
        <v>1164</v>
      </c>
      <c r="L418" s="4">
        <v>45517</v>
      </c>
      <c r="M418" s="5">
        <v>0.87004629629629626</v>
      </c>
      <c r="N418" s="6" t="s">
        <v>788</v>
      </c>
      <c r="O418" s="8">
        <v>1</v>
      </c>
      <c r="P418" s="4">
        <v>45524</v>
      </c>
      <c r="Q418" s="5">
        <v>0.6516319444444445</v>
      </c>
      <c r="R418" s="6" t="s">
        <v>1165</v>
      </c>
      <c r="S418" s="9" cm="1">
        <f t="array" aca="1" ref="S418" ca="1">_xlfn.IFS(P418="",NETWORKDAYS(L418,TODAY(),Feriados!A417:A1482),P418&lt;&gt;"",(NETWORKDAYS(L418,P418,Feriados!A417:A1482)-1))</f>
        <v>5</v>
      </c>
      <c r="T418" s="9" t="str">
        <f t="shared" ca="1" si="12"/>
        <v>Sim</v>
      </c>
      <c r="U418" s="8">
        <v>1</v>
      </c>
      <c r="V418" s="9" cm="1">
        <f t="array" aca="1" ref="V418" ca="1">_xlfn.IFS(T418="Não","",T418="Sim",S418-2)</f>
        <v>3</v>
      </c>
      <c r="W418" s="6">
        <v>0</v>
      </c>
      <c r="X418" s="8">
        <v>1</v>
      </c>
      <c r="Y418" s="8" t="str">
        <f t="shared" si="13"/>
        <v>Não</v>
      </c>
    </row>
    <row r="419" spans="1:25" x14ac:dyDescent="0.25">
      <c r="A419" s="6" t="s">
        <v>1298</v>
      </c>
      <c r="B419" s="6" t="s">
        <v>295</v>
      </c>
      <c r="C419" s="8" t="str">
        <f>VLOOKUP(B419,'Lista de obras'!$A:$C,2,FALSE)</f>
        <v>4575313717</v>
      </c>
      <c r="D419" s="8" t="str">
        <f>VLOOKUP(B419,'Lista de obras'!$A:$C,3,FALSE)</f>
        <v>PHD - Ampliação da Sala Média Tensão SE NDG Dolce Gusto</v>
      </c>
      <c r="E419" s="8" t="str">
        <f>VLOOKUP(B419,'Lista de obras'!$A:$D,4,FALSE)</f>
        <v>NESTLE MONTES CLAROS</v>
      </c>
      <c r="F419" s="6">
        <v>95</v>
      </c>
      <c r="G419" s="4" t="s">
        <v>1188</v>
      </c>
      <c r="H419" s="14">
        <v>45517</v>
      </c>
      <c r="I419" s="16">
        <v>0.82439814814814816</v>
      </c>
      <c r="K419" s="6" t="s">
        <v>791</v>
      </c>
      <c r="L419" s="4">
        <v>45517</v>
      </c>
      <c r="M419" s="5">
        <v>0.82983796296296297</v>
      </c>
      <c r="N419" s="6" t="s">
        <v>788</v>
      </c>
      <c r="O419" s="8">
        <v>1</v>
      </c>
      <c r="P419" s="4">
        <v>45518</v>
      </c>
      <c r="Q419" s="5">
        <v>0.47899305555555555</v>
      </c>
      <c r="R419" s="6" t="s">
        <v>792</v>
      </c>
      <c r="S419" s="9" cm="1">
        <f t="array" aca="1" ref="S419" ca="1">_xlfn.IFS(P419="",NETWORKDAYS(L419,TODAY(),Feriados!A418:A1483),P419&lt;&gt;"",(NETWORKDAYS(L419,P419,Feriados!A418:A1483)-1))</f>
        <v>1</v>
      </c>
      <c r="T419" s="9" t="str">
        <f t="shared" ca="1" si="12"/>
        <v>Não</v>
      </c>
      <c r="U419" s="8">
        <v>1</v>
      </c>
      <c r="V419" s="9" t="str" cm="1">
        <f t="array" aca="1" ref="V419" ca="1">_xlfn.IFS(T419="Não","",T419="Sim",S419-2)</f>
        <v/>
      </c>
      <c r="W419" s="6">
        <v>0</v>
      </c>
      <c r="X419" s="8">
        <v>1</v>
      </c>
      <c r="Y419" s="8" t="str">
        <f t="shared" si="13"/>
        <v>Não</v>
      </c>
    </row>
    <row r="420" spans="1:25" x14ac:dyDescent="0.25">
      <c r="A420" s="6" t="s">
        <v>1299</v>
      </c>
      <c r="B420" s="6" t="s">
        <v>301</v>
      </c>
      <c r="C420" s="8" t="str">
        <f>VLOOKUP(B420,'Lista de obras'!$A:$C,2,FALSE)</f>
        <v>4575420951</v>
      </c>
      <c r="D420" s="8" t="str">
        <f>VLOOKUP(B420,'Lista de obras'!$A:$C,3,FALSE)</f>
        <v>FUTURA ELETRICIDADE - Montagem Eletrica Para Projeto DPA Lactalis</v>
      </c>
      <c r="E420" s="8" t="str">
        <f>VLOOKUP(B420,'Lista de obras'!$A:$D,4,FALSE)</f>
        <v>NESTLE ARARAS</v>
      </c>
      <c r="F420" s="6">
        <v>65</v>
      </c>
      <c r="G420" s="4" t="s">
        <v>1283</v>
      </c>
      <c r="H420" s="14">
        <v>45517</v>
      </c>
      <c r="I420" s="16">
        <v>0.8256944444444444</v>
      </c>
      <c r="K420" s="6" t="s">
        <v>832</v>
      </c>
      <c r="L420" s="4">
        <v>45517</v>
      </c>
      <c r="M420" s="5">
        <v>0.82761574074074074</v>
      </c>
      <c r="N420" s="6" t="s">
        <v>788</v>
      </c>
      <c r="O420" s="8">
        <v>1</v>
      </c>
      <c r="P420" s="4">
        <v>45524</v>
      </c>
      <c r="Q420" s="5">
        <v>0.67495370370370367</v>
      </c>
      <c r="R420" s="6" t="s">
        <v>835</v>
      </c>
      <c r="S420" s="9" cm="1">
        <f t="array" aca="1" ref="S420" ca="1">_xlfn.IFS(P420="",NETWORKDAYS(L420,TODAY(),Feriados!A419:A1484),P420&lt;&gt;"",(NETWORKDAYS(L420,P420,Feriados!A419:A1484)-1))</f>
        <v>5</v>
      </c>
      <c r="T420" s="9" t="str">
        <f t="shared" ca="1" si="12"/>
        <v>Sim</v>
      </c>
      <c r="U420" s="8">
        <v>1</v>
      </c>
      <c r="V420" s="9" cm="1">
        <f t="array" aca="1" ref="V420" ca="1">_xlfn.IFS(T420="Não","",T420="Sim",S420-2)</f>
        <v>3</v>
      </c>
      <c r="W420" s="6">
        <v>0</v>
      </c>
      <c r="X420" s="8">
        <v>1</v>
      </c>
      <c r="Y420" s="8" t="str">
        <f t="shared" si="13"/>
        <v>Não</v>
      </c>
    </row>
    <row r="421" spans="1:25" x14ac:dyDescent="0.25">
      <c r="A421" s="6" t="s">
        <v>1300</v>
      </c>
      <c r="B421" s="6" t="s">
        <v>393</v>
      </c>
      <c r="C421" s="8" t="str">
        <f>VLOOKUP(B421,'Lista de obras'!$A:$C,2,FALSE)</f>
        <v>4575521201</v>
      </c>
      <c r="D421" s="8" t="str">
        <f>VLOOKUP(B421,'Lista de obras'!$A:$C,3,FALSE)</f>
        <v>FUTURA ELETRICIDADE - Desmontagem e Montagem Elétrica Projeto AHU Egron L2</v>
      </c>
      <c r="E421" s="8" t="str">
        <f>VLOOKUP(B421,'Lista de obras'!$A:$D,4,FALSE)</f>
        <v>NESTLE ARARAS</v>
      </c>
      <c r="F421" s="6">
        <v>44</v>
      </c>
      <c r="G421" s="4" t="s">
        <v>1283</v>
      </c>
      <c r="H421" s="14">
        <v>45517</v>
      </c>
      <c r="I421" s="16">
        <v>0.82710648148148147</v>
      </c>
      <c r="K421" s="6" t="s">
        <v>832</v>
      </c>
      <c r="L421" s="4">
        <v>45517</v>
      </c>
      <c r="M421" s="5">
        <v>0.82787037037037037</v>
      </c>
      <c r="N421" s="6" t="s">
        <v>788</v>
      </c>
      <c r="O421" s="8">
        <v>1</v>
      </c>
      <c r="P421" s="4">
        <v>45518</v>
      </c>
      <c r="Q421" s="5">
        <v>0.55372685185185189</v>
      </c>
      <c r="R421" s="6" t="s">
        <v>835</v>
      </c>
      <c r="S421" s="9" cm="1">
        <f t="array" aca="1" ref="S421" ca="1">_xlfn.IFS(P421="",NETWORKDAYS(L421,TODAY(),Feriados!A420:A1485),P421&lt;&gt;"",(NETWORKDAYS(L421,P421,Feriados!A420:A1485)-1))</f>
        <v>1</v>
      </c>
      <c r="T421" s="9" t="str">
        <f t="shared" ca="1" si="12"/>
        <v>Não</v>
      </c>
      <c r="U421" s="8">
        <v>1</v>
      </c>
      <c r="V421" s="9" t="str" cm="1">
        <f t="array" aca="1" ref="V421" ca="1">_xlfn.IFS(T421="Não","",T421="Sim",S421-2)</f>
        <v/>
      </c>
      <c r="W421" s="6">
        <v>0</v>
      </c>
      <c r="X421" s="8">
        <v>1</v>
      </c>
      <c r="Y421" s="8" t="str">
        <f t="shared" si="13"/>
        <v>Não</v>
      </c>
    </row>
    <row r="422" spans="1:25" x14ac:dyDescent="0.25">
      <c r="A422" s="6" t="s">
        <v>1301</v>
      </c>
      <c r="B422" s="6" t="s">
        <v>234</v>
      </c>
      <c r="C422" s="8" t="str">
        <f>VLOOKUP(B422,'Lista de obras'!$A:$C,2,FALSE)</f>
        <v>4573769471</v>
      </c>
      <c r="D422" s="8" t="str">
        <f>VLOOKUP(B422,'Lista de obras'!$A:$C,3,FALSE)</f>
        <v>DINAMICA ESTRUTURAS - Mão de obra de montagem de estruturas</v>
      </c>
      <c r="E422" s="8" t="str">
        <f>VLOOKUP(B422,'Lista de obras'!$A:$D,4,FALSE)</f>
        <v>NESTLE ARARAS</v>
      </c>
      <c r="F422" s="6">
        <v>163</v>
      </c>
      <c r="G422" s="4" t="s">
        <v>1283</v>
      </c>
      <c r="H422" s="14">
        <v>45517</v>
      </c>
      <c r="I422" s="16">
        <v>0.85472222222222227</v>
      </c>
      <c r="K422" s="6" t="s">
        <v>917</v>
      </c>
      <c r="L422" s="4">
        <v>45526</v>
      </c>
      <c r="M422" s="5">
        <v>0.54795138888888884</v>
      </c>
      <c r="N422" s="6" t="s">
        <v>788</v>
      </c>
      <c r="O422" s="8">
        <v>1</v>
      </c>
      <c r="P422" s="4">
        <v>45532</v>
      </c>
      <c r="Q422" s="5">
        <v>0.57828703703703699</v>
      </c>
      <c r="R422" s="6" t="s">
        <v>806</v>
      </c>
      <c r="S422" s="9" cm="1">
        <f t="array" aca="1" ref="S422" ca="1">_xlfn.IFS(P422="",NETWORKDAYS(L422,TODAY(),Feriados!A421:A1486),P422&lt;&gt;"",(NETWORKDAYS(L422,P422,Feriados!A421:A1486)-1))</f>
        <v>4</v>
      </c>
      <c r="T422" s="9" t="str">
        <f t="shared" ca="1" si="12"/>
        <v>Sim</v>
      </c>
      <c r="U422" s="8">
        <v>1</v>
      </c>
      <c r="V422" s="9" cm="1">
        <f t="array" aca="1" ref="V422" ca="1">_xlfn.IFS(T422="Não","",T422="Sim",S422-2)</f>
        <v>2</v>
      </c>
      <c r="W422" s="6">
        <v>0</v>
      </c>
      <c r="X422" s="8">
        <v>1</v>
      </c>
      <c r="Y422" s="8" t="str">
        <f t="shared" si="13"/>
        <v>Não</v>
      </c>
    </row>
    <row r="423" spans="1:25" x14ac:dyDescent="0.25">
      <c r="A423" s="6" t="s">
        <v>1302</v>
      </c>
      <c r="B423" s="6" t="s">
        <v>286</v>
      </c>
      <c r="C423" s="8" t="str">
        <f>VLOOKUP(B423,'Lista de obras'!$A:$C,2,FALSE)</f>
        <v>4575385744</v>
      </c>
      <c r="D423" s="8" t="str">
        <f>VLOOKUP(B423,'Lista de obras'!$A:$C,3,FALSE)</f>
        <v>ECOM - Impermeabilização das lajes de Cereais</v>
      </c>
      <c r="E423" s="8" t="str">
        <f>VLOOKUP(B423,'Lista de obras'!$A:$D,4,FALSE)</f>
        <v>NESTLE SÃO JOSÉ DO RIO PARDO</v>
      </c>
      <c r="F423" s="6">
        <v>61</v>
      </c>
      <c r="G423" s="4" t="s">
        <v>1144</v>
      </c>
      <c r="H423" s="14">
        <v>45518</v>
      </c>
      <c r="I423" s="16">
        <v>0.44748842592592591</v>
      </c>
      <c r="K423" s="6" t="s">
        <v>802</v>
      </c>
      <c r="L423" s="4">
        <v>45518</v>
      </c>
      <c r="M423" s="5">
        <v>0.45049768518518518</v>
      </c>
      <c r="N423" s="6" t="s">
        <v>788</v>
      </c>
      <c r="O423" s="8">
        <v>1</v>
      </c>
      <c r="P423" s="4">
        <v>45519</v>
      </c>
      <c r="Q423" s="5">
        <v>0.67574074074074075</v>
      </c>
      <c r="R423" s="6" t="s">
        <v>803</v>
      </c>
      <c r="S423" s="9" cm="1">
        <f t="array" aca="1" ref="S423" ca="1">_xlfn.IFS(P423="",NETWORKDAYS(L423,TODAY(),Feriados!A422:A1487),P423&lt;&gt;"",(NETWORKDAYS(L423,P423,Feriados!A422:A1487)-1))</f>
        <v>1</v>
      </c>
      <c r="T423" s="9" t="str">
        <f t="shared" ca="1" si="12"/>
        <v>Não</v>
      </c>
      <c r="U423" s="8">
        <v>1</v>
      </c>
      <c r="V423" s="9" t="str" cm="1">
        <f t="array" aca="1" ref="V423" ca="1">_xlfn.IFS(T423="Não","",T423="Sim",S423-2)</f>
        <v/>
      </c>
      <c r="W423" s="6">
        <v>0</v>
      </c>
      <c r="X423" s="8">
        <v>1</v>
      </c>
      <c r="Y423" s="8" t="str">
        <f t="shared" si="13"/>
        <v>Não</v>
      </c>
    </row>
    <row r="424" spans="1:25" x14ac:dyDescent="0.25">
      <c r="A424" s="6" t="s">
        <v>1303</v>
      </c>
      <c r="B424" s="6" t="s">
        <v>286</v>
      </c>
      <c r="C424" s="8" t="str">
        <f>VLOOKUP(B424,'Lista de obras'!$A:$C,2,FALSE)</f>
        <v>4575385744</v>
      </c>
      <c r="D424" s="8" t="str">
        <f>VLOOKUP(B424,'Lista de obras'!$A:$C,3,FALSE)</f>
        <v>ECOM - Impermeabilização das lajes de Cereais</v>
      </c>
      <c r="E424" s="8" t="str">
        <f>VLOOKUP(B424,'Lista de obras'!$A:$D,4,FALSE)</f>
        <v>NESTLE SÃO JOSÉ DO RIO PARDO</v>
      </c>
      <c r="F424" s="6">
        <v>64</v>
      </c>
      <c r="G424" s="4" t="s">
        <v>1188</v>
      </c>
      <c r="H424" s="14">
        <v>45518</v>
      </c>
      <c r="I424" s="16">
        <v>0.45363425925925926</v>
      </c>
      <c r="K424" s="6" t="s">
        <v>802</v>
      </c>
      <c r="L424" s="4">
        <v>45518</v>
      </c>
      <c r="M424" s="5">
        <v>0.46113425925925927</v>
      </c>
      <c r="N424" s="6" t="s">
        <v>788</v>
      </c>
      <c r="O424" s="8">
        <v>1</v>
      </c>
      <c r="P424" s="4">
        <v>45519</v>
      </c>
      <c r="Q424" s="5">
        <v>0.6771180555555556</v>
      </c>
      <c r="R424" s="6" t="s">
        <v>803</v>
      </c>
      <c r="S424" s="9" cm="1">
        <f t="array" aca="1" ref="S424" ca="1">_xlfn.IFS(P424="",NETWORKDAYS(L424,TODAY(),Feriados!A423:A1488),P424&lt;&gt;"",(NETWORKDAYS(L424,P424,Feriados!A423:A1488)-1))</f>
        <v>1</v>
      </c>
      <c r="T424" s="9" t="str">
        <f t="shared" ca="1" si="12"/>
        <v>Não</v>
      </c>
      <c r="U424" s="8">
        <v>1</v>
      </c>
      <c r="V424" s="9" t="str" cm="1">
        <f t="array" aca="1" ref="V424" ca="1">_xlfn.IFS(T424="Não","",T424="Sim",S424-2)</f>
        <v/>
      </c>
      <c r="W424" s="6">
        <v>0</v>
      </c>
      <c r="X424" s="8">
        <v>1</v>
      </c>
      <c r="Y424" s="8" t="str">
        <f t="shared" si="13"/>
        <v>Não</v>
      </c>
    </row>
    <row r="425" spans="1:25" x14ac:dyDescent="0.25">
      <c r="A425" s="6" t="s">
        <v>1304</v>
      </c>
      <c r="B425" s="6" t="s">
        <v>286</v>
      </c>
      <c r="C425" s="8" t="str">
        <f>VLOOKUP(B425,'Lista de obras'!$A:$C,2,FALSE)</f>
        <v>4575385744</v>
      </c>
      <c r="D425" s="8" t="str">
        <f>VLOOKUP(B425,'Lista de obras'!$A:$C,3,FALSE)</f>
        <v>ECOM - Impermeabilização das lajes de Cereais</v>
      </c>
      <c r="E425" s="8" t="str">
        <f>VLOOKUP(B425,'Lista de obras'!$A:$D,4,FALSE)</f>
        <v>NESTLE SÃO JOSÉ DO RIO PARDO</v>
      </c>
      <c r="F425" s="6">
        <v>65</v>
      </c>
      <c r="G425" s="4" t="s">
        <v>1283</v>
      </c>
      <c r="H425" s="14">
        <v>45518</v>
      </c>
      <c r="I425" s="16">
        <v>0.46261574074074074</v>
      </c>
      <c r="K425" s="6" t="s">
        <v>802</v>
      </c>
      <c r="L425" s="4">
        <v>45518</v>
      </c>
      <c r="M425" s="5">
        <v>0.46605324074074073</v>
      </c>
      <c r="N425" s="6" t="s">
        <v>788</v>
      </c>
      <c r="O425" s="8">
        <v>1</v>
      </c>
      <c r="P425" s="4">
        <v>45519</v>
      </c>
      <c r="Q425" s="5">
        <v>0.67828703703703708</v>
      </c>
      <c r="R425" s="6" t="s">
        <v>803</v>
      </c>
      <c r="S425" s="9" cm="1">
        <f t="array" aca="1" ref="S425" ca="1">_xlfn.IFS(P425="",NETWORKDAYS(L425,TODAY(),Feriados!A424:A1489),P425&lt;&gt;"",(NETWORKDAYS(L425,P425,Feriados!A424:A1489)-1))</f>
        <v>1</v>
      </c>
      <c r="T425" s="9" t="str">
        <f t="shared" ca="1" si="12"/>
        <v>Não</v>
      </c>
      <c r="U425" s="8">
        <v>1</v>
      </c>
      <c r="V425" s="9" t="str" cm="1">
        <f t="array" aca="1" ref="V425" ca="1">_xlfn.IFS(T425="Não","",T425="Sim",S425-2)</f>
        <v/>
      </c>
      <c r="W425" s="6">
        <v>0</v>
      </c>
      <c r="X425" s="8">
        <v>1</v>
      </c>
      <c r="Y425" s="8" t="str">
        <f t="shared" si="13"/>
        <v>Não</v>
      </c>
    </row>
    <row r="426" spans="1:25" x14ac:dyDescent="0.25">
      <c r="A426" s="6" t="s">
        <v>1305</v>
      </c>
      <c r="B426" s="6" t="s">
        <v>324</v>
      </c>
      <c r="C426" s="8" t="str">
        <f>VLOOKUP(B426,'Lista de obras'!$A:$C,2,FALSE)</f>
        <v>4574999765</v>
      </c>
      <c r="D426" s="8" t="str">
        <f>VLOOKUP(B426,'Lista de obras'!$A:$C,3,FALSE)</f>
        <v>FRW SOLUÇÕES - Telhado - Isolamento Termoacústico, Instalação de Telha Zipada</v>
      </c>
      <c r="E426" s="8" t="str">
        <f>VLOOKUP(B426,'Lista de obras'!$A:$D,4,FALSE)</f>
        <v>NESTLE ARARAS</v>
      </c>
      <c r="F426" s="6">
        <v>130</v>
      </c>
      <c r="G426" s="4" t="s">
        <v>1188</v>
      </c>
      <c r="H426" s="14">
        <v>45518</v>
      </c>
      <c r="I426" s="16">
        <v>0.47657407407407409</v>
      </c>
      <c r="K426" s="6" t="s">
        <v>829</v>
      </c>
      <c r="L426" s="4">
        <v>45526</v>
      </c>
      <c r="M426" s="5">
        <v>0.48225694444444445</v>
      </c>
      <c r="N426" s="6" t="s">
        <v>788</v>
      </c>
      <c r="O426" s="8">
        <v>1</v>
      </c>
      <c r="P426" s="4">
        <v>45552</v>
      </c>
      <c r="Q426" s="5">
        <v>0.69202546296296297</v>
      </c>
      <c r="R426" s="6" t="s">
        <v>830</v>
      </c>
      <c r="S426" s="9" cm="1">
        <f t="array" aca="1" ref="S426" ca="1">_xlfn.IFS(P426="",NETWORKDAYS(L426,TODAY(),Feriados!A425:A1490),P426&lt;&gt;"",(NETWORKDAYS(L426,P426,Feriados!A425:A1490)-1))</f>
        <v>18</v>
      </c>
      <c r="T426" s="9" t="str">
        <f t="shared" ca="1" si="12"/>
        <v>Sim</v>
      </c>
      <c r="U426" s="8">
        <v>1</v>
      </c>
      <c r="V426" s="9" cm="1">
        <f t="array" aca="1" ref="V426" ca="1">_xlfn.IFS(T426="Não","",T426="Sim",S426-2)</f>
        <v>16</v>
      </c>
      <c r="W426" s="6">
        <v>0</v>
      </c>
      <c r="X426" s="8">
        <v>1</v>
      </c>
      <c r="Y426" s="8" t="str">
        <f t="shared" si="13"/>
        <v>Não</v>
      </c>
    </row>
    <row r="427" spans="1:25" x14ac:dyDescent="0.25">
      <c r="A427" s="6" t="s">
        <v>1306</v>
      </c>
      <c r="B427" s="6" t="s">
        <v>324</v>
      </c>
      <c r="C427" s="8" t="str">
        <f>VLOOKUP(B427,'Lista de obras'!$A:$C,2,FALSE)</f>
        <v>4574999765</v>
      </c>
      <c r="D427" s="8" t="str">
        <f>VLOOKUP(B427,'Lista de obras'!$A:$C,3,FALSE)</f>
        <v>FRW SOLUÇÕES - Telhado - Isolamento Termoacústico, Instalação de Telha Zipada</v>
      </c>
      <c r="E427" s="8" t="str">
        <f>VLOOKUP(B427,'Lista de obras'!$A:$D,4,FALSE)</f>
        <v>NESTLE ARARAS</v>
      </c>
      <c r="F427" s="6">
        <v>131</v>
      </c>
      <c r="G427" s="4" t="s">
        <v>1283</v>
      </c>
      <c r="H427" s="14">
        <v>45518</v>
      </c>
      <c r="I427" s="16">
        <v>0.4813425925925926</v>
      </c>
      <c r="K427" s="6" t="s">
        <v>829</v>
      </c>
      <c r="L427" s="4">
        <v>45526</v>
      </c>
      <c r="M427" s="5">
        <v>0.48236111111111113</v>
      </c>
      <c r="N427" s="6" t="s">
        <v>788</v>
      </c>
      <c r="O427" s="8">
        <v>1</v>
      </c>
      <c r="P427" s="4">
        <v>45548</v>
      </c>
      <c r="Q427" s="5">
        <v>0.68920138888888893</v>
      </c>
      <c r="R427" s="6" t="s">
        <v>830</v>
      </c>
      <c r="S427" s="9" cm="1">
        <f t="array" aca="1" ref="S427" ca="1">_xlfn.IFS(P427="",NETWORKDAYS(L427,TODAY(),Feriados!A426:A1491),P427&lt;&gt;"",(NETWORKDAYS(L427,P427,Feriados!A426:A1491)-1))</f>
        <v>16</v>
      </c>
      <c r="T427" s="9" t="str">
        <f t="shared" ca="1" si="12"/>
        <v>Sim</v>
      </c>
      <c r="U427" s="8">
        <v>1</v>
      </c>
      <c r="V427" s="9" cm="1">
        <f t="array" aca="1" ref="V427" ca="1">_xlfn.IFS(T427="Não","",T427="Sim",S427-2)</f>
        <v>14</v>
      </c>
      <c r="W427" s="6">
        <v>0</v>
      </c>
      <c r="X427" s="8">
        <v>1</v>
      </c>
      <c r="Y427" s="8" t="str">
        <f t="shared" si="13"/>
        <v>Não</v>
      </c>
    </row>
    <row r="428" spans="1:25" x14ac:dyDescent="0.25">
      <c r="A428" s="6" t="s">
        <v>1307</v>
      </c>
      <c r="B428" s="6" t="s">
        <v>134</v>
      </c>
      <c r="C428" s="8" t="str">
        <f>VLOOKUP(B428,'Lista de obras'!$A:$C,2,FALSE)</f>
        <v>4574509688</v>
      </c>
      <c r="D428" s="8" t="str">
        <f>VLOOKUP(B428,'Lista de obras'!$A:$C,3,FALSE)</f>
        <v>PLAEGE - Construção Civil do Projeto Roasters Replacement</v>
      </c>
      <c r="E428" s="8" t="str">
        <f>VLOOKUP(B428,'Lista de obras'!$A:$D,4,FALSE)</f>
        <v>NESTLE ARARAS</v>
      </c>
      <c r="F428" s="6">
        <v>201</v>
      </c>
      <c r="G428" s="4" t="s">
        <v>1283</v>
      </c>
      <c r="H428" s="14">
        <v>45518</v>
      </c>
      <c r="I428" s="16">
        <v>0.49189814814814814</v>
      </c>
      <c r="K428" s="6" t="s">
        <v>805</v>
      </c>
      <c r="L428" s="4">
        <v>45519</v>
      </c>
      <c r="M428" s="5">
        <v>0.97375</v>
      </c>
      <c r="N428" s="6" t="s">
        <v>788</v>
      </c>
      <c r="O428" s="8">
        <v>1</v>
      </c>
      <c r="P428" s="4">
        <v>45522</v>
      </c>
      <c r="Q428" s="5">
        <v>0.4727777777777778</v>
      </c>
      <c r="R428" s="6" t="s">
        <v>806</v>
      </c>
      <c r="S428" s="9" cm="1">
        <f t="array" aca="1" ref="S428" ca="1">_xlfn.IFS(P428="",NETWORKDAYS(L428,TODAY(),Feriados!A427:A1492),P428&lt;&gt;"",(NETWORKDAYS(L428,P428,Feriados!A427:A1492)-1))</f>
        <v>1</v>
      </c>
      <c r="T428" s="9" t="str">
        <f t="shared" ca="1" si="12"/>
        <v>Não</v>
      </c>
      <c r="U428" s="8">
        <v>1</v>
      </c>
      <c r="V428" s="9" t="str" cm="1">
        <f t="array" aca="1" ref="V428" ca="1">_xlfn.IFS(T428="Não","",T428="Sim",S428-2)</f>
        <v/>
      </c>
      <c r="W428" s="6">
        <v>0</v>
      </c>
      <c r="X428" s="8">
        <v>1</v>
      </c>
      <c r="Y428" s="8" t="str">
        <f t="shared" si="13"/>
        <v>Não</v>
      </c>
    </row>
    <row r="429" spans="1:25" x14ac:dyDescent="0.25">
      <c r="A429" s="6" t="s">
        <v>1308</v>
      </c>
      <c r="B429" s="6" t="s">
        <v>222</v>
      </c>
      <c r="C429" s="8" t="str">
        <f>VLOOKUP(B429,'Lista de obras'!$A:$C,2,FALSE)</f>
        <v>4575115960</v>
      </c>
      <c r="D429" s="8" t="str">
        <f>VLOOKUP(B429,'Lista de obras'!$A:$C,3,FALSE)</f>
        <v>MEGA - Reforma e ampliação Fluid Bed e Achoc</v>
      </c>
      <c r="E429" s="8" t="str">
        <f>VLOOKUP(B429,'Lista de obras'!$A:$D,4,FALSE)</f>
        <v>NESTLE ARARAS</v>
      </c>
      <c r="F429" s="6">
        <v>124</v>
      </c>
      <c r="G429" s="4" t="s">
        <v>1283</v>
      </c>
      <c r="H429" s="14">
        <v>45518</v>
      </c>
      <c r="I429" s="16">
        <v>0.51968749999999997</v>
      </c>
      <c r="K429" s="6" t="s">
        <v>1158</v>
      </c>
      <c r="L429" s="4">
        <v>45518</v>
      </c>
      <c r="M429" s="5">
        <v>0.53289351851851852</v>
      </c>
      <c r="N429" s="6" t="s">
        <v>800</v>
      </c>
      <c r="O429" s="8">
        <v>1</v>
      </c>
      <c r="P429" s="4"/>
      <c r="Q429" s="5"/>
      <c r="S429" s="9" cm="1">
        <f t="array" aca="1" ref="S429" ca="1">_xlfn.IFS(P429="",NETWORKDAYS(L429,TODAY(),Feriados!A428:A1493),P429&lt;&gt;"",(NETWORKDAYS(L429,P429,Feriados!A428:A1493)-1))</f>
        <v>52</v>
      </c>
      <c r="T429" s="9" t="str">
        <f t="shared" ca="1" si="12"/>
        <v>Sim</v>
      </c>
      <c r="U429" s="8">
        <v>1</v>
      </c>
      <c r="V429" s="9" cm="1">
        <f t="array" aca="1" ref="V429" ca="1">_xlfn.IFS(T429="Não","",T429="Sim",S429-2)</f>
        <v>50</v>
      </c>
      <c r="W429" s="6">
        <v>0</v>
      </c>
      <c r="X429" s="8">
        <v>1</v>
      </c>
      <c r="Y429" s="8" t="str">
        <f t="shared" si="13"/>
        <v>Não</v>
      </c>
    </row>
    <row r="430" spans="1:25" x14ac:dyDescent="0.25">
      <c r="A430" s="6" t="s">
        <v>1309</v>
      </c>
      <c r="B430" s="6" t="s">
        <v>163</v>
      </c>
      <c r="C430" s="8" t="str">
        <f>VLOOKUP(B430,'Lista de obras'!$A:$C,2,FALSE)</f>
        <v>4574140198</v>
      </c>
      <c r="D430" s="8" t="str">
        <f>VLOOKUP(B430,'Lista de obras'!$A:$C,3,FALSE)</f>
        <v>ELETROVOLT - Projeto Phase Out_Chiller</v>
      </c>
      <c r="E430" s="8" t="str">
        <f>VLOOKUP(B430,'Lista de obras'!$A:$D,4,FALSE)</f>
        <v>NESTLE MARÍLIA</v>
      </c>
      <c r="F430" s="6">
        <v>257</v>
      </c>
      <c r="G430" s="4" t="s">
        <v>1188</v>
      </c>
      <c r="H430" s="14">
        <v>45518</v>
      </c>
      <c r="I430" s="16">
        <v>0.53119212962962958</v>
      </c>
      <c r="K430" s="6" t="s">
        <v>808</v>
      </c>
      <c r="L430" s="4">
        <v>45518</v>
      </c>
      <c r="M430" s="5">
        <v>0.53965277777777776</v>
      </c>
      <c r="N430" s="6" t="s">
        <v>788</v>
      </c>
      <c r="O430" s="8">
        <v>1</v>
      </c>
      <c r="P430" s="4">
        <v>45523</v>
      </c>
      <c r="Q430" s="5">
        <v>0.60121527777777772</v>
      </c>
      <c r="R430" s="6" t="s">
        <v>809</v>
      </c>
      <c r="S430" s="9" cm="1">
        <f t="array" aca="1" ref="S430" ca="1">_xlfn.IFS(P430="",NETWORKDAYS(L430,TODAY(),Feriados!A429:A1494),P430&lt;&gt;"",(NETWORKDAYS(L430,P430,Feriados!A429:A1494)-1))</f>
        <v>3</v>
      </c>
      <c r="T430" s="9" t="str">
        <f t="shared" ca="1" si="12"/>
        <v>Sim</v>
      </c>
      <c r="U430" s="8">
        <v>1</v>
      </c>
      <c r="V430" s="9" cm="1">
        <f t="array" aca="1" ref="V430" ca="1">_xlfn.IFS(T430="Não","",T430="Sim",S430-2)</f>
        <v>1</v>
      </c>
      <c r="W430" s="6">
        <v>0</v>
      </c>
      <c r="X430" s="8">
        <v>1</v>
      </c>
      <c r="Y430" s="8" t="str">
        <f t="shared" si="13"/>
        <v>Não</v>
      </c>
    </row>
    <row r="431" spans="1:25" x14ac:dyDescent="0.25">
      <c r="A431" s="6" t="s">
        <v>1310</v>
      </c>
      <c r="B431" s="6" t="s">
        <v>163</v>
      </c>
      <c r="C431" s="8" t="str">
        <f>VLOOKUP(B431,'Lista de obras'!$A:$C,2,FALSE)</f>
        <v>4574140198</v>
      </c>
      <c r="D431" s="8" t="str">
        <f>VLOOKUP(B431,'Lista de obras'!$A:$C,3,FALSE)</f>
        <v>ELETROVOLT - Projeto Phase Out_Chiller</v>
      </c>
      <c r="E431" s="8" t="str">
        <f>VLOOKUP(B431,'Lista de obras'!$A:$D,4,FALSE)</f>
        <v>NESTLE MARÍLIA</v>
      </c>
      <c r="F431" s="6">
        <v>258</v>
      </c>
      <c r="G431" s="4" t="s">
        <v>1283</v>
      </c>
      <c r="H431" s="14">
        <v>45518</v>
      </c>
      <c r="I431" s="16">
        <v>0.53957175925925926</v>
      </c>
      <c r="K431" s="6" t="s">
        <v>808</v>
      </c>
      <c r="L431" s="4">
        <v>45518</v>
      </c>
      <c r="M431" s="5">
        <v>0.53984953703703709</v>
      </c>
      <c r="N431" s="6" t="s">
        <v>788</v>
      </c>
      <c r="O431" s="8">
        <v>1</v>
      </c>
      <c r="P431" s="4">
        <v>45523</v>
      </c>
      <c r="Q431" s="5">
        <v>0.60159722222222223</v>
      </c>
      <c r="R431" s="6" t="s">
        <v>809</v>
      </c>
      <c r="S431" s="9" cm="1">
        <f t="array" aca="1" ref="S431" ca="1">_xlfn.IFS(P431="",NETWORKDAYS(L431,TODAY(),Feriados!A430:A1495),P431&lt;&gt;"",(NETWORKDAYS(L431,P431,Feriados!A430:A1495)-1))</f>
        <v>3</v>
      </c>
      <c r="T431" s="9" t="str">
        <f t="shared" ca="1" si="12"/>
        <v>Sim</v>
      </c>
      <c r="U431" s="8">
        <v>1</v>
      </c>
      <c r="V431" s="9" cm="1">
        <f t="array" aca="1" ref="V431" ca="1">_xlfn.IFS(T431="Não","",T431="Sim",S431-2)</f>
        <v>1</v>
      </c>
      <c r="W431" s="6">
        <v>0</v>
      </c>
      <c r="X431" s="8">
        <v>1</v>
      </c>
      <c r="Y431" s="8" t="str">
        <f t="shared" si="13"/>
        <v>Não</v>
      </c>
    </row>
    <row r="432" spans="1:25" x14ac:dyDescent="0.25">
      <c r="A432" s="6" t="s">
        <v>1311</v>
      </c>
      <c r="B432" s="6" t="s">
        <v>166</v>
      </c>
      <c r="C432" s="8" t="str">
        <f>VLOOKUP(B432,'Lista de obras'!$A:$C,2,FALSE)</f>
        <v>4575310899, 4575351100</v>
      </c>
      <c r="D432" s="8" t="str">
        <f>VLOOKUP(B432,'Lista de obras'!$A:$C,3,FALSE)</f>
        <v>PLAEGE - Águas Coloridas</v>
      </c>
      <c r="E432" s="8" t="str">
        <f>VLOOKUP(B432,'Lista de obras'!$A:$D,4,FALSE)</f>
        <v>NESTLE ARARAS</v>
      </c>
      <c r="F432" s="6">
        <v>163</v>
      </c>
      <c r="G432" s="4" t="s">
        <v>1312</v>
      </c>
      <c r="H432" s="14">
        <v>45518</v>
      </c>
      <c r="I432" s="16">
        <v>0.5433217592592593</v>
      </c>
      <c r="K432" s="6" t="s">
        <v>805</v>
      </c>
      <c r="L432" s="4">
        <v>45519</v>
      </c>
      <c r="M432" s="5">
        <v>0.48702546296296295</v>
      </c>
      <c r="N432" s="6" t="s">
        <v>788</v>
      </c>
      <c r="O432" s="8">
        <v>1</v>
      </c>
      <c r="P432" s="4">
        <v>45520</v>
      </c>
      <c r="Q432" s="5">
        <v>0.85004629629629624</v>
      </c>
      <c r="R432" s="6" t="s">
        <v>871</v>
      </c>
      <c r="S432" s="9" cm="1">
        <f t="array" aca="1" ref="S432" ca="1">_xlfn.IFS(P432="",NETWORKDAYS(L432,TODAY(),Feriados!A431:A1496),P432&lt;&gt;"",(NETWORKDAYS(L432,P432,Feriados!A431:A1496)-1))</f>
        <v>1</v>
      </c>
      <c r="T432" s="9" t="str">
        <f t="shared" ca="1" si="12"/>
        <v>Não</v>
      </c>
      <c r="U432" s="8">
        <v>1</v>
      </c>
      <c r="V432" s="9" t="str" cm="1">
        <f t="array" aca="1" ref="V432" ca="1">_xlfn.IFS(T432="Não","",T432="Sim",S432-2)</f>
        <v/>
      </c>
      <c r="W432" s="6">
        <v>0</v>
      </c>
      <c r="X432" s="8">
        <v>1</v>
      </c>
      <c r="Y432" s="8" t="str">
        <f t="shared" si="13"/>
        <v>Não</v>
      </c>
    </row>
    <row r="433" spans="1:25" x14ac:dyDescent="0.25">
      <c r="A433" s="6" t="s">
        <v>1313</v>
      </c>
      <c r="B433" s="6" t="s">
        <v>120</v>
      </c>
      <c r="C433" s="8" t="str">
        <f>VLOOKUP(B433,'Lista de obras'!$A:$C,2,FALSE)</f>
        <v>4573516221</v>
      </c>
      <c r="D433" s="8" t="str">
        <f>VLOOKUP(B433,'Lista de obras'!$A:$C,3,FALSE)</f>
        <v>ENERGY SUBSTATION - Montes Claros</v>
      </c>
      <c r="E433" s="8" t="str">
        <f>VLOOKUP(B433,'Lista de obras'!$A:$D,4,FALSE)</f>
        <v>NESTLE MONTES CLAROS</v>
      </c>
      <c r="F433" s="6">
        <v>330</v>
      </c>
      <c r="G433" s="4" t="s">
        <v>1312</v>
      </c>
      <c r="H433" s="14">
        <v>45518</v>
      </c>
      <c r="I433" s="16">
        <v>0.66361111111111115</v>
      </c>
      <c r="K433" s="6" t="s">
        <v>959</v>
      </c>
      <c r="L433" s="4">
        <v>45519</v>
      </c>
      <c r="M433" s="5">
        <v>0.45503472222222224</v>
      </c>
      <c r="N433" s="6" t="s">
        <v>788</v>
      </c>
      <c r="O433" s="8">
        <v>1</v>
      </c>
      <c r="P433" s="4">
        <v>45519</v>
      </c>
      <c r="Q433" s="5">
        <v>0.72798611111111111</v>
      </c>
      <c r="R433" s="6" t="s">
        <v>792</v>
      </c>
      <c r="S433" s="9" cm="1">
        <f t="array" aca="1" ref="S433" ca="1">_xlfn.IFS(P433="",NETWORKDAYS(L433,TODAY(),Feriados!A432:A1497),P433&lt;&gt;"",(NETWORKDAYS(L433,P433,Feriados!A432:A1497)-1))</f>
        <v>0</v>
      </c>
      <c r="T433" s="9" t="str">
        <f t="shared" ca="1" si="12"/>
        <v>Não</v>
      </c>
      <c r="U433" s="8">
        <v>1</v>
      </c>
      <c r="V433" s="9" t="str" cm="1">
        <f t="array" aca="1" ref="V433" ca="1">_xlfn.IFS(T433="Não","",T433="Sim",S433-2)</f>
        <v/>
      </c>
      <c r="W433" s="6">
        <v>0</v>
      </c>
      <c r="X433" s="8">
        <v>1</v>
      </c>
      <c r="Y433" s="8" t="str">
        <f t="shared" si="13"/>
        <v>Não</v>
      </c>
    </row>
    <row r="434" spans="1:25" x14ac:dyDescent="0.25">
      <c r="A434" s="6" t="s">
        <v>1314</v>
      </c>
      <c r="B434" s="6" t="s">
        <v>313</v>
      </c>
      <c r="C434" s="8" t="str">
        <f>VLOOKUP(B434,'Lista de obras'!$A:$C,2,FALSE)</f>
        <v>4575370083</v>
      </c>
      <c r="D434" s="8" t="str">
        <f>VLOOKUP(B434,'Lista de obras'!$A:$C,3,FALSE)</f>
        <v>TESLA - Sistema de SPDA e Aterramento</v>
      </c>
      <c r="E434" s="8" t="str">
        <f>VLOOKUP(B434,'Lista de obras'!$A:$D,4,FALSE)</f>
        <v>NESTLE ARARAS</v>
      </c>
      <c r="F434" s="6">
        <v>99</v>
      </c>
      <c r="G434" s="4" t="s">
        <v>1283</v>
      </c>
      <c r="H434" s="14">
        <v>45518</v>
      </c>
      <c r="I434" s="16">
        <v>0.664525462962963</v>
      </c>
      <c r="K434" s="6" t="s">
        <v>1053</v>
      </c>
      <c r="L434" s="4">
        <v>45525</v>
      </c>
      <c r="M434" s="5">
        <v>0.55755787037037041</v>
      </c>
      <c r="N434" s="6" t="s">
        <v>788</v>
      </c>
      <c r="O434" s="8">
        <v>1</v>
      </c>
      <c r="P434" s="4">
        <v>45530</v>
      </c>
      <c r="Q434" s="5">
        <v>0.79924768518518519</v>
      </c>
      <c r="R434" s="6" t="s">
        <v>835</v>
      </c>
      <c r="S434" s="9" cm="1">
        <f t="array" aca="1" ref="S434" ca="1">_xlfn.IFS(P434="",NETWORKDAYS(L434,TODAY(),Feriados!A433:A1498),P434&lt;&gt;"",(NETWORKDAYS(L434,P434,Feriados!A433:A1498)-1))</f>
        <v>3</v>
      </c>
      <c r="T434" s="9" t="str">
        <f t="shared" ca="1" si="12"/>
        <v>Sim</v>
      </c>
      <c r="U434" s="8">
        <v>1</v>
      </c>
      <c r="V434" s="9" cm="1">
        <f t="array" aca="1" ref="V434" ca="1">_xlfn.IFS(T434="Não","",T434="Sim",S434-2)</f>
        <v>1</v>
      </c>
      <c r="W434" s="6">
        <v>0</v>
      </c>
      <c r="X434" s="8">
        <v>1</v>
      </c>
      <c r="Y434" s="8" t="str">
        <f t="shared" si="13"/>
        <v>Não</v>
      </c>
    </row>
    <row r="435" spans="1:25" x14ac:dyDescent="0.25">
      <c r="A435" s="6" t="s">
        <v>1315</v>
      </c>
      <c r="B435" s="6" t="s">
        <v>313</v>
      </c>
      <c r="C435" s="8" t="str">
        <f>VLOOKUP(B435,'Lista de obras'!$A:$C,2,FALSE)</f>
        <v>4575370083</v>
      </c>
      <c r="D435" s="8" t="str">
        <f>VLOOKUP(B435,'Lista de obras'!$A:$C,3,FALSE)</f>
        <v>TESLA - Sistema de SPDA e Aterramento</v>
      </c>
      <c r="E435" s="8" t="str">
        <f>VLOOKUP(B435,'Lista de obras'!$A:$D,4,FALSE)</f>
        <v>NESTLE ARARAS</v>
      </c>
      <c r="F435" s="6">
        <v>94</v>
      </c>
      <c r="G435" s="4" t="s">
        <v>1098</v>
      </c>
      <c r="H435" s="14">
        <v>45518</v>
      </c>
      <c r="I435" s="16">
        <v>0.66543981481481485</v>
      </c>
      <c r="K435" s="6" t="s">
        <v>1053</v>
      </c>
      <c r="L435" s="4">
        <v>45525</v>
      </c>
      <c r="M435" s="5">
        <v>0.55167824074074079</v>
      </c>
      <c r="N435" s="6" t="s">
        <v>788</v>
      </c>
      <c r="O435" s="8">
        <v>1</v>
      </c>
      <c r="P435" s="4">
        <v>45530</v>
      </c>
      <c r="Q435" s="5">
        <v>0.79872685185185188</v>
      </c>
      <c r="R435" s="6" t="s">
        <v>835</v>
      </c>
      <c r="S435" s="9" cm="1">
        <f t="array" aca="1" ref="S435" ca="1">_xlfn.IFS(P435="",NETWORKDAYS(L435,TODAY(),Feriados!A434:A1499),P435&lt;&gt;"",(NETWORKDAYS(L435,P435,Feriados!A434:A1499)-1))</f>
        <v>3</v>
      </c>
      <c r="T435" s="9" t="str">
        <f t="shared" ca="1" si="12"/>
        <v>Sim</v>
      </c>
      <c r="U435" s="8">
        <v>1</v>
      </c>
      <c r="V435" s="9" cm="1">
        <f t="array" aca="1" ref="V435" ca="1">_xlfn.IFS(T435="Não","",T435="Sim",S435-2)</f>
        <v>1</v>
      </c>
      <c r="W435" s="6">
        <v>0</v>
      </c>
      <c r="X435" s="8">
        <v>1</v>
      </c>
      <c r="Y435" s="8" t="str">
        <f t="shared" si="13"/>
        <v>Não</v>
      </c>
    </row>
    <row r="436" spans="1:25" x14ac:dyDescent="0.25">
      <c r="A436" s="6" t="s">
        <v>1316</v>
      </c>
      <c r="B436" s="6" t="s">
        <v>465</v>
      </c>
      <c r="C436" s="8" t="str">
        <f>VLOOKUP(B436,'Lista de obras'!$A:$C,2,FALSE)</f>
        <v>4574903952</v>
      </c>
      <c r="D436" s="8" t="str">
        <f>VLOOKUP(B436,'Lista de obras'!$A:$C,3,FALSE)</f>
        <v>TESLA - Revitalização Corredor Nescafé, Egron 2</v>
      </c>
      <c r="E436" s="8" t="str">
        <f>VLOOKUP(B436,'Lista de obras'!$A:$D,4,FALSE)</f>
        <v>NESTLE ARARAS</v>
      </c>
      <c r="F436" s="6">
        <v>154</v>
      </c>
      <c r="G436" s="4" t="s">
        <v>1098</v>
      </c>
      <c r="H436" s="14">
        <v>45518</v>
      </c>
      <c r="I436" s="16">
        <v>0.68123842592592587</v>
      </c>
      <c r="K436" s="6" t="s">
        <v>1053</v>
      </c>
      <c r="L436" s="4">
        <v>45518</v>
      </c>
      <c r="M436" s="5">
        <v>0.68135416666666671</v>
      </c>
      <c r="N436" s="6" t="s">
        <v>788</v>
      </c>
      <c r="O436" s="8">
        <v>1</v>
      </c>
      <c r="P436" s="4">
        <v>45524</v>
      </c>
      <c r="Q436" s="5">
        <v>0.68266203703703698</v>
      </c>
      <c r="R436" s="6" t="s">
        <v>835</v>
      </c>
      <c r="S436" s="9" cm="1">
        <f t="array" aca="1" ref="S436" ca="1">_xlfn.IFS(P436="",NETWORKDAYS(L436,TODAY(),Feriados!A435:A1500),P436&lt;&gt;"",(NETWORKDAYS(L436,P436,Feriados!A435:A1500)-1))</f>
        <v>4</v>
      </c>
      <c r="T436" s="9" t="str">
        <f t="shared" ca="1" si="12"/>
        <v>Sim</v>
      </c>
      <c r="U436" s="8">
        <v>1</v>
      </c>
      <c r="V436" s="9" cm="1">
        <f t="array" aca="1" ref="V436" ca="1">_xlfn.IFS(T436="Não","",T436="Sim",S436-2)</f>
        <v>2</v>
      </c>
      <c r="W436" s="6">
        <v>0</v>
      </c>
      <c r="X436" s="8">
        <v>1</v>
      </c>
      <c r="Y436" s="8" t="str">
        <f t="shared" si="13"/>
        <v>Não</v>
      </c>
    </row>
    <row r="437" spans="1:25" x14ac:dyDescent="0.25">
      <c r="A437" s="6" t="s">
        <v>1317</v>
      </c>
      <c r="B437" s="6" t="s">
        <v>465</v>
      </c>
      <c r="C437" s="8" t="str">
        <f>VLOOKUP(B437,'Lista de obras'!$A:$C,2,FALSE)</f>
        <v>4574903952</v>
      </c>
      <c r="D437" s="8" t="str">
        <f>VLOOKUP(B437,'Lista de obras'!$A:$C,3,FALSE)</f>
        <v>TESLA - Revitalização Corredor Nescafé, Egron 2</v>
      </c>
      <c r="E437" s="8" t="str">
        <f>VLOOKUP(B437,'Lista de obras'!$A:$D,4,FALSE)</f>
        <v>NESTLE ARARAS</v>
      </c>
      <c r="F437" s="6">
        <v>154</v>
      </c>
      <c r="G437" s="4" t="s">
        <v>1098</v>
      </c>
      <c r="H437" s="14">
        <v>45518</v>
      </c>
      <c r="I437" s="16">
        <v>0.6814930555555555</v>
      </c>
      <c r="K437" s="6" t="s">
        <v>1053</v>
      </c>
      <c r="L437" s="4">
        <v>45518</v>
      </c>
      <c r="M437" s="5">
        <v>0.68361111111111106</v>
      </c>
      <c r="N437" s="6" t="s">
        <v>788</v>
      </c>
      <c r="O437" s="8">
        <v>1</v>
      </c>
      <c r="P437" s="4">
        <v>45524</v>
      </c>
      <c r="Q437" s="5">
        <v>0.68208333333333337</v>
      </c>
      <c r="R437" s="6" t="s">
        <v>835</v>
      </c>
      <c r="S437" s="9" cm="1">
        <f t="array" aca="1" ref="S437" ca="1">_xlfn.IFS(P437="",NETWORKDAYS(L437,TODAY(),Feriados!A436:A1501),P437&lt;&gt;"",(NETWORKDAYS(L437,P437,Feriados!A436:A1501)-1))</f>
        <v>4</v>
      </c>
      <c r="T437" s="9" t="str">
        <f t="shared" ca="1" si="12"/>
        <v>Sim</v>
      </c>
      <c r="U437" s="8">
        <v>1</v>
      </c>
      <c r="V437" s="9" cm="1">
        <f t="array" aca="1" ref="V437" ca="1">_xlfn.IFS(T437="Não","",T437="Sim",S437-2)</f>
        <v>2</v>
      </c>
      <c r="W437" s="6">
        <v>0</v>
      </c>
      <c r="X437" s="8">
        <v>1</v>
      </c>
      <c r="Y437" s="8" t="str">
        <f t="shared" si="13"/>
        <v>Não</v>
      </c>
    </row>
    <row r="438" spans="1:25" x14ac:dyDescent="0.25">
      <c r="A438" s="6" t="s">
        <v>1318</v>
      </c>
      <c r="B438" s="6" t="s">
        <v>465</v>
      </c>
      <c r="C438" s="8" t="str">
        <f>VLOOKUP(B438,'Lista de obras'!$A:$C,2,FALSE)</f>
        <v>4574903952</v>
      </c>
      <c r="D438" s="8" t="str">
        <f>VLOOKUP(B438,'Lista de obras'!$A:$C,3,FALSE)</f>
        <v>TESLA - Revitalização Corredor Nescafé, Egron 2</v>
      </c>
      <c r="E438" s="8" t="str">
        <f>VLOOKUP(B438,'Lista de obras'!$A:$D,4,FALSE)</f>
        <v>NESTLE ARARAS</v>
      </c>
      <c r="F438" s="6">
        <v>155</v>
      </c>
      <c r="G438" s="4" t="s">
        <v>1144</v>
      </c>
      <c r="H438" s="14">
        <v>45518</v>
      </c>
      <c r="I438" s="16">
        <v>0.68179398148148151</v>
      </c>
      <c r="K438" s="6" t="s">
        <v>1053</v>
      </c>
      <c r="L438" s="4">
        <v>45525</v>
      </c>
      <c r="M438" s="5">
        <v>0.52767361111111111</v>
      </c>
      <c r="N438" s="6" t="s">
        <v>788</v>
      </c>
      <c r="O438" s="8">
        <v>1</v>
      </c>
      <c r="P438" s="4">
        <v>45530</v>
      </c>
      <c r="Q438" s="5">
        <v>0.80216435185185186</v>
      </c>
      <c r="R438" s="6" t="s">
        <v>835</v>
      </c>
      <c r="S438" s="9" cm="1">
        <f t="array" aca="1" ref="S438" ca="1">_xlfn.IFS(P438="",NETWORKDAYS(L438,TODAY(),Feriados!A437:A1502),P438&lt;&gt;"",(NETWORKDAYS(L438,P438,Feriados!A437:A1502)-1))</f>
        <v>3</v>
      </c>
      <c r="T438" s="9" t="str">
        <f t="shared" ca="1" si="12"/>
        <v>Sim</v>
      </c>
      <c r="U438" s="8">
        <v>1</v>
      </c>
      <c r="V438" s="9" cm="1">
        <f t="array" aca="1" ref="V438" ca="1">_xlfn.IFS(T438="Não","",T438="Sim",S438-2)</f>
        <v>1</v>
      </c>
      <c r="W438" s="6">
        <v>0</v>
      </c>
      <c r="X438" s="8">
        <v>1</v>
      </c>
      <c r="Y438" s="8" t="str">
        <f t="shared" si="13"/>
        <v>Não</v>
      </c>
    </row>
    <row r="439" spans="1:25" x14ac:dyDescent="0.25">
      <c r="A439" s="6" t="s">
        <v>1319</v>
      </c>
      <c r="B439" s="6" t="s">
        <v>169</v>
      </c>
      <c r="C439" s="8" t="str">
        <f>VLOOKUP(B439,'Lista de obras'!$A:$C,2,FALSE)</f>
        <v>4574324207</v>
      </c>
      <c r="D439" s="8" t="str">
        <f>VLOOKUP(B439,'Lista de obras'!$A:$C,3,FALSE)</f>
        <v>LE ENGENHARIA - CAG-11 / Eletrocentro 3B</v>
      </c>
      <c r="E439" s="8" t="str">
        <f>VLOOKUP(B439,'Lista de obras'!$A:$D,4,FALSE)</f>
        <v>NESTLE VILA VELHA</v>
      </c>
      <c r="F439" s="6">
        <v>231</v>
      </c>
      <c r="G439" s="4" t="s">
        <v>1312</v>
      </c>
      <c r="H439" s="14">
        <v>45518</v>
      </c>
      <c r="I439" s="16">
        <v>0.68456018518518513</v>
      </c>
      <c r="K439" s="6" t="s">
        <v>824</v>
      </c>
      <c r="L439" s="4">
        <v>45522</v>
      </c>
      <c r="M439" s="5">
        <v>0.95064814814814813</v>
      </c>
      <c r="N439" s="6" t="s">
        <v>788</v>
      </c>
      <c r="O439" s="8">
        <v>1</v>
      </c>
      <c r="P439" s="4">
        <v>45531</v>
      </c>
      <c r="Q439" s="5">
        <v>0.44931712962962961</v>
      </c>
      <c r="R439" s="6" t="s">
        <v>1291</v>
      </c>
      <c r="S439" s="9" cm="1">
        <f t="array" aca="1" ref="S439" ca="1">_xlfn.IFS(P439="",NETWORKDAYS(L439,TODAY(),Feriados!A438:A1503),P439&lt;&gt;"",(NETWORKDAYS(L439,P439,Feriados!A438:A1503)-1))</f>
        <v>6</v>
      </c>
      <c r="T439" s="9" t="str">
        <f t="shared" ca="1" si="12"/>
        <v>Sim</v>
      </c>
      <c r="U439" s="8">
        <v>1</v>
      </c>
      <c r="V439" s="9" cm="1">
        <f t="array" aca="1" ref="V439" ca="1">_xlfn.IFS(T439="Não","",T439="Sim",S439-2)</f>
        <v>4</v>
      </c>
      <c r="W439" s="6">
        <v>0</v>
      </c>
      <c r="X439" s="8">
        <v>1</v>
      </c>
      <c r="Y439" s="8" t="str">
        <f t="shared" si="13"/>
        <v>Não</v>
      </c>
    </row>
    <row r="440" spans="1:25" x14ac:dyDescent="0.25">
      <c r="A440" s="6" t="s">
        <v>1320</v>
      </c>
      <c r="B440" s="6" t="s">
        <v>465</v>
      </c>
      <c r="C440" s="8" t="str">
        <f>VLOOKUP(B440,'Lista de obras'!$A:$C,2,FALSE)</f>
        <v>4574903952</v>
      </c>
      <c r="D440" s="8" t="str">
        <f>VLOOKUP(B440,'Lista de obras'!$A:$C,3,FALSE)</f>
        <v>TESLA - Revitalização Corredor Nescafé, Egron 2</v>
      </c>
      <c r="E440" s="8" t="str">
        <f>VLOOKUP(B440,'Lista de obras'!$A:$D,4,FALSE)</f>
        <v>NESTLE ARARAS</v>
      </c>
      <c r="F440" s="6">
        <v>158</v>
      </c>
      <c r="G440" s="4" t="s">
        <v>1188</v>
      </c>
      <c r="H440" s="14">
        <v>45518</v>
      </c>
      <c r="I440" s="16">
        <v>0.68738425925925928</v>
      </c>
      <c r="K440" s="6" t="s">
        <v>1053</v>
      </c>
      <c r="L440" s="4">
        <v>45525</v>
      </c>
      <c r="M440" s="5">
        <v>0.52891203703703704</v>
      </c>
      <c r="N440" s="6" t="s">
        <v>788</v>
      </c>
      <c r="O440" s="8">
        <v>1</v>
      </c>
      <c r="P440" s="4">
        <v>45530</v>
      </c>
      <c r="Q440" s="5">
        <v>0.80513888888888885</v>
      </c>
      <c r="R440" s="6" t="s">
        <v>835</v>
      </c>
      <c r="S440" s="9" cm="1">
        <f t="array" aca="1" ref="S440" ca="1">_xlfn.IFS(P440="",NETWORKDAYS(L440,TODAY(),Feriados!A439:A1504),P440&lt;&gt;"",(NETWORKDAYS(L440,P440,Feriados!A439:A1504)-1))</f>
        <v>3</v>
      </c>
      <c r="T440" s="9" t="str">
        <f t="shared" ca="1" si="12"/>
        <v>Sim</v>
      </c>
      <c r="U440" s="8">
        <v>1</v>
      </c>
      <c r="V440" s="9" cm="1">
        <f t="array" aca="1" ref="V440" ca="1">_xlfn.IFS(T440="Não","",T440="Sim",S440-2)</f>
        <v>1</v>
      </c>
      <c r="W440" s="6">
        <v>0</v>
      </c>
      <c r="X440" s="8">
        <v>1</v>
      </c>
      <c r="Y440" s="8" t="str">
        <f t="shared" si="13"/>
        <v>Não</v>
      </c>
    </row>
    <row r="441" spans="1:25" x14ac:dyDescent="0.25">
      <c r="A441" s="6" t="s">
        <v>1321</v>
      </c>
      <c r="B441" s="6" t="s">
        <v>465</v>
      </c>
      <c r="C441" s="8" t="str">
        <f>VLOOKUP(B441,'Lista de obras'!$A:$C,2,FALSE)</f>
        <v>4574903952</v>
      </c>
      <c r="D441" s="8" t="str">
        <f>VLOOKUP(B441,'Lista de obras'!$A:$C,3,FALSE)</f>
        <v>TESLA - Revitalização Corredor Nescafé, Egron 2</v>
      </c>
      <c r="E441" s="8" t="str">
        <f>VLOOKUP(B441,'Lista de obras'!$A:$D,4,FALSE)</f>
        <v>NESTLE ARARAS</v>
      </c>
      <c r="F441" s="6">
        <v>159</v>
      </c>
      <c r="G441" s="4" t="s">
        <v>1283</v>
      </c>
      <c r="H441" s="14">
        <v>45518</v>
      </c>
      <c r="I441" s="16">
        <v>0.68920138888888893</v>
      </c>
      <c r="K441" s="6" t="s">
        <v>1053</v>
      </c>
      <c r="L441" s="4">
        <v>45525</v>
      </c>
      <c r="M441" s="5">
        <v>0.53013888888888894</v>
      </c>
      <c r="N441" s="6" t="s">
        <v>788</v>
      </c>
      <c r="O441" s="8">
        <v>1</v>
      </c>
      <c r="P441" s="4">
        <v>45530</v>
      </c>
      <c r="Q441" s="5">
        <v>0.80549768518518516</v>
      </c>
      <c r="R441" s="6" t="s">
        <v>835</v>
      </c>
      <c r="S441" s="9" cm="1">
        <f t="array" aca="1" ref="S441" ca="1">_xlfn.IFS(P441="",NETWORKDAYS(L441,TODAY(),Feriados!A440:A1505),P441&lt;&gt;"",(NETWORKDAYS(L441,P441,Feriados!A440:A1505)-1))</f>
        <v>3</v>
      </c>
      <c r="T441" s="9" t="str">
        <f t="shared" ca="1" si="12"/>
        <v>Sim</v>
      </c>
      <c r="U441" s="8">
        <v>1</v>
      </c>
      <c r="V441" s="9" cm="1">
        <f t="array" aca="1" ref="V441" ca="1">_xlfn.IFS(T441="Não","",T441="Sim",S441-2)</f>
        <v>1</v>
      </c>
      <c r="W441" s="6">
        <v>0</v>
      </c>
      <c r="X441" s="8">
        <v>1</v>
      </c>
      <c r="Y441" s="8" t="str">
        <f t="shared" si="13"/>
        <v>Não</v>
      </c>
    </row>
    <row r="442" spans="1:25" x14ac:dyDescent="0.25">
      <c r="A442" s="6" t="s">
        <v>1322</v>
      </c>
      <c r="B442" s="6" t="s">
        <v>465</v>
      </c>
      <c r="C442" s="8" t="str">
        <f>VLOOKUP(B442,'Lista de obras'!$A:$C,2,FALSE)</f>
        <v>4574903952</v>
      </c>
      <c r="D442" s="8" t="str">
        <f>VLOOKUP(B442,'Lista de obras'!$A:$C,3,FALSE)</f>
        <v>TESLA - Revitalização Corredor Nescafé, Egron 2</v>
      </c>
      <c r="E442" s="8" t="str">
        <f>VLOOKUP(B442,'Lista de obras'!$A:$D,4,FALSE)</f>
        <v>NESTLE ARARAS</v>
      </c>
      <c r="F442" s="6">
        <v>160</v>
      </c>
      <c r="G442" s="4" t="s">
        <v>1312</v>
      </c>
      <c r="H442" s="14">
        <v>45518</v>
      </c>
      <c r="I442" s="16">
        <v>0.69013888888888886</v>
      </c>
      <c r="K442" s="6" t="s">
        <v>1053</v>
      </c>
      <c r="L442" s="4">
        <v>45525</v>
      </c>
      <c r="M442" s="5">
        <v>0.5310300925925926</v>
      </c>
      <c r="N442" s="6" t="s">
        <v>788</v>
      </c>
      <c r="O442" s="8">
        <v>1</v>
      </c>
      <c r="P442" s="4">
        <v>45530</v>
      </c>
      <c r="Q442" s="5">
        <v>0.80592592592592593</v>
      </c>
      <c r="R442" s="6" t="s">
        <v>835</v>
      </c>
      <c r="S442" s="9" cm="1">
        <f t="array" aca="1" ref="S442" ca="1">_xlfn.IFS(P442="",NETWORKDAYS(L442,TODAY(),Feriados!A441:A1506),P442&lt;&gt;"",(NETWORKDAYS(L442,P442,Feriados!A441:A1506)-1))</f>
        <v>3</v>
      </c>
      <c r="T442" s="9" t="str">
        <f t="shared" ca="1" si="12"/>
        <v>Sim</v>
      </c>
      <c r="U442" s="8">
        <v>1</v>
      </c>
      <c r="V442" s="9" cm="1">
        <f t="array" aca="1" ref="V442" ca="1">_xlfn.IFS(T442="Não","",T442="Sim",S442-2)</f>
        <v>1</v>
      </c>
      <c r="W442" s="6">
        <v>0</v>
      </c>
      <c r="X442" s="8">
        <v>1</v>
      </c>
      <c r="Y442" s="8" t="str">
        <f t="shared" si="13"/>
        <v>Não</v>
      </c>
    </row>
    <row r="443" spans="1:25" x14ac:dyDescent="0.25">
      <c r="A443" s="6" t="s">
        <v>1323</v>
      </c>
      <c r="B443" s="6" t="s">
        <v>231</v>
      </c>
      <c r="C443" s="8" t="str">
        <f>VLOOKUP(B443,'Lista de obras'!$A:$C,2,FALSE)</f>
        <v>4574383641</v>
      </c>
      <c r="D443" s="8" t="str">
        <f>VLOOKUP(B443,'Lista de obras'!$A:$C,3,FALSE)</f>
        <v>LE ENGENHARIA - RFQ S1271</v>
      </c>
      <c r="E443" s="8" t="str">
        <f>VLOOKUP(B443,'Lista de obras'!$A:$D,4,FALSE)</f>
        <v>NESTLE VILA VELHA</v>
      </c>
      <c r="F443" s="6">
        <v>213</v>
      </c>
      <c r="G443" s="4" t="s">
        <v>1312</v>
      </c>
      <c r="H443" s="14">
        <v>45518</v>
      </c>
      <c r="I443" s="16">
        <v>0.72340277777777773</v>
      </c>
      <c r="K443" s="6" t="s">
        <v>824</v>
      </c>
      <c r="L443" s="4">
        <v>45523</v>
      </c>
      <c r="M443" s="5">
        <v>0.87486111111111109</v>
      </c>
      <c r="N443" s="6" t="s">
        <v>788</v>
      </c>
      <c r="O443" s="8">
        <v>1</v>
      </c>
      <c r="P443" s="4">
        <v>45531</v>
      </c>
      <c r="Q443" s="5">
        <v>0.57861111111111108</v>
      </c>
      <c r="R443" s="6" t="s">
        <v>1291</v>
      </c>
      <c r="S443" s="9" cm="1">
        <f t="array" aca="1" ref="S443" ca="1">_xlfn.IFS(P443="",NETWORKDAYS(L443,TODAY(),Feriados!A442:A1507),P443&lt;&gt;"",(NETWORKDAYS(L443,P443,Feriados!A442:A1507)-1))</f>
        <v>6</v>
      </c>
      <c r="T443" s="9" t="str">
        <f t="shared" ca="1" si="12"/>
        <v>Sim</v>
      </c>
      <c r="U443" s="8">
        <v>1</v>
      </c>
      <c r="V443" s="9" cm="1">
        <f t="array" aca="1" ref="V443" ca="1">_xlfn.IFS(T443="Não","",T443="Sim",S443-2)</f>
        <v>4</v>
      </c>
      <c r="W443" s="6">
        <v>0</v>
      </c>
      <c r="X443" s="8">
        <v>1</v>
      </c>
      <c r="Y443" s="8" t="str">
        <f t="shared" si="13"/>
        <v>Não</v>
      </c>
    </row>
    <row r="444" spans="1:25" x14ac:dyDescent="0.25">
      <c r="A444" s="6" t="s">
        <v>1324</v>
      </c>
      <c r="B444" s="6" t="s">
        <v>522</v>
      </c>
      <c r="C444" s="8" t="str">
        <f>VLOOKUP(B444,'Lista de obras'!$A:$C,2,FALSE)</f>
        <v>4575774576</v>
      </c>
      <c r="D444" s="8" t="str">
        <f>VLOOKUP(B444,'Lista de obras'!$A:$C,3,FALSE)</f>
        <v xml:space="preserve"> TSE - Montagem Elétrica Nova Linha de Mucilon</v>
      </c>
      <c r="E444" s="8" t="str">
        <f>VLOOKUP(B444,'Lista de obras'!$A:$D,4,FALSE)</f>
        <v>NESTLE SÃO JOSÉ DO RIO PARDO</v>
      </c>
      <c r="F444" s="6">
        <v>66</v>
      </c>
      <c r="G444" s="4" t="s">
        <v>1177</v>
      </c>
      <c r="H444" s="14">
        <v>45518</v>
      </c>
      <c r="I444" s="16">
        <v>0.76280092592592597</v>
      </c>
      <c r="K444" s="6" t="s">
        <v>1164</v>
      </c>
      <c r="L444" s="4">
        <v>45518</v>
      </c>
      <c r="M444" s="5">
        <v>0.77277777777777779</v>
      </c>
      <c r="N444" s="6" t="s">
        <v>788</v>
      </c>
      <c r="O444" s="8">
        <v>1</v>
      </c>
      <c r="P444" s="4">
        <v>45524</v>
      </c>
      <c r="Q444" s="5">
        <v>0.66262731481481485</v>
      </c>
      <c r="R444" s="6" t="s">
        <v>1165</v>
      </c>
      <c r="S444" s="9" cm="1">
        <f t="array" aca="1" ref="S444" ca="1">_xlfn.IFS(P444="",NETWORKDAYS(L444,TODAY(),Feriados!A443:A1508),P444&lt;&gt;"",(NETWORKDAYS(L444,P444,Feriados!A443:A1508)-1))</f>
        <v>4</v>
      </c>
      <c r="T444" s="9" t="str">
        <f t="shared" ca="1" si="12"/>
        <v>Sim</v>
      </c>
      <c r="U444" s="8">
        <v>1</v>
      </c>
      <c r="V444" s="9" cm="1">
        <f t="array" aca="1" ref="V444" ca="1">_xlfn.IFS(T444="Não","",T444="Sim",S444-2)</f>
        <v>2</v>
      </c>
      <c r="W444" s="6">
        <v>0</v>
      </c>
      <c r="X444" s="8">
        <v>1</v>
      </c>
      <c r="Y444" s="8" t="str">
        <f t="shared" si="13"/>
        <v>Não</v>
      </c>
    </row>
    <row r="445" spans="1:25" x14ac:dyDescent="0.25">
      <c r="A445" s="6" t="s">
        <v>1325</v>
      </c>
      <c r="B445" s="6" t="s">
        <v>522</v>
      </c>
      <c r="C445" s="8" t="str">
        <f>VLOOKUP(B445,'Lista de obras'!$A:$C,2,FALSE)</f>
        <v>4575774576</v>
      </c>
      <c r="D445" s="8" t="str">
        <f>VLOOKUP(B445,'Lista de obras'!$A:$C,3,FALSE)</f>
        <v xml:space="preserve"> TSE - Montagem Elétrica Nova Linha de Mucilon</v>
      </c>
      <c r="E445" s="8" t="str">
        <f>VLOOKUP(B445,'Lista de obras'!$A:$D,4,FALSE)</f>
        <v>NESTLE SÃO JOSÉ DO RIO PARDO</v>
      </c>
      <c r="F445" s="6">
        <v>68</v>
      </c>
      <c r="G445" s="4" t="s">
        <v>1188</v>
      </c>
      <c r="H445" s="14">
        <v>45518</v>
      </c>
      <c r="I445" s="16">
        <v>0.76670138888888884</v>
      </c>
      <c r="K445" s="6" t="s">
        <v>1164</v>
      </c>
      <c r="L445" s="4">
        <v>45518</v>
      </c>
      <c r="M445" s="5">
        <v>0.77292824074074074</v>
      </c>
      <c r="N445" s="6" t="s">
        <v>788</v>
      </c>
      <c r="O445" s="8">
        <v>1</v>
      </c>
      <c r="P445" s="4">
        <v>45524</v>
      </c>
      <c r="Q445" s="5">
        <v>0.66667824074074078</v>
      </c>
      <c r="R445" s="6" t="s">
        <v>1165</v>
      </c>
      <c r="S445" s="9" cm="1">
        <f t="array" aca="1" ref="S445" ca="1">_xlfn.IFS(P445="",NETWORKDAYS(L445,TODAY(),Feriados!A444:A1509),P445&lt;&gt;"",(NETWORKDAYS(L445,P445,Feriados!A444:A1509)-1))</f>
        <v>4</v>
      </c>
      <c r="T445" s="9" t="str">
        <f t="shared" ca="1" si="12"/>
        <v>Sim</v>
      </c>
      <c r="U445" s="8">
        <v>1</v>
      </c>
      <c r="V445" s="9" cm="1">
        <f t="array" aca="1" ref="V445" ca="1">_xlfn.IFS(T445="Não","",T445="Sim",S445-2)</f>
        <v>2</v>
      </c>
      <c r="W445" s="6">
        <v>0</v>
      </c>
      <c r="X445" s="8">
        <v>1</v>
      </c>
      <c r="Y445" s="8" t="str">
        <f t="shared" si="13"/>
        <v>Não</v>
      </c>
    </row>
    <row r="446" spans="1:25" x14ac:dyDescent="0.25">
      <c r="A446" s="6" t="s">
        <v>1326</v>
      </c>
      <c r="B446" s="6" t="s">
        <v>522</v>
      </c>
      <c r="C446" s="8" t="str">
        <f>VLOOKUP(B446,'Lista de obras'!$A:$C,2,FALSE)</f>
        <v>4575774576</v>
      </c>
      <c r="D446" s="8" t="str">
        <f>VLOOKUP(B446,'Lista de obras'!$A:$C,3,FALSE)</f>
        <v xml:space="preserve"> TSE - Montagem Elétrica Nova Linha de Mucilon</v>
      </c>
      <c r="E446" s="8" t="str">
        <f>VLOOKUP(B446,'Lista de obras'!$A:$D,4,FALSE)</f>
        <v>NESTLE SÃO JOSÉ DO RIO PARDO</v>
      </c>
      <c r="F446" s="6">
        <v>69</v>
      </c>
      <c r="G446" s="4" t="s">
        <v>1283</v>
      </c>
      <c r="H446" s="14">
        <v>45518</v>
      </c>
      <c r="I446" s="16">
        <v>0.76866898148148144</v>
      </c>
      <c r="K446" s="6" t="s">
        <v>1164</v>
      </c>
      <c r="L446" s="4">
        <v>45518</v>
      </c>
      <c r="M446" s="5">
        <v>0.77307870370370368</v>
      </c>
      <c r="N446" s="6" t="s">
        <v>788</v>
      </c>
      <c r="O446" s="8">
        <v>1</v>
      </c>
      <c r="P446" s="4">
        <v>45524</v>
      </c>
      <c r="Q446" s="5">
        <v>0.66902777777777778</v>
      </c>
      <c r="R446" s="6" t="s">
        <v>1165</v>
      </c>
      <c r="S446" s="9" cm="1">
        <f t="array" aca="1" ref="S446" ca="1">_xlfn.IFS(P446="",NETWORKDAYS(L446,TODAY(),Feriados!A445:A1510),P446&lt;&gt;"",(NETWORKDAYS(L446,P446,Feriados!A445:A1510)-1))</f>
        <v>4</v>
      </c>
      <c r="T446" s="9" t="str">
        <f t="shared" ca="1" si="12"/>
        <v>Sim</v>
      </c>
      <c r="U446" s="8">
        <v>1</v>
      </c>
      <c r="V446" s="9" cm="1">
        <f t="array" aca="1" ref="V446" ca="1">_xlfn.IFS(T446="Não","",T446="Sim",S446-2)</f>
        <v>2</v>
      </c>
      <c r="W446" s="6">
        <v>0</v>
      </c>
      <c r="X446" s="8">
        <v>1</v>
      </c>
      <c r="Y446" s="8" t="str">
        <f t="shared" si="13"/>
        <v>Não</v>
      </c>
    </row>
    <row r="447" spans="1:25" x14ac:dyDescent="0.25">
      <c r="A447" s="6" t="s">
        <v>1327</v>
      </c>
      <c r="B447" s="6" t="s">
        <v>123</v>
      </c>
      <c r="C447" s="8" t="str">
        <f>VLOOKUP(B447,'Lista de obras'!$A:$C,2,FALSE)</f>
        <v>4573599688, 4576222218</v>
      </c>
      <c r="D447" s="8" t="str">
        <f>VLOOKUP(B447,'Lista de obras'!$A:$C,3,FALSE)</f>
        <v>ENERGY SUBSTATION - Ibia</v>
      </c>
      <c r="E447" s="8" t="str">
        <f>VLOOKUP(B447,'Lista de obras'!$A:$D,4,FALSE)</f>
        <v>NESTLE IBIÁ</v>
      </c>
      <c r="F447" s="6">
        <v>321</v>
      </c>
      <c r="G447" s="4" t="s">
        <v>933</v>
      </c>
      <c r="H447" s="14">
        <v>45518</v>
      </c>
      <c r="I447" s="16">
        <v>0.77318287037037037</v>
      </c>
      <c r="K447" s="6" t="s">
        <v>1170</v>
      </c>
      <c r="L447" s="4">
        <v>45520</v>
      </c>
      <c r="M447" s="5">
        <v>0.91770833333333335</v>
      </c>
      <c r="N447" s="6" t="s">
        <v>788</v>
      </c>
      <c r="O447" s="8">
        <v>1</v>
      </c>
      <c r="P447" s="4">
        <v>45554</v>
      </c>
      <c r="Q447" s="5">
        <v>0.61202546296296301</v>
      </c>
      <c r="R447" s="6" t="s">
        <v>1130</v>
      </c>
      <c r="S447" s="9" cm="1">
        <f t="array" aca="1" ref="S447" ca="1">_xlfn.IFS(P447="",NETWORKDAYS(L447,TODAY(),Feriados!A446:A1511),P447&lt;&gt;"",(NETWORKDAYS(L447,P447,Feriados!A446:A1511)-1))</f>
        <v>24</v>
      </c>
      <c r="T447" s="9" t="str">
        <f t="shared" ca="1" si="12"/>
        <v>Sim</v>
      </c>
      <c r="U447" s="8">
        <v>1</v>
      </c>
      <c r="V447" s="9" cm="1">
        <f t="array" aca="1" ref="V447" ca="1">_xlfn.IFS(T447="Não","",T447="Sim",S447-2)</f>
        <v>22</v>
      </c>
      <c r="W447" s="6">
        <v>0</v>
      </c>
      <c r="X447" s="8">
        <v>1</v>
      </c>
      <c r="Y447" s="8" t="str">
        <f t="shared" si="13"/>
        <v>Não</v>
      </c>
    </row>
    <row r="448" spans="1:25" x14ac:dyDescent="0.25">
      <c r="A448" s="6" t="s">
        <v>1328</v>
      </c>
      <c r="B448" s="6" t="s">
        <v>123</v>
      </c>
      <c r="C448" s="8" t="str">
        <f>VLOOKUP(B448,'Lista de obras'!$A:$C,2,FALSE)</f>
        <v>4573599688, 4576222218</v>
      </c>
      <c r="D448" s="8" t="str">
        <f>VLOOKUP(B448,'Lista de obras'!$A:$C,3,FALSE)</f>
        <v>ENERGY SUBSTATION - Ibia</v>
      </c>
      <c r="E448" s="8" t="str">
        <f>VLOOKUP(B448,'Lista de obras'!$A:$D,4,FALSE)</f>
        <v>NESTLE IBIÁ</v>
      </c>
      <c r="F448" s="6">
        <v>322</v>
      </c>
      <c r="G448" s="4" t="s">
        <v>967</v>
      </c>
      <c r="H448" s="14">
        <v>45518</v>
      </c>
      <c r="I448" s="16">
        <v>0.7801851851851852</v>
      </c>
      <c r="K448" s="6" t="s">
        <v>1170</v>
      </c>
      <c r="L448" s="4">
        <v>45519</v>
      </c>
      <c r="M448" s="5">
        <v>0.51523148148148146</v>
      </c>
      <c r="N448" s="6" t="s">
        <v>788</v>
      </c>
      <c r="O448" s="8">
        <v>1</v>
      </c>
      <c r="P448" s="4">
        <v>45520</v>
      </c>
      <c r="Q448" s="5">
        <v>0.45101851851851854</v>
      </c>
      <c r="R448" s="6" t="s">
        <v>1130</v>
      </c>
      <c r="S448" s="9" cm="1">
        <f t="array" aca="1" ref="S448" ca="1">_xlfn.IFS(P448="",NETWORKDAYS(L448,TODAY(),Feriados!A447:A1512),P448&lt;&gt;"",(NETWORKDAYS(L448,P448,Feriados!A447:A1512)-1))</f>
        <v>1</v>
      </c>
      <c r="T448" s="9" t="str">
        <f t="shared" ca="1" si="12"/>
        <v>Não</v>
      </c>
      <c r="U448" s="8">
        <v>1</v>
      </c>
      <c r="V448" s="9" t="str" cm="1">
        <f t="array" aca="1" ref="V448" ca="1">_xlfn.IFS(T448="Não","",T448="Sim",S448-2)</f>
        <v/>
      </c>
      <c r="W448" s="6">
        <v>0</v>
      </c>
      <c r="X448" s="8">
        <v>1</v>
      </c>
      <c r="Y448" s="8" t="str">
        <f t="shared" si="13"/>
        <v>Não</v>
      </c>
    </row>
    <row r="449" spans="1:25" x14ac:dyDescent="0.25">
      <c r="A449" s="6" t="s">
        <v>1329</v>
      </c>
      <c r="B449" s="6" t="s">
        <v>424</v>
      </c>
      <c r="C449" s="8" t="str">
        <f>VLOOKUP(B449,'Lista de obras'!$A:$C,2,FALSE)</f>
        <v>4575662158</v>
      </c>
      <c r="D449" s="8" t="str">
        <f>VLOOKUP(B449,'Lista de obras'!$A:$C,3,FALSE)</f>
        <v>CONCREZAC - Lapidação de Piso de Concreto</v>
      </c>
      <c r="E449" s="8" t="str">
        <f>VLOOKUP(B449,'Lista de obras'!$A:$D,4,FALSE)</f>
        <v>NESTLE SÃO BERNARDO</v>
      </c>
      <c r="F449" s="6">
        <v>58</v>
      </c>
      <c r="G449" s="4" t="s">
        <v>1283</v>
      </c>
      <c r="H449" s="14">
        <v>45518</v>
      </c>
      <c r="I449" s="16">
        <v>0.79204861111111113</v>
      </c>
      <c r="K449" s="6" t="s">
        <v>821</v>
      </c>
      <c r="L449" s="4">
        <v>45518</v>
      </c>
      <c r="M449" s="5">
        <v>0.79228009259259258</v>
      </c>
      <c r="N449" s="6" t="s">
        <v>788</v>
      </c>
      <c r="O449" s="8">
        <v>1</v>
      </c>
      <c r="P449" s="4">
        <v>45518</v>
      </c>
      <c r="Q449" s="5">
        <v>0.81849537037037035</v>
      </c>
      <c r="R449" s="6" t="s">
        <v>822</v>
      </c>
      <c r="S449" s="9" cm="1">
        <f t="array" aca="1" ref="S449" ca="1">_xlfn.IFS(P449="",NETWORKDAYS(L449,TODAY(),Feriados!A448:A1513),P449&lt;&gt;"",(NETWORKDAYS(L449,P449,Feriados!A448:A1513)-1))</f>
        <v>0</v>
      </c>
      <c r="T449" s="9" t="str">
        <f t="shared" ca="1" si="12"/>
        <v>Não</v>
      </c>
      <c r="U449" s="8">
        <v>1</v>
      </c>
      <c r="V449" s="9" t="str" cm="1">
        <f t="array" aca="1" ref="V449" ca="1">_xlfn.IFS(T449="Não","",T449="Sim",S449-2)</f>
        <v/>
      </c>
      <c r="W449" s="6">
        <v>0</v>
      </c>
      <c r="X449" s="8">
        <v>1</v>
      </c>
      <c r="Y449" s="8" t="str">
        <f t="shared" si="13"/>
        <v>Não</v>
      </c>
    </row>
    <row r="450" spans="1:25" x14ac:dyDescent="0.25">
      <c r="A450" s="6" t="s">
        <v>1330</v>
      </c>
      <c r="B450" s="6" t="s">
        <v>123</v>
      </c>
      <c r="C450" s="8" t="str">
        <f>VLOOKUP(B450,'Lista de obras'!$A:$C,2,FALSE)</f>
        <v>4573599688, 4576222218</v>
      </c>
      <c r="D450" s="8" t="str">
        <f>VLOOKUP(B450,'Lista de obras'!$A:$C,3,FALSE)</f>
        <v>ENERGY SUBSTATION - Ibia</v>
      </c>
      <c r="E450" s="8" t="str">
        <f>VLOOKUP(B450,'Lista de obras'!$A:$D,4,FALSE)</f>
        <v>NESTLE IBIÁ</v>
      </c>
      <c r="F450" s="6">
        <v>323</v>
      </c>
      <c r="G450" s="4" t="s">
        <v>1034</v>
      </c>
      <c r="H450" s="14">
        <v>45518</v>
      </c>
      <c r="I450" s="16">
        <v>0.7983217592592593</v>
      </c>
      <c r="K450" s="6" t="s">
        <v>1170</v>
      </c>
      <c r="L450" s="4">
        <v>45520</v>
      </c>
      <c r="M450" s="5">
        <v>0.91863425925925923</v>
      </c>
      <c r="N450" s="6" t="s">
        <v>788</v>
      </c>
      <c r="O450" s="8">
        <v>1</v>
      </c>
      <c r="P450" s="4">
        <v>45554</v>
      </c>
      <c r="Q450" s="5">
        <v>0.61255787037037035</v>
      </c>
      <c r="R450" s="6" t="s">
        <v>1130</v>
      </c>
      <c r="S450" s="9" cm="1">
        <f t="array" aca="1" ref="S450" ca="1">_xlfn.IFS(P450="",NETWORKDAYS(L450,TODAY(),Feriados!A449:A1514),P450&lt;&gt;"",(NETWORKDAYS(L450,P450,Feriados!A449:A1514)-1))</f>
        <v>24</v>
      </c>
      <c r="T450" s="9" t="str">
        <f t="shared" ca="1" si="12"/>
        <v>Sim</v>
      </c>
      <c r="U450" s="8">
        <v>1</v>
      </c>
      <c r="V450" s="9" cm="1">
        <f t="array" aca="1" ref="V450" ca="1">_xlfn.IFS(T450="Não","",T450="Sim",S450-2)</f>
        <v>22</v>
      </c>
      <c r="W450" s="6">
        <v>0</v>
      </c>
      <c r="X450" s="8">
        <v>1</v>
      </c>
      <c r="Y450" s="8" t="str">
        <f t="shared" si="13"/>
        <v>Não</v>
      </c>
    </row>
    <row r="451" spans="1:25" x14ac:dyDescent="0.25">
      <c r="A451" s="6" t="s">
        <v>1331</v>
      </c>
      <c r="B451" s="6" t="s">
        <v>123</v>
      </c>
      <c r="C451" s="8" t="str">
        <f>VLOOKUP(B451,'Lista de obras'!$A:$C,2,FALSE)</f>
        <v>4573599688, 4576222218</v>
      </c>
      <c r="D451" s="8" t="str">
        <f>VLOOKUP(B451,'Lista de obras'!$A:$C,3,FALSE)</f>
        <v>ENERGY SUBSTATION - Ibia</v>
      </c>
      <c r="E451" s="8" t="str">
        <f>VLOOKUP(B451,'Lista de obras'!$A:$D,4,FALSE)</f>
        <v>NESTLE IBIÁ</v>
      </c>
      <c r="F451" s="6">
        <v>324</v>
      </c>
      <c r="G451" s="4" t="s">
        <v>1098</v>
      </c>
      <c r="H451" s="14">
        <v>45518</v>
      </c>
      <c r="I451" s="16">
        <v>0.80565972222222226</v>
      </c>
      <c r="K451" s="6" t="s">
        <v>1170</v>
      </c>
      <c r="L451" s="4">
        <v>45520</v>
      </c>
      <c r="M451" s="5">
        <v>0.92039351851851847</v>
      </c>
      <c r="N451" s="6" t="s">
        <v>788</v>
      </c>
      <c r="O451" s="8">
        <v>1</v>
      </c>
      <c r="P451" s="4">
        <v>45554</v>
      </c>
      <c r="Q451" s="5">
        <v>0.80005787037037035</v>
      </c>
      <c r="R451" s="6" t="s">
        <v>1130</v>
      </c>
      <c r="S451" s="9" cm="1">
        <f t="array" aca="1" ref="S451" ca="1">_xlfn.IFS(P451="",NETWORKDAYS(L451,TODAY(),Feriados!A450:A1515),P451&lt;&gt;"",(NETWORKDAYS(L451,P451,Feriados!A450:A1515)-1))</f>
        <v>24</v>
      </c>
      <c r="T451" s="9" t="str">
        <f t="shared" ca="1" si="12"/>
        <v>Sim</v>
      </c>
      <c r="U451" s="8">
        <v>1</v>
      </c>
      <c r="V451" s="9" cm="1">
        <f t="array" aca="1" ref="V451" ca="1">_xlfn.IFS(T451="Não","",T451="Sim",S451-2)</f>
        <v>22</v>
      </c>
      <c r="W451" s="6">
        <v>0</v>
      </c>
      <c r="X451" s="8">
        <v>1</v>
      </c>
      <c r="Y451" s="8" t="str">
        <f t="shared" si="13"/>
        <v>Não</v>
      </c>
    </row>
    <row r="452" spans="1:25" x14ac:dyDescent="0.25">
      <c r="A452" s="6" t="s">
        <v>1332</v>
      </c>
      <c r="B452" s="6" t="s">
        <v>123</v>
      </c>
      <c r="C452" s="8" t="str">
        <f>VLOOKUP(B452,'Lista de obras'!$A:$C,2,FALSE)</f>
        <v>4573599688, 4576222218</v>
      </c>
      <c r="D452" s="8" t="str">
        <f>VLOOKUP(B452,'Lista de obras'!$A:$C,3,FALSE)</f>
        <v>ENERGY SUBSTATION - Ibia</v>
      </c>
      <c r="E452" s="8" t="str">
        <f>VLOOKUP(B452,'Lista de obras'!$A:$D,4,FALSE)</f>
        <v>NESTLE IBIÁ</v>
      </c>
      <c r="F452" s="6">
        <v>325</v>
      </c>
      <c r="G452" s="4" t="s">
        <v>1144</v>
      </c>
      <c r="H452" s="14">
        <v>45518</v>
      </c>
      <c r="I452" s="16">
        <v>0.81509259259259259</v>
      </c>
      <c r="K452" s="6" t="s">
        <v>1170</v>
      </c>
      <c r="L452" s="4">
        <v>45520</v>
      </c>
      <c r="M452" s="5">
        <v>0.92152777777777772</v>
      </c>
      <c r="N452" s="6" t="s">
        <v>788</v>
      </c>
      <c r="O452" s="8">
        <v>1</v>
      </c>
      <c r="P452" s="4">
        <v>45554</v>
      </c>
      <c r="Q452" s="5">
        <v>0.80226851851851855</v>
      </c>
      <c r="R452" s="6" t="s">
        <v>1130</v>
      </c>
      <c r="S452" s="9" cm="1">
        <f t="array" aca="1" ref="S452" ca="1">_xlfn.IFS(P452="",NETWORKDAYS(L452,TODAY(),Feriados!A451:A1516),P452&lt;&gt;"",(NETWORKDAYS(L452,P452,Feriados!A451:A1516)-1))</f>
        <v>24</v>
      </c>
      <c r="T452" s="9" t="str">
        <f t="shared" ref="T452:T500" ca="1" si="14">IF(S452="","Em análise pelo fiscal",IF(S452&gt;2,"Sim","Não"))</f>
        <v>Sim</v>
      </c>
      <c r="U452" s="8">
        <v>1</v>
      </c>
      <c r="V452" s="9" cm="1">
        <f t="array" aca="1" ref="V452" ca="1">_xlfn.IFS(T452="Não","",T452="Sim",S452-2)</f>
        <v>22</v>
      </c>
      <c r="W452" s="6">
        <v>0</v>
      </c>
      <c r="X452" s="8">
        <v>1</v>
      </c>
      <c r="Y452" s="8" t="str">
        <f t="shared" ref="Y452:Y500" si="15">IF(W452&gt;3,"Sim","Não")</f>
        <v>Não</v>
      </c>
    </row>
    <row r="453" spans="1:25" x14ac:dyDescent="0.25">
      <c r="A453" s="6" t="s">
        <v>1333</v>
      </c>
      <c r="B453" s="6" t="s">
        <v>363</v>
      </c>
      <c r="C453" s="8" t="str">
        <f>VLOOKUP(B453,'Lista de obras'!$A:$C,2,FALSE)</f>
        <v>4574659942</v>
      </c>
      <c r="D453" s="8" t="str">
        <f>VLOOKUP(B453,'Lista de obras'!$A:$C,3,FALSE)</f>
        <v>MONTEIRO ENGENHARIA - SOENG - Instalações elétricas Infra-estrutura</v>
      </c>
      <c r="E453" s="8" t="str">
        <f>VLOOKUP(B453,'Lista de obras'!$A:$D,4,FALSE)</f>
        <v>NESTLE RIBEIRÃO PRETO</v>
      </c>
      <c r="F453" s="6">
        <v>57</v>
      </c>
      <c r="G453" s="4" t="s">
        <v>1283</v>
      </c>
      <c r="H453" s="14">
        <v>45518</v>
      </c>
      <c r="I453" s="16">
        <v>0.81899305555555557</v>
      </c>
      <c r="K453" s="6" t="s">
        <v>1067</v>
      </c>
      <c r="L453" s="4">
        <v>45518</v>
      </c>
      <c r="M453" s="5">
        <v>0.81914351851851852</v>
      </c>
      <c r="N453" s="6" t="s">
        <v>788</v>
      </c>
      <c r="O453" s="8">
        <v>1</v>
      </c>
      <c r="P453" s="4">
        <v>45523</v>
      </c>
      <c r="Q453" s="5">
        <v>0.76401620370370371</v>
      </c>
      <c r="R453" s="6" t="s">
        <v>1068</v>
      </c>
      <c r="S453" s="9" cm="1">
        <f t="array" aca="1" ref="S453" ca="1">_xlfn.IFS(P453="",NETWORKDAYS(L453,TODAY(),Feriados!A452:A1517),P453&lt;&gt;"",(NETWORKDAYS(L453,P453,Feriados!A452:A1517)-1))</f>
        <v>3</v>
      </c>
      <c r="T453" s="9" t="str">
        <f t="shared" ca="1" si="14"/>
        <v>Sim</v>
      </c>
      <c r="U453" s="8">
        <v>1</v>
      </c>
      <c r="V453" s="9" cm="1">
        <f t="array" aca="1" ref="V453" ca="1">_xlfn.IFS(T453="Não","",T453="Sim",S453-2)</f>
        <v>1</v>
      </c>
      <c r="W453" s="6">
        <v>0</v>
      </c>
      <c r="X453" s="8">
        <v>1</v>
      </c>
      <c r="Y453" s="8" t="str">
        <f t="shared" si="15"/>
        <v>Não</v>
      </c>
    </row>
    <row r="454" spans="1:25" x14ac:dyDescent="0.25">
      <c r="A454" s="6" t="s">
        <v>1334</v>
      </c>
      <c r="B454" s="6" t="s">
        <v>519</v>
      </c>
      <c r="C454" s="8" t="str">
        <f>VLOOKUP(B454,'Lista de obras'!$A:$C,2,FALSE)</f>
        <v>4575899457</v>
      </c>
      <c r="D454" s="8" t="str">
        <f>VLOOKUP(B454,'Lista de obras'!$A:$C,3,FALSE)</f>
        <v>MONTEIRO ENGENHARIA - RFQ 0013 - Instalações elétricas</v>
      </c>
      <c r="E454" s="8" t="str">
        <f>VLOOKUP(B454,'Lista de obras'!$A:$D,4,FALSE)</f>
        <v>NESTLE RIBEIRÃO PRETO</v>
      </c>
      <c r="F454" s="6">
        <v>6</v>
      </c>
      <c r="G454" s="4" t="s">
        <v>838</v>
      </c>
      <c r="H454" s="14">
        <v>45518</v>
      </c>
      <c r="I454" s="16">
        <v>0.82263888888888892</v>
      </c>
      <c r="K454" s="6" t="s">
        <v>1067</v>
      </c>
      <c r="L454" s="4">
        <v>45518</v>
      </c>
      <c r="M454" s="5">
        <v>0.82271990740740741</v>
      </c>
      <c r="N454" s="6" t="s">
        <v>788</v>
      </c>
      <c r="O454" s="8">
        <v>1</v>
      </c>
      <c r="P454" s="4">
        <v>45520</v>
      </c>
      <c r="Q454" s="5">
        <v>0.43751157407407409</v>
      </c>
      <c r="R454" s="6" t="s">
        <v>1068</v>
      </c>
      <c r="S454" s="9" cm="1">
        <f t="array" aca="1" ref="S454" ca="1">_xlfn.IFS(P454="",NETWORKDAYS(L454,TODAY(),Feriados!A453:A1518),P454&lt;&gt;"",(NETWORKDAYS(L454,P454,Feriados!A453:A1518)-1))</f>
        <v>2</v>
      </c>
      <c r="T454" s="9" t="str">
        <f t="shared" ca="1" si="14"/>
        <v>Não</v>
      </c>
      <c r="U454" s="8">
        <v>1</v>
      </c>
      <c r="V454" s="9" t="str" cm="1">
        <f t="array" aca="1" ref="V454" ca="1">_xlfn.IFS(T454="Não","",T454="Sim",S454-2)</f>
        <v/>
      </c>
      <c r="W454" s="6">
        <v>0</v>
      </c>
      <c r="X454" s="8">
        <v>1</v>
      </c>
      <c r="Y454" s="8" t="str">
        <f t="shared" si="15"/>
        <v>Não</v>
      </c>
    </row>
    <row r="455" spans="1:25" x14ac:dyDescent="0.25">
      <c r="A455" s="6" t="s">
        <v>1335</v>
      </c>
      <c r="B455" s="6" t="s">
        <v>123</v>
      </c>
      <c r="C455" s="8" t="str">
        <f>VLOOKUP(B455,'Lista de obras'!$A:$C,2,FALSE)</f>
        <v>4573599688, 4576222218</v>
      </c>
      <c r="D455" s="8" t="str">
        <f>VLOOKUP(B455,'Lista de obras'!$A:$C,3,FALSE)</f>
        <v>ENERGY SUBSTATION - Ibia</v>
      </c>
      <c r="E455" s="8" t="str">
        <f>VLOOKUP(B455,'Lista de obras'!$A:$D,4,FALSE)</f>
        <v>NESTLE IBIÁ</v>
      </c>
      <c r="F455" s="6">
        <v>328</v>
      </c>
      <c r="G455" s="4" t="s">
        <v>1188</v>
      </c>
      <c r="H455" s="14">
        <v>45518</v>
      </c>
      <c r="I455" s="16">
        <v>0.82292824074074078</v>
      </c>
      <c r="K455" s="6" t="s">
        <v>1170</v>
      </c>
      <c r="L455" s="4">
        <v>45520</v>
      </c>
      <c r="M455" s="5">
        <v>0.92231481481481481</v>
      </c>
      <c r="N455" s="6" t="s">
        <v>788</v>
      </c>
      <c r="O455" s="8">
        <v>1</v>
      </c>
      <c r="P455" s="4">
        <v>45554</v>
      </c>
      <c r="Q455" s="5">
        <v>0.80270833333333336</v>
      </c>
      <c r="R455" s="6" t="s">
        <v>1130</v>
      </c>
      <c r="S455" s="9" cm="1">
        <f t="array" aca="1" ref="S455" ca="1">_xlfn.IFS(P455="",NETWORKDAYS(L455,TODAY(),Feriados!A454:A1519),P455&lt;&gt;"",(NETWORKDAYS(L455,P455,Feriados!A454:A1519)-1))</f>
        <v>24</v>
      </c>
      <c r="T455" s="9" t="str">
        <f t="shared" ca="1" si="14"/>
        <v>Sim</v>
      </c>
      <c r="U455" s="8">
        <v>1</v>
      </c>
      <c r="V455" s="9" cm="1">
        <f t="array" aca="1" ref="V455" ca="1">_xlfn.IFS(T455="Não","",T455="Sim",S455-2)</f>
        <v>22</v>
      </c>
      <c r="W455" s="6">
        <v>0</v>
      </c>
      <c r="X455" s="8">
        <v>1</v>
      </c>
      <c r="Y455" s="8" t="str">
        <f t="shared" si="15"/>
        <v>Não</v>
      </c>
    </row>
    <row r="456" spans="1:25" x14ac:dyDescent="0.25">
      <c r="A456" s="6" t="s">
        <v>1336</v>
      </c>
      <c r="B456" s="6" t="s">
        <v>519</v>
      </c>
      <c r="C456" s="8" t="str">
        <f>VLOOKUP(B456,'Lista de obras'!$A:$C,2,FALSE)</f>
        <v>4575899457</v>
      </c>
      <c r="D456" s="8" t="str">
        <f>VLOOKUP(B456,'Lista de obras'!$A:$C,3,FALSE)</f>
        <v>MONTEIRO ENGENHARIA - RFQ 0013 - Instalações elétricas</v>
      </c>
      <c r="E456" s="8" t="str">
        <f>VLOOKUP(B456,'Lista de obras'!$A:$D,4,FALSE)</f>
        <v>NESTLE RIBEIRÃO PRETO</v>
      </c>
      <c r="F456" s="6">
        <v>7</v>
      </c>
      <c r="G456" s="4" t="s">
        <v>797</v>
      </c>
      <c r="H456" s="14">
        <v>45518</v>
      </c>
      <c r="I456" s="16">
        <v>0.82495370370370369</v>
      </c>
      <c r="K456" s="6" t="s">
        <v>1067</v>
      </c>
      <c r="L456" s="4">
        <v>45518</v>
      </c>
      <c r="M456" s="5">
        <v>0.82508101851851856</v>
      </c>
      <c r="N456" s="6" t="s">
        <v>788</v>
      </c>
      <c r="O456" s="8">
        <v>1</v>
      </c>
      <c r="P456" s="4">
        <v>45520</v>
      </c>
      <c r="Q456" s="5">
        <v>0.43858796296296299</v>
      </c>
      <c r="R456" s="6" t="s">
        <v>1068</v>
      </c>
      <c r="S456" s="9" cm="1">
        <f t="array" aca="1" ref="S456" ca="1">_xlfn.IFS(P456="",NETWORKDAYS(L456,TODAY(),Feriados!A455:A1520),P456&lt;&gt;"",(NETWORKDAYS(L456,P456,Feriados!A455:A1520)-1))</f>
        <v>2</v>
      </c>
      <c r="T456" s="9" t="str">
        <f t="shared" ca="1" si="14"/>
        <v>Não</v>
      </c>
      <c r="U456" s="8">
        <v>1</v>
      </c>
      <c r="V456" s="9" t="str" cm="1">
        <f t="array" aca="1" ref="V456" ca="1">_xlfn.IFS(T456="Não","",T456="Sim",S456-2)</f>
        <v/>
      </c>
      <c r="W456" s="6">
        <v>0</v>
      </c>
      <c r="X456" s="8">
        <v>1</v>
      </c>
      <c r="Y456" s="8" t="str">
        <f t="shared" si="15"/>
        <v>Não</v>
      </c>
    </row>
    <row r="457" spans="1:25" x14ac:dyDescent="0.25">
      <c r="A457" s="6" t="s">
        <v>1337</v>
      </c>
      <c r="B457" s="6" t="s">
        <v>519</v>
      </c>
      <c r="C457" s="8" t="str">
        <f>VLOOKUP(B457,'Lista de obras'!$A:$C,2,FALSE)</f>
        <v>4575899457</v>
      </c>
      <c r="D457" s="8" t="str">
        <f>VLOOKUP(B457,'Lista de obras'!$A:$C,3,FALSE)</f>
        <v>MONTEIRO ENGENHARIA - RFQ 0013 - Instalações elétricas</v>
      </c>
      <c r="E457" s="8" t="str">
        <f>VLOOKUP(B457,'Lista de obras'!$A:$D,4,FALSE)</f>
        <v>NESTLE RIBEIRÃO PRETO</v>
      </c>
      <c r="F457" s="6">
        <v>8</v>
      </c>
      <c r="G457" s="4" t="s">
        <v>786</v>
      </c>
      <c r="H457" s="14">
        <v>45518</v>
      </c>
      <c r="I457" s="16">
        <v>0.82709490740740743</v>
      </c>
      <c r="K457" s="6" t="s">
        <v>1067</v>
      </c>
      <c r="L457" s="4">
        <v>45518</v>
      </c>
      <c r="M457" s="5">
        <v>0.82726851851851857</v>
      </c>
      <c r="N457" s="6" t="s">
        <v>788</v>
      </c>
      <c r="O457" s="8">
        <v>1</v>
      </c>
      <c r="P457" s="4">
        <v>45520</v>
      </c>
      <c r="Q457" s="5">
        <v>0.43967592592592591</v>
      </c>
      <c r="R457" s="6" t="s">
        <v>1068</v>
      </c>
      <c r="S457" s="9" cm="1">
        <f t="array" aca="1" ref="S457" ca="1">_xlfn.IFS(P457="",NETWORKDAYS(L457,TODAY(),Feriados!A456:A1521),P457&lt;&gt;"",(NETWORKDAYS(L457,P457,Feriados!A456:A1521)-1))</f>
        <v>2</v>
      </c>
      <c r="T457" s="9" t="str">
        <f t="shared" ca="1" si="14"/>
        <v>Não</v>
      </c>
      <c r="U457" s="8">
        <v>1</v>
      </c>
      <c r="V457" s="9" t="str" cm="1">
        <f t="array" aca="1" ref="V457" ca="1">_xlfn.IFS(T457="Não","",T457="Sim",S457-2)</f>
        <v/>
      </c>
      <c r="W457" s="6">
        <v>0</v>
      </c>
      <c r="X457" s="8">
        <v>1</v>
      </c>
      <c r="Y457" s="8" t="str">
        <f t="shared" si="15"/>
        <v>Não</v>
      </c>
    </row>
    <row r="458" spans="1:25" x14ac:dyDescent="0.25">
      <c r="A458" s="6" t="s">
        <v>1338</v>
      </c>
      <c r="B458" s="6" t="s">
        <v>519</v>
      </c>
      <c r="C458" s="8" t="str">
        <f>VLOOKUP(B458,'Lista de obras'!$A:$C,2,FALSE)</f>
        <v>4575899457</v>
      </c>
      <c r="D458" s="8" t="str">
        <f>VLOOKUP(B458,'Lista de obras'!$A:$C,3,FALSE)</f>
        <v>MONTEIRO ENGENHARIA - RFQ 0013 - Instalações elétricas</v>
      </c>
      <c r="E458" s="8" t="str">
        <f>VLOOKUP(B458,'Lista de obras'!$A:$D,4,FALSE)</f>
        <v>NESTLE RIBEIRÃO PRETO</v>
      </c>
      <c r="F458" s="6">
        <v>9</v>
      </c>
      <c r="G458" s="4" t="s">
        <v>817</v>
      </c>
      <c r="H458" s="14">
        <v>45518</v>
      </c>
      <c r="I458" s="16">
        <v>0.82938657407407412</v>
      </c>
      <c r="K458" s="6" t="s">
        <v>1067</v>
      </c>
      <c r="L458" s="4">
        <v>45518</v>
      </c>
      <c r="M458" s="5">
        <v>0.82990740740740743</v>
      </c>
      <c r="N458" s="6" t="s">
        <v>788</v>
      </c>
      <c r="O458" s="8">
        <v>1</v>
      </c>
      <c r="P458" s="4">
        <v>45520</v>
      </c>
      <c r="Q458" s="5">
        <v>0.44064814814814812</v>
      </c>
      <c r="R458" s="6" t="s">
        <v>1068</v>
      </c>
      <c r="S458" s="9" cm="1">
        <f t="array" aca="1" ref="S458" ca="1">_xlfn.IFS(P458="",NETWORKDAYS(L458,TODAY(),Feriados!A457:A1522),P458&lt;&gt;"",(NETWORKDAYS(L458,P458,Feriados!A457:A1522)-1))</f>
        <v>2</v>
      </c>
      <c r="T458" s="9" t="str">
        <f t="shared" ca="1" si="14"/>
        <v>Não</v>
      </c>
      <c r="U458" s="8">
        <v>1</v>
      </c>
      <c r="V458" s="9" t="str" cm="1">
        <f t="array" aca="1" ref="V458" ca="1">_xlfn.IFS(T458="Não","",T458="Sim",S458-2)</f>
        <v/>
      </c>
      <c r="W458" s="6">
        <v>0</v>
      </c>
      <c r="X458" s="8">
        <v>1</v>
      </c>
      <c r="Y458" s="8" t="str">
        <f t="shared" si="15"/>
        <v>Não</v>
      </c>
    </row>
    <row r="459" spans="1:25" x14ac:dyDescent="0.25">
      <c r="A459" s="6" t="s">
        <v>1339</v>
      </c>
      <c r="B459" s="6" t="s">
        <v>123</v>
      </c>
      <c r="C459" s="8" t="str">
        <f>VLOOKUP(B459,'Lista de obras'!$A:$C,2,FALSE)</f>
        <v>4573599688, 4576222218</v>
      </c>
      <c r="D459" s="8" t="str">
        <f>VLOOKUP(B459,'Lista de obras'!$A:$C,3,FALSE)</f>
        <v>ENERGY SUBSTATION - Ibia</v>
      </c>
      <c r="E459" s="8" t="str">
        <f>VLOOKUP(B459,'Lista de obras'!$A:$D,4,FALSE)</f>
        <v>NESTLE IBIÁ</v>
      </c>
      <c r="F459" s="6">
        <v>329</v>
      </c>
      <c r="G459" s="4" t="s">
        <v>1283</v>
      </c>
      <c r="H459" s="14">
        <v>45518</v>
      </c>
      <c r="I459" s="16">
        <v>0.83008101851851857</v>
      </c>
      <c r="K459" s="6" t="s">
        <v>1170</v>
      </c>
      <c r="L459" s="4">
        <v>45546</v>
      </c>
      <c r="M459" s="5">
        <v>0.70859953703703704</v>
      </c>
      <c r="N459" s="6" t="s">
        <v>788</v>
      </c>
      <c r="O459" s="8">
        <v>1</v>
      </c>
      <c r="P459" s="4">
        <v>45554</v>
      </c>
      <c r="Q459" s="5">
        <v>0.80329861111111112</v>
      </c>
      <c r="R459" s="6" t="s">
        <v>1130</v>
      </c>
      <c r="S459" s="9" cm="1">
        <f t="array" aca="1" ref="S459" ca="1">_xlfn.IFS(P459="",NETWORKDAYS(L459,TODAY(),Feriados!A458:A1523),P459&lt;&gt;"",(NETWORKDAYS(L459,P459,Feriados!A458:A1523)-1))</f>
        <v>6</v>
      </c>
      <c r="T459" s="9" t="str">
        <f t="shared" ca="1" si="14"/>
        <v>Sim</v>
      </c>
      <c r="U459" s="8">
        <v>1</v>
      </c>
      <c r="V459" s="9" cm="1">
        <f t="array" aca="1" ref="V459" ca="1">_xlfn.IFS(T459="Não","",T459="Sim",S459-2)</f>
        <v>4</v>
      </c>
      <c r="W459" s="6">
        <v>0</v>
      </c>
      <c r="X459" s="8">
        <v>1</v>
      </c>
      <c r="Y459" s="8" t="str">
        <f t="shared" si="15"/>
        <v>Não</v>
      </c>
    </row>
    <row r="460" spans="1:25" x14ac:dyDescent="0.25">
      <c r="A460" s="6" t="s">
        <v>1340</v>
      </c>
      <c r="B460" s="6" t="s">
        <v>519</v>
      </c>
      <c r="C460" s="8" t="str">
        <f>VLOOKUP(B460,'Lista de obras'!$A:$C,2,FALSE)</f>
        <v>4575899457</v>
      </c>
      <c r="D460" s="8" t="str">
        <f>VLOOKUP(B460,'Lista de obras'!$A:$C,3,FALSE)</f>
        <v>MONTEIRO ENGENHARIA - RFQ 0013 - Instalações elétricas</v>
      </c>
      <c r="E460" s="8" t="str">
        <f>VLOOKUP(B460,'Lista de obras'!$A:$D,4,FALSE)</f>
        <v>NESTLE RIBEIRÃO PRETO</v>
      </c>
      <c r="F460" s="6">
        <v>10</v>
      </c>
      <c r="G460" s="4" t="s">
        <v>878</v>
      </c>
      <c r="H460" s="14">
        <v>45518</v>
      </c>
      <c r="I460" s="16">
        <v>0.83767361111111116</v>
      </c>
      <c r="K460" s="6" t="s">
        <v>1067</v>
      </c>
      <c r="L460" s="4">
        <v>45518</v>
      </c>
      <c r="M460" s="5">
        <v>0.83777777777777773</v>
      </c>
      <c r="N460" s="6" t="s">
        <v>788</v>
      </c>
      <c r="O460" s="8">
        <v>1</v>
      </c>
      <c r="P460" s="4">
        <v>45520</v>
      </c>
      <c r="Q460" s="5">
        <v>0.44150462962962961</v>
      </c>
      <c r="R460" s="6" t="s">
        <v>1068</v>
      </c>
      <c r="S460" s="9" cm="1">
        <f t="array" aca="1" ref="S460" ca="1">_xlfn.IFS(P460="",NETWORKDAYS(L460,TODAY(),Feriados!A459:A1524),P460&lt;&gt;"",(NETWORKDAYS(L460,P460,Feriados!A459:A1524)-1))</f>
        <v>2</v>
      </c>
      <c r="T460" s="9" t="str">
        <f t="shared" ca="1" si="14"/>
        <v>Não</v>
      </c>
      <c r="U460" s="8">
        <v>1</v>
      </c>
      <c r="V460" s="9" t="str" cm="1">
        <f t="array" aca="1" ref="V460" ca="1">_xlfn.IFS(T460="Não","",T460="Sim",S460-2)</f>
        <v/>
      </c>
      <c r="W460" s="6">
        <v>0</v>
      </c>
      <c r="X460" s="8">
        <v>1</v>
      </c>
      <c r="Y460" s="8" t="str">
        <f t="shared" si="15"/>
        <v>Não</v>
      </c>
    </row>
    <row r="461" spans="1:25" x14ac:dyDescent="0.25">
      <c r="A461" s="6" t="s">
        <v>1341</v>
      </c>
      <c r="B461" s="6" t="s">
        <v>381</v>
      </c>
      <c r="C461" s="8" t="str">
        <f>VLOOKUP(B461,'Lista de obras'!$A:$C,2,FALSE)</f>
        <v>4575611891</v>
      </c>
      <c r="D461" s="8" t="str">
        <f>VLOOKUP(B461,'Lista de obras'!$A:$C,3,FALSE)</f>
        <v xml:space="preserve">DEBS PROCÓPIO - Projeto nova SE 138KV </v>
      </c>
      <c r="E461" s="8" t="str">
        <f>VLOOKUP(B461,'Lista de obras'!$A:$D,4,FALSE)</f>
        <v>NESTLE IBIÁ</v>
      </c>
      <c r="F461" s="6">
        <v>44</v>
      </c>
      <c r="G461" s="4" t="s">
        <v>1283</v>
      </c>
      <c r="H461" s="14">
        <v>45518</v>
      </c>
      <c r="I461" s="16">
        <v>0.83796296296296291</v>
      </c>
      <c r="K461" s="6" t="s">
        <v>1017</v>
      </c>
      <c r="L461" s="4">
        <v>45520</v>
      </c>
      <c r="M461" s="5">
        <v>0.62077546296296293</v>
      </c>
      <c r="N461" s="6" t="s">
        <v>788</v>
      </c>
      <c r="O461" s="8">
        <v>1</v>
      </c>
      <c r="P461" s="4">
        <v>45520</v>
      </c>
      <c r="Q461" s="5">
        <v>0.67841435185185184</v>
      </c>
      <c r="R461" s="6" t="s">
        <v>874</v>
      </c>
      <c r="S461" s="9" cm="1">
        <f t="array" aca="1" ref="S461" ca="1">_xlfn.IFS(P461="",NETWORKDAYS(L461,TODAY(),Feriados!A460:A1525),P461&lt;&gt;"",(NETWORKDAYS(L461,P461,Feriados!A460:A1525)-1))</f>
        <v>0</v>
      </c>
      <c r="T461" s="9" t="str">
        <f t="shared" ca="1" si="14"/>
        <v>Não</v>
      </c>
      <c r="U461" s="8">
        <v>1</v>
      </c>
      <c r="V461" s="9" t="str" cm="1">
        <f t="array" aca="1" ref="V461" ca="1">_xlfn.IFS(T461="Não","",T461="Sim",S461-2)</f>
        <v/>
      </c>
      <c r="W461" s="6">
        <v>0</v>
      </c>
      <c r="X461" s="8">
        <v>1</v>
      </c>
      <c r="Y461" s="8" t="str">
        <f t="shared" si="15"/>
        <v>Não</v>
      </c>
    </row>
    <row r="462" spans="1:25" x14ac:dyDescent="0.25">
      <c r="A462" s="6" t="s">
        <v>1342</v>
      </c>
      <c r="B462" s="6" t="s">
        <v>480</v>
      </c>
      <c r="C462" s="8" t="str">
        <f>VLOOKUP(B462,'Lista de obras'!$A:$C,2,FALSE)</f>
        <v>4575559805</v>
      </c>
      <c r="D462" s="8" t="str">
        <f>VLOOKUP(B462,'Lista de obras'!$A:$C,3,FALSE)</f>
        <v>MONTEIRO ENGENHARIA - RFQ-2024-00004</v>
      </c>
      <c r="E462" s="8" t="str">
        <f>VLOOKUP(B462,'Lista de obras'!$A:$D,4,FALSE)</f>
        <v>NESTLE RIBEIRÃO PRETO</v>
      </c>
      <c r="F462" s="6">
        <v>18</v>
      </c>
      <c r="G462" s="4" t="s">
        <v>828</v>
      </c>
      <c r="H462" s="14">
        <v>45518</v>
      </c>
      <c r="I462" s="16">
        <v>0.84409722222222228</v>
      </c>
      <c r="K462" s="6" t="s">
        <v>1067</v>
      </c>
      <c r="L462" s="4">
        <v>45518</v>
      </c>
      <c r="M462" s="5">
        <v>0.84418981481481481</v>
      </c>
      <c r="N462" s="6" t="s">
        <v>788</v>
      </c>
      <c r="O462" s="8">
        <v>1</v>
      </c>
      <c r="P462" s="4">
        <v>45519</v>
      </c>
      <c r="Q462" s="5">
        <v>0.75190972222222219</v>
      </c>
      <c r="R462" s="6" t="s">
        <v>1343</v>
      </c>
      <c r="S462" s="9" cm="1">
        <f t="array" aca="1" ref="S462" ca="1">_xlfn.IFS(P462="",NETWORKDAYS(L462,TODAY(),Feriados!A461:A1526),P462&lt;&gt;"",(NETWORKDAYS(L462,P462,Feriados!A461:A1526)-1))</f>
        <v>1</v>
      </c>
      <c r="T462" s="9" t="str">
        <f t="shared" ca="1" si="14"/>
        <v>Não</v>
      </c>
      <c r="U462" s="8">
        <v>1</v>
      </c>
      <c r="V462" s="9" t="str" cm="1">
        <f t="array" aca="1" ref="V462" ca="1">_xlfn.IFS(T462="Não","",T462="Sim",S462-2)</f>
        <v/>
      </c>
      <c r="W462" s="6">
        <v>0</v>
      </c>
      <c r="X462" s="8">
        <v>1</v>
      </c>
      <c r="Y462" s="8" t="str">
        <f t="shared" si="15"/>
        <v>Não</v>
      </c>
    </row>
    <row r="463" spans="1:25" x14ac:dyDescent="0.25">
      <c r="A463" s="6" t="s">
        <v>1344</v>
      </c>
      <c r="B463" s="6" t="s">
        <v>387</v>
      </c>
      <c r="C463" s="8" t="str">
        <f>VLOOKUP(B463,'Lista de obras'!$A:$C,2,FALSE)</f>
        <v>4575480591</v>
      </c>
      <c r="D463" s="8" t="str">
        <f>VLOOKUP(B463,'Lista de obras'!$A:$C,3,FALSE)</f>
        <v>GERAL TEC - Adequação no Painel do Sistema TVP Solar</v>
      </c>
      <c r="E463" s="8" t="str">
        <f>VLOOKUP(B463,'Lista de obras'!$A:$D,4,FALSE)</f>
        <v>NESTLE FEIRA DE SANTANA</v>
      </c>
      <c r="F463" s="6">
        <v>59</v>
      </c>
      <c r="G463" s="4" t="s">
        <v>1312</v>
      </c>
      <c r="H463" s="14">
        <v>45518</v>
      </c>
      <c r="I463" s="16">
        <v>0.84469907407407407</v>
      </c>
      <c r="K463" s="6" t="s">
        <v>865</v>
      </c>
      <c r="L463" s="4">
        <v>45533</v>
      </c>
      <c r="M463" s="5">
        <v>0.51875000000000004</v>
      </c>
      <c r="N463" s="6" t="s">
        <v>788</v>
      </c>
      <c r="O463" s="8">
        <v>1</v>
      </c>
      <c r="P463" s="4">
        <v>45561</v>
      </c>
      <c r="Q463" s="5">
        <v>0.51290509259259254</v>
      </c>
      <c r="R463" s="6" t="s">
        <v>866</v>
      </c>
      <c r="S463" s="9" cm="1">
        <f t="array" aca="1" ref="S463" ca="1">_xlfn.IFS(P463="",NETWORKDAYS(L463,TODAY(),Feriados!A462:A1527),P463&lt;&gt;"",(NETWORKDAYS(L463,P463,Feriados!A462:A1527)-1))</f>
        <v>20</v>
      </c>
      <c r="T463" s="9" t="str">
        <f t="shared" ca="1" si="14"/>
        <v>Sim</v>
      </c>
      <c r="U463" s="8">
        <v>1</v>
      </c>
      <c r="V463" s="9" cm="1">
        <f t="array" aca="1" ref="V463" ca="1">_xlfn.IFS(T463="Não","",T463="Sim",S463-2)</f>
        <v>18</v>
      </c>
      <c r="W463" s="6">
        <v>0</v>
      </c>
      <c r="X463" s="8">
        <v>1</v>
      </c>
      <c r="Y463" s="8" t="str">
        <f t="shared" si="15"/>
        <v>Não</v>
      </c>
    </row>
    <row r="464" spans="1:25" x14ac:dyDescent="0.25">
      <c r="A464" s="6" t="s">
        <v>1345</v>
      </c>
      <c r="B464" s="6" t="s">
        <v>480</v>
      </c>
      <c r="C464" s="8" t="str">
        <f>VLOOKUP(B464,'Lista de obras'!$A:$C,2,FALSE)</f>
        <v>4575559805</v>
      </c>
      <c r="D464" s="8" t="str">
        <f>VLOOKUP(B464,'Lista de obras'!$A:$C,3,FALSE)</f>
        <v>MONTEIRO ENGENHARIA - RFQ-2024-00004</v>
      </c>
      <c r="E464" s="8" t="str">
        <f>VLOOKUP(B464,'Lista de obras'!$A:$D,4,FALSE)</f>
        <v>NESTLE RIBEIRÃO PRETO</v>
      </c>
      <c r="F464" s="6">
        <v>21</v>
      </c>
      <c r="G464" s="4" t="s">
        <v>838</v>
      </c>
      <c r="H464" s="14">
        <v>45518</v>
      </c>
      <c r="I464" s="16">
        <v>0.84793981481481484</v>
      </c>
      <c r="K464" s="6" t="s">
        <v>1067</v>
      </c>
      <c r="L464" s="4">
        <v>45518</v>
      </c>
      <c r="M464" s="5">
        <v>0.84803240740740737</v>
      </c>
      <c r="N464" s="6" t="s">
        <v>788</v>
      </c>
      <c r="O464" s="8">
        <v>1</v>
      </c>
      <c r="P464" s="4">
        <v>45519</v>
      </c>
      <c r="Q464" s="5">
        <v>0.7522685185185185</v>
      </c>
      <c r="R464" s="6" t="s">
        <v>1343</v>
      </c>
      <c r="S464" s="9" cm="1">
        <f t="array" aca="1" ref="S464" ca="1">_xlfn.IFS(P464="",NETWORKDAYS(L464,TODAY(),Feriados!A463:A1528),P464&lt;&gt;"",(NETWORKDAYS(L464,P464,Feriados!A463:A1528)-1))</f>
        <v>1</v>
      </c>
      <c r="T464" s="9" t="str">
        <f t="shared" ca="1" si="14"/>
        <v>Não</v>
      </c>
      <c r="U464" s="8">
        <v>1</v>
      </c>
      <c r="V464" s="9" t="str" cm="1">
        <f t="array" aca="1" ref="V464" ca="1">_xlfn.IFS(T464="Não","",T464="Sim",S464-2)</f>
        <v/>
      </c>
      <c r="W464" s="6">
        <v>0</v>
      </c>
      <c r="X464" s="8">
        <v>1</v>
      </c>
      <c r="Y464" s="8" t="str">
        <f t="shared" si="15"/>
        <v>Não</v>
      </c>
    </row>
    <row r="465" spans="1:25" x14ac:dyDescent="0.25">
      <c r="A465" s="6" t="s">
        <v>1346</v>
      </c>
      <c r="B465" s="6" t="s">
        <v>442</v>
      </c>
      <c r="C465" s="8" t="str">
        <f>VLOOKUP(B465,'Lista de obras'!$A:$C,2,FALSE)</f>
        <v>4575348761</v>
      </c>
      <c r="D465" s="8" t="str">
        <f>VLOOKUP(B465,'Lista de obras'!$A:$C,3,FALSE)</f>
        <v>CONSCAPE - Reforma de banheiros Ituiutaba</v>
      </c>
      <c r="E465" s="8" t="str">
        <f>VLOOKUP(B465,'Lista de obras'!$A:$D,4,FALSE)</f>
        <v>NESTLE ITUIUTABA</v>
      </c>
      <c r="F465" s="6">
        <v>66</v>
      </c>
      <c r="G465" s="4" t="s">
        <v>894</v>
      </c>
      <c r="H465" s="14">
        <v>45518</v>
      </c>
      <c r="I465" s="16">
        <v>0.86215277777777777</v>
      </c>
      <c r="K465" s="6" t="s">
        <v>1347</v>
      </c>
      <c r="L465" s="4">
        <v>45519</v>
      </c>
      <c r="M465" s="5">
        <v>0.57361111111111107</v>
      </c>
      <c r="N465" s="6" t="s">
        <v>788</v>
      </c>
      <c r="O465" s="8">
        <v>1</v>
      </c>
      <c r="P465" s="4">
        <v>45547</v>
      </c>
      <c r="Q465" s="5">
        <v>0.49837962962962962</v>
      </c>
      <c r="R465" s="6" t="s">
        <v>858</v>
      </c>
      <c r="S465" s="9" cm="1">
        <f t="array" aca="1" ref="S465" ca="1">_xlfn.IFS(P465="",NETWORKDAYS(L465,TODAY(),Feriados!A464:A1529),P465&lt;&gt;"",(NETWORKDAYS(L465,P465,Feriados!A464:A1529)-1))</f>
        <v>20</v>
      </c>
      <c r="T465" s="9" t="str">
        <f t="shared" ca="1" si="14"/>
        <v>Sim</v>
      </c>
      <c r="U465" s="8">
        <v>1</v>
      </c>
      <c r="V465" s="9" cm="1">
        <f t="array" aca="1" ref="V465" ca="1">_xlfn.IFS(T465="Não","",T465="Sim",S465-2)</f>
        <v>18</v>
      </c>
      <c r="W465" s="6">
        <v>0</v>
      </c>
      <c r="X465" s="8">
        <v>1</v>
      </c>
      <c r="Y465" s="8" t="str">
        <f t="shared" si="15"/>
        <v>Não</v>
      </c>
    </row>
    <row r="466" spans="1:25" x14ac:dyDescent="0.25">
      <c r="A466" s="6" t="s">
        <v>1348</v>
      </c>
      <c r="B466" s="6" t="s">
        <v>445</v>
      </c>
      <c r="C466" s="8" t="str">
        <f>VLOOKUP(B466,'Lista de obras'!$A:$C,2,FALSE)</f>
        <v>4575748060</v>
      </c>
      <c r="D466" s="8" t="str">
        <f>VLOOKUP(B466,'Lista de obras'!$A:$C,3,FALSE)</f>
        <v>DEBS PROCÓPIO - Reforma de Pistas - Pavimentos de Concreto</v>
      </c>
      <c r="E466" s="8" t="str">
        <f>VLOOKUP(B466,'Lista de obras'!$A:$D,4,FALSE)</f>
        <v>NESTLE ITUIUTABA</v>
      </c>
      <c r="F466" s="6">
        <v>37</v>
      </c>
      <c r="G466" s="4" t="s">
        <v>1283</v>
      </c>
      <c r="H466" s="14">
        <v>45518</v>
      </c>
      <c r="I466" s="16">
        <v>0.87263888888888885</v>
      </c>
      <c r="K466" s="6" t="s">
        <v>857</v>
      </c>
      <c r="L466" s="4">
        <v>45518</v>
      </c>
      <c r="M466" s="5">
        <v>0.8774305555555556</v>
      </c>
      <c r="N466" s="6" t="s">
        <v>788</v>
      </c>
      <c r="O466" s="8">
        <v>1</v>
      </c>
      <c r="P466" s="4">
        <v>45540</v>
      </c>
      <c r="Q466" s="5">
        <v>0.70795138888888887</v>
      </c>
      <c r="R466" s="6" t="s">
        <v>858</v>
      </c>
      <c r="S466" s="9" cm="1">
        <f t="array" aca="1" ref="S466" ca="1">_xlfn.IFS(P466="",NETWORKDAYS(L466,TODAY(),Feriados!A465:A1530),P466&lt;&gt;"",(NETWORKDAYS(L466,P466,Feriados!A465:A1530)-1))</f>
        <v>16</v>
      </c>
      <c r="T466" s="9" t="str">
        <f t="shared" ca="1" si="14"/>
        <v>Sim</v>
      </c>
      <c r="U466" s="8">
        <v>1</v>
      </c>
      <c r="V466" s="9" cm="1">
        <f t="array" aca="1" ref="V466" ca="1">_xlfn.IFS(T466="Não","",T466="Sim",S466-2)</f>
        <v>14</v>
      </c>
      <c r="W466" s="6">
        <v>0</v>
      </c>
      <c r="X466" s="8">
        <v>1</v>
      </c>
      <c r="Y466" s="8" t="str">
        <f t="shared" si="15"/>
        <v>Não</v>
      </c>
    </row>
    <row r="467" spans="1:25" x14ac:dyDescent="0.25">
      <c r="A467" s="6" t="s">
        <v>1349</v>
      </c>
      <c r="B467" s="6" t="s">
        <v>445</v>
      </c>
      <c r="C467" s="8" t="str">
        <f>VLOOKUP(B467,'Lista de obras'!$A:$C,2,FALSE)</f>
        <v>4575748060</v>
      </c>
      <c r="D467" s="8" t="str">
        <f>VLOOKUP(B467,'Lista de obras'!$A:$C,3,FALSE)</f>
        <v>DEBS PROCÓPIO - Reforma de Pistas - Pavimentos de Concreto</v>
      </c>
      <c r="E467" s="8" t="str">
        <f>VLOOKUP(B467,'Lista de obras'!$A:$D,4,FALSE)</f>
        <v>NESTLE ITUIUTABA</v>
      </c>
      <c r="F467" s="6">
        <v>38</v>
      </c>
      <c r="G467" s="4" t="s">
        <v>1312</v>
      </c>
      <c r="H467" s="14">
        <v>45518</v>
      </c>
      <c r="I467" s="16">
        <v>0.88464120370370369</v>
      </c>
      <c r="K467" s="6" t="s">
        <v>857</v>
      </c>
      <c r="L467" s="4">
        <v>45518</v>
      </c>
      <c r="M467" s="5">
        <v>0.8848611111111111</v>
      </c>
      <c r="N467" s="6" t="s">
        <v>788</v>
      </c>
      <c r="O467" s="8">
        <v>1</v>
      </c>
      <c r="P467" s="4">
        <v>45540</v>
      </c>
      <c r="Q467" s="5">
        <v>0.72233796296296293</v>
      </c>
      <c r="R467" s="6" t="s">
        <v>858</v>
      </c>
      <c r="S467" s="9" cm="1">
        <f t="array" aca="1" ref="S467" ca="1">_xlfn.IFS(P467="",NETWORKDAYS(L467,TODAY(),Feriados!A466:A1531),P467&lt;&gt;"",(NETWORKDAYS(L467,P467,Feriados!A466:A1531)-1))</f>
        <v>16</v>
      </c>
      <c r="T467" s="9" t="str">
        <f t="shared" ca="1" si="14"/>
        <v>Sim</v>
      </c>
      <c r="U467" s="8">
        <v>1</v>
      </c>
      <c r="V467" s="9" cm="1">
        <f t="array" aca="1" ref="V467" ca="1">_xlfn.IFS(T467="Não","",T467="Sim",S467-2)</f>
        <v>14</v>
      </c>
      <c r="W467" s="6">
        <v>0</v>
      </c>
      <c r="X467" s="8">
        <v>1</v>
      </c>
      <c r="Y467" s="8" t="str">
        <f t="shared" si="15"/>
        <v>Não</v>
      </c>
    </row>
    <row r="468" spans="1:25" x14ac:dyDescent="0.25">
      <c r="A468" s="6" t="s">
        <v>1350</v>
      </c>
      <c r="B468" s="6" t="s">
        <v>216</v>
      </c>
      <c r="C468" s="8" t="str">
        <f>VLOOKUP(B468,'Lista de obras'!$A:$C,2,FALSE)</f>
        <v>4573745014</v>
      </c>
      <c r="D468" s="8" t="str">
        <f>VLOOKUP(B468,'Lista de obras'!$A:$C,3,FALSE)</f>
        <v>GTEL - Projeto Belly</v>
      </c>
      <c r="E468" s="8" t="str">
        <f>VLOOKUP(B468,'Lista de obras'!$A:$D,4,FALSE)</f>
        <v>NESTLE VARGEÃO</v>
      </c>
      <c r="F468" s="6">
        <v>282</v>
      </c>
      <c r="G468" s="4" t="s">
        <v>1312</v>
      </c>
      <c r="H468" s="14">
        <v>45519</v>
      </c>
      <c r="I468" s="16">
        <v>0.44217592592592592</v>
      </c>
      <c r="K468" s="6" t="s">
        <v>787</v>
      </c>
      <c r="L468" s="4">
        <v>45519</v>
      </c>
      <c r="M468" s="5">
        <v>0.82104166666666667</v>
      </c>
      <c r="N468" s="6" t="s">
        <v>788</v>
      </c>
      <c r="O468" s="8">
        <v>1</v>
      </c>
      <c r="P468" s="4">
        <v>45532</v>
      </c>
      <c r="Q468" s="5">
        <v>0.60106481481481477</v>
      </c>
      <c r="R468" s="6" t="s">
        <v>789</v>
      </c>
      <c r="S468" s="9" cm="1">
        <f t="array" aca="1" ref="S468" ca="1">_xlfn.IFS(P468="",NETWORKDAYS(L468,TODAY(),Feriados!A467:A1532),P468&lt;&gt;"",(NETWORKDAYS(L468,P468,Feriados!A467:A1532)-1))</f>
        <v>9</v>
      </c>
      <c r="T468" s="9" t="str">
        <f t="shared" ca="1" si="14"/>
        <v>Sim</v>
      </c>
      <c r="U468" s="8">
        <v>1</v>
      </c>
      <c r="V468" s="9" cm="1">
        <f t="array" aca="1" ref="V468" ca="1">_xlfn.IFS(T468="Não","",T468="Sim",S468-2)</f>
        <v>7</v>
      </c>
      <c r="W468" s="6">
        <v>0</v>
      </c>
      <c r="X468" s="8">
        <v>1</v>
      </c>
      <c r="Y468" s="8" t="str">
        <f t="shared" si="15"/>
        <v>Não</v>
      </c>
    </row>
    <row r="469" spans="1:25" x14ac:dyDescent="0.25">
      <c r="A469" s="6" t="s">
        <v>1351</v>
      </c>
      <c r="B469" s="6" t="s">
        <v>166</v>
      </c>
      <c r="C469" s="8" t="str">
        <f>VLOOKUP(B469,'Lista de obras'!$A:$C,2,FALSE)</f>
        <v>4575310899, 4575351100</v>
      </c>
      <c r="D469" s="8" t="str">
        <f>VLOOKUP(B469,'Lista de obras'!$A:$C,3,FALSE)</f>
        <v>PLAEGE - Águas Coloridas</v>
      </c>
      <c r="E469" s="8" t="str">
        <f>VLOOKUP(B469,'Lista de obras'!$A:$D,4,FALSE)</f>
        <v>NESTLE ARARAS</v>
      </c>
      <c r="F469" s="6">
        <v>164</v>
      </c>
      <c r="G469" s="4" t="s">
        <v>1352</v>
      </c>
      <c r="H469" s="14">
        <v>45519</v>
      </c>
      <c r="I469" s="16">
        <v>0.44479166666666664</v>
      </c>
      <c r="K469" s="6" t="s">
        <v>805</v>
      </c>
      <c r="L469" s="4">
        <v>45520</v>
      </c>
      <c r="M469" s="5">
        <v>0.52748842592592593</v>
      </c>
      <c r="N469" s="6" t="s">
        <v>788</v>
      </c>
      <c r="O469" s="8">
        <v>1</v>
      </c>
      <c r="P469" s="4">
        <v>45520</v>
      </c>
      <c r="Q469" s="5">
        <v>0.8504976851851852</v>
      </c>
      <c r="R469" s="6" t="s">
        <v>871</v>
      </c>
      <c r="S469" s="9" cm="1">
        <f t="array" aca="1" ref="S469" ca="1">_xlfn.IFS(P469="",NETWORKDAYS(L469,TODAY(),Feriados!A468:A1533),P469&lt;&gt;"",(NETWORKDAYS(L469,P469,Feriados!A468:A1533)-1))</f>
        <v>0</v>
      </c>
      <c r="T469" s="9" t="str">
        <f t="shared" ca="1" si="14"/>
        <v>Não</v>
      </c>
      <c r="U469" s="8">
        <v>1</v>
      </c>
      <c r="V469" s="9" t="str" cm="1">
        <f t="array" aca="1" ref="V469" ca="1">_xlfn.IFS(T469="Não","",T469="Sim",S469-2)</f>
        <v/>
      </c>
      <c r="W469" s="6">
        <v>0</v>
      </c>
      <c r="X469" s="8">
        <v>1</v>
      </c>
      <c r="Y469" s="8" t="str">
        <f t="shared" si="15"/>
        <v>Não</v>
      </c>
    </row>
    <row r="470" spans="1:25" x14ac:dyDescent="0.25">
      <c r="A470" s="6" t="s">
        <v>1353</v>
      </c>
      <c r="B470" s="6" t="s">
        <v>310</v>
      </c>
      <c r="C470" s="8" t="str">
        <f>VLOOKUP(B470,'Lista de obras'!$A:$C,2,FALSE)</f>
        <v>4575287038</v>
      </c>
      <c r="D470" s="8" t="str">
        <f>VLOOKUP(B470,'Lista de obras'!$A:$C,3,FALSE)</f>
        <v>MF TECH -  Instalação de Água Gelada</v>
      </c>
      <c r="E470" s="8" t="str">
        <f>VLOOKUP(B470,'Lista de obras'!$A:$D,4,FALSE)</f>
        <v>NESTLE ARAÇATUBA</v>
      </c>
      <c r="F470" s="6">
        <v>51</v>
      </c>
      <c r="G470" s="4" t="s">
        <v>797</v>
      </c>
      <c r="H470" s="14">
        <v>45519</v>
      </c>
      <c r="I470" s="16">
        <v>0.44537037037037036</v>
      </c>
      <c r="K470" s="6" t="s">
        <v>942</v>
      </c>
      <c r="L470" s="4">
        <v>45519</v>
      </c>
      <c r="M470" s="5">
        <v>0.50609953703703703</v>
      </c>
      <c r="N470" s="6" t="s">
        <v>800</v>
      </c>
      <c r="O470" s="8">
        <v>1</v>
      </c>
      <c r="P470" s="4"/>
      <c r="Q470" s="5"/>
      <c r="S470" s="9" cm="1">
        <f t="array" aca="1" ref="S470" ca="1">_xlfn.IFS(P470="",NETWORKDAYS(L470,TODAY(),Feriados!A469:A1534),P470&lt;&gt;"",(NETWORKDAYS(L470,P470,Feriados!A469:A1534)-1))</f>
        <v>51</v>
      </c>
      <c r="T470" s="9" t="str">
        <f t="shared" ca="1" si="14"/>
        <v>Sim</v>
      </c>
      <c r="U470" s="8">
        <v>1</v>
      </c>
      <c r="V470" s="9" cm="1">
        <f t="array" aca="1" ref="V470" ca="1">_xlfn.IFS(T470="Não","",T470="Sim",S470-2)</f>
        <v>49</v>
      </c>
      <c r="W470" s="6">
        <v>0</v>
      </c>
      <c r="X470" s="8">
        <v>1</v>
      </c>
      <c r="Y470" s="8" t="str">
        <f t="shared" si="15"/>
        <v>Não</v>
      </c>
    </row>
    <row r="471" spans="1:25" x14ac:dyDescent="0.25">
      <c r="A471" s="6" t="s">
        <v>1354</v>
      </c>
      <c r="B471" s="6" t="s">
        <v>163</v>
      </c>
      <c r="C471" s="8" t="str">
        <f>VLOOKUP(B471,'Lista de obras'!$A:$C,2,FALSE)</f>
        <v>4574140198</v>
      </c>
      <c r="D471" s="8" t="str">
        <f>VLOOKUP(B471,'Lista de obras'!$A:$C,3,FALSE)</f>
        <v>ELETROVOLT - Projeto Phase Out_Chiller</v>
      </c>
      <c r="E471" s="8" t="str">
        <f>VLOOKUP(B471,'Lista de obras'!$A:$D,4,FALSE)</f>
        <v>NESTLE MARÍLIA</v>
      </c>
      <c r="F471" s="6">
        <v>259</v>
      </c>
      <c r="G471" s="4" t="s">
        <v>1312</v>
      </c>
      <c r="H471" s="14">
        <v>45519</v>
      </c>
      <c r="I471" s="16">
        <v>0.44871527777777775</v>
      </c>
      <c r="K471" s="6" t="s">
        <v>808</v>
      </c>
      <c r="L471" s="4">
        <v>45519</v>
      </c>
      <c r="M471" s="5">
        <v>0.44880787037037034</v>
      </c>
      <c r="N471" s="6" t="s">
        <v>788</v>
      </c>
      <c r="O471" s="8">
        <v>1</v>
      </c>
      <c r="P471" s="4">
        <v>45523</v>
      </c>
      <c r="Q471" s="5">
        <v>0.60190972222222228</v>
      </c>
      <c r="R471" s="6" t="s">
        <v>809</v>
      </c>
      <c r="S471" s="9" cm="1">
        <f t="array" aca="1" ref="S471" ca="1">_xlfn.IFS(P471="",NETWORKDAYS(L471,TODAY(),Feriados!A470:A1535),P471&lt;&gt;"",(NETWORKDAYS(L471,P471,Feriados!A470:A1535)-1))</f>
        <v>2</v>
      </c>
      <c r="T471" s="9" t="str">
        <f t="shared" ca="1" si="14"/>
        <v>Não</v>
      </c>
      <c r="U471" s="8">
        <v>1</v>
      </c>
      <c r="V471" s="9" t="str" cm="1">
        <f t="array" aca="1" ref="V471" ca="1">_xlfn.IFS(T471="Não","",T471="Sim",S471-2)</f>
        <v/>
      </c>
      <c r="W471" s="6">
        <v>0</v>
      </c>
      <c r="X471" s="8">
        <v>1</v>
      </c>
      <c r="Y471" s="8" t="str">
        <f t="shared" si="15"/>
        <v>Não</v>
      </c>
    </row>
    <row r="472" spans="1:25" x14ac:dyDescent="0.25">
      <c r="A472" s="6" t="s">
        <v>1355</v>
      </c>
      <c r="B472" s="6" t="s">
        <v>310</v>
      </c>
      <c r="C472" s="8" t="str">
        <f>VLOOKUP(B472,'Lista de obras'!$A:$C,2,FALSE)</f>
        <v>4575287038</v>
      </c>
      <c r="D472" s="8" t="str">
        <f>VLOOKUP(B472,'Lista de obras'!$A:$C,3,FALSE)</f>
        <v>MF TECH -  Instalação de Água Gelada</v>
      </c>
      <c r="E472" s="8" t="str">
        <f>VLOOKUP(B472,'Lista de obras'!$A:$D,4,FALSE)</f>
        <v>NESTLE ARAÇATUBA</v>
      </c>
      <c r="F472" s="6">
        <v>52</v>
      </c>
      <c r="G472" s="4" t="s">
        <v>786</v>
      </c>
      <c r="H472" s="14">
        <v>45519</v>
      </c>
      <c r="I472" s="16">
        <v>0.45474537037037038</v>
      </c>
      <c r="K472" s="6" t="s">
        <v>942</v>
      </c>
      <c r="L472" s="4">
        <v>45519</v>
      </c>
      <c r="M472" s="5">
        <v>0.50616898148148148</v>
      </c>
      <c r="N472" s="6" t="s">
        <v>800</v>
      </c>
      <c r="O472" s="8">
        <v>1</v>
      </c>
      <c r="P472" s="4"/>
      <c r="Q472" s="4"/>
      <c r="S472" s="9" cm="1">
        <f t="array" aca="1" ref="S472" ca="1">_xlfn.IFS(P472="",NETWORKDAYS(L472,TODAY(),Feriados!A471:A1536),P472&lt;&gt;"",(NETWORKDAYS(L472,P472,Feriados!A471:A1536)-1))</f>
        <v>51</v>
      </c>
      <c r="T472" s="9" t="str">
        <f t="shared" ca="1" si="14"/>
        <v>Sim</v>
      </c>
      <c r="U472" s="8">
        <v>1</v>
      </c>
      <c r="V472" s="9" cm="1">
        <f t="array" aca="1" ref="V472" ca="1">_xlfn.IFS(T472="Não","",T472="Sim",S472-2)</f>
        <v>49</v>
      </c>
      <c r="W472" s="6">
        <v>0</v>
      </c>
      <c r="X472" s="8">
        <v>1</v>
      </c>
      <c r="Y472" s="8" t="str">
        <f t="shared" si="15"/>
        <v>Não</v>
      </c>
    </row>
    <row r="473" spans="1:25" x14ac:dyDescent="0.25">
      <c r="A473" s="6" t="s">
        <v>1356</v>
      </c>
      <c r="B473" s="6" t="s">
        <v>511</v>
      </c>
      <c r="C473" s="8" t="str">
        <f>VLOOKUP(B473,'Lista de obras'!$A:$C,2,FALSE)</f>
        <v>4575807534</v>
      </c>
      <c r="D473" s="8" t="str">
        <f>VLOOKUP(B473,'Lista de obras'!$A:$C,3,FALSE)</f>
        <v xml:space="preserve">ELETROVOLT - Montagem Elétrica para Projeto Lighthouse </v>
      </c>
      <c r="E473" s="8" t="str">
        <f>VLOOKUP(B473,'Lista de obras'!$A:$D,4,FALSE)</f>
        <v>NESTLE SÃO JOSÉ DO RIO PARDO</v>
      </c>
      <c r="F473" s="6">
        <v>36</v>
      </c>
      <c r="G473" s="4" t="s">
        <v>1188</v>
      </c>
      <c r="H473" s="14">
        <v>45519</v>
      </c>
      <c r="I473" s="16">
        <v>0.47175925925925927</v>
      </c>
      <c r="K473" s="6" t="s">
        <v>808</v>
      </c>
      <c r="L473" s="4">
        <v>45519</v>
      </c>
      <c r="M473" s="5">
        <v>0.48631944444444447</v>
      </c>
      <c r="N473" s="6" t="s">
        <v>788</v>
      </c>
      <c r="O473" s="8">
        <v>1</v>
      </c>
      <c r="P473" s="4">
        <v>45524</v>
      </c>
      <c r="Q473" s="5">
        <v>0.67689814814814819</v>
      </c>
      <c r="R473" s="6" t="s">
        <v>1165</v>
      </c>
      <c r="S473" s="9" cm="1">
        <f t="array" aca="1" ref="S473" ca="1">_xlfn.IFS(P473="",NETWORKDAYS(L473,TODAY(),Feriados!A472:A1537),P473&lt;&gt;"",(NETWORKDAYS(L473,P473,Feriados!A472:A1537)-1))</f>
        <v>3</v>
      </c>
      <c r="T473" s="9" t="str">
        <f t="shared" ca="1" si="14"/>
        <v>Sim</v>
      </c>
      <c r="U473" s="8">
        <v>1</v>
      </c>
      <c r="V473" s="9" cm="1">
        <f t="array" aca="1" ref="V473" ca="1">_xlfn.IFS(T473="Não","",T473="Sim",S473-2)</f>
        <v>1</v>
      </c>
      <c r="W473" s="6">
        <v>0</v>
      </c>
      <c r="X473" s="8">
        <v>1</v>
      </c>
      <c r="Y473" s="8" t="str">
        <f t="shared" si="15"/>
        <v>Não</v>
      </c>
    </row>
    <row r="474" spans="1:25" x14ac:dyDescent="0.25">
      <c r="A474" s="6" t="s">
        <v>1357</v>
      </c>
      <c r="B474" s="6" t="s">
        <v>511</v>
      </c>
      <c r="C474" s="8" t="str">
        <f>VLOOKUP(B474,'Lista de obras'!$A:$C,2,FALSE)</f>
        <v>4575807534</v>
      </c>
      <c r="D474" s="8" t="str">
        <f>VLOOKUP(B474,'Lista de obras'!$A:$C,3,FALSE)</f>
        <v xml:space="preserve">ELETROVOLT - Montagem Elétrica para Projeto Lighthouse </v>
      </c>
      <c r="E474" s="8" t="str">
        <f>VLOOKUP(B474,'Lista de obras'!$A:$D,4,FALSE)</f>
        <v>NESTLE SÃO JOSÉ DO RIO PARDO</v>
      </c>
      <c r="F474" s="6">
        <v>37</v>
      </c>
      <c r="G474" s="4" t="s">
        <v>1283</v>
      </c>
      <c r="H474" s="14">
        <v>45519</v>
      </c>
      <c r="I474" s="16">
        <v>0.48274305555555558</v>
      </c>
      <c r="K474" s="6" t="s">
        <v>808</v>
      </c>
      <c r="L474" s="4">
        <v>45519</v>
      </c>
      <c r="M474" s="5">
        <v>0.48663194444444446</v>
      </c>
      <c r="N474" s="6" t="s">
        <v>788</v>
      </c>
      <c r="O474" s="8">
        <v>1</v>
      </c>
      <c r="P474" s="4">
        <v>45524</v>
      </c>
      <c r="Q474" s="5">
        <v>0.70414351851851853</v>
      </c>
      <c r="R474" s="6" t="s">
        <v>1165</v>
      </c>
      <c r="S474" s="9" cm="1">
        <f t="array" aca="1" ref="S474" ca="1">_xlfn.IFS(P474="",NETWORKDAYS(L474,TODAY(),Feriados!A473:A1538),P474&lt;&gt;"",(NETWORKDAYS(L474,P474,Feriados!A473:A1538)-1))</f>
        <v>3</v>
      </c>
      <c r="T474" s="9" t="str">
        <f t="shared" ca="1" si="14"/>
        <v>Sim</v>
      </c>
      <c r="U474" s="8">
        <v>1</v>
      </c>
      <c r="V474" s="9" cm="1">
        <f t="array" aca="1" ref="V474" ca="1">_xlfn.IFS(T474="Não","",T474="Sim",S474-2)</f>
        <v>1</v>
      </c>
      <c r="W474" s="6">
        <v>0</v>
      </c>
      <c r="X474" s="8">
        <v>1</v>
      </c>
      <c r="Y474" s="8" t="str">
        <f t="shared" si="15"/>
        <v>Não</v>
      </c>
    </row>
    <row r="475" spans="1:25" x14ac:dyDescent="0.25">
      <c r="A475" s="6" t="s">
        <v>1358</v>
      </c>
      <c r="B475" s="6" t="s">
        <v>511</v>
      </c>
      <c r="C475" s="8" t="str">
        <f>VLOOKUP(B475,'Lista de obras'!$A:$C,2,FALSE)</f>
        <v>4575807534</v>
      </c>
      <c r="D475" s="8" t="str">
        <f>VLOOKUP(B475,'Lista de obras'!$A:$C,3,FALSE)</f>
        <v xml:space="preserve">ELETROVOLT - Montagem Elétrica para Projeto Lighthouse </v>
      </c>
      <c r="E475" s="8" t="str">
        <f>VLOOKUP(B475,'Lista de obras'!$A:$D,4,FALSE)</f>
        <v>NESTLE SÃO JOSÉ DO RIO PARDO</v>
      </c>
      <c r="F475" s="6">
        <v>38</v>
      </c>
      <c r="G475" s="4" t="s">
        <v>1312</v>
      </c>
      <c r="H475" s="14">
        <v>45519</v>
      </c>
      <c r="I475" s="16">
        <v>0.48622685185185183</v>
      </c>
      <c r="K475" s="6" t="s">
        <v>808</v>
      </c>
      <c r="L475" s="4">
        <v>45519</v>
      </c>
      <c r="M475" s="5">
        <v>0.48679398148148151</v>
      </c>
      <c r="N475" s="6" t="s">
        <v>788</v>
      </c>
      <c r="O475" s="8">
        <v>1</v>
      </c>
      <c r="P475" s="4">
        <v>45524</v>
      </c>
      <c r="Q475" s="5">
        <v>0.70695601851851853</v>
      </c>
      <c r="R475" s="6" t="s">
        <v>1165</v>
      </c>
      <c r="S475" s="9" cm="1">
        <f t="array" aca="1" ref="S475" ca="1">_xlfn.IFS(P475="",NETWORKDAYS(L475,TODAY(),Feriados!A474:A1539),P475&lt;&gt;"",(NETWORKDAYS(L475,P475,Feriados!A474:A1539)-1))</f>
        <v>3</v>
      </c>
      <c r="T475" s="9" t="str">
        <f t="shared" ca="1" si="14"/>
        <v>Sim</v>
      </c>
      <c r="U475" s="8">
        <v>1</v>
      </c>
      <c r="V475" s="9" cm="1">
        <f t="array" aca="1" ref="V475" ca="1">_xlfn.IFS(T475="Não","",T475="Sim",S475-2)</f>
        <v>1</v>
      </c>
      <c r="W475" s="6">
        <v>0</v>
      </c>
      <c r="X475" s="8">
        <v>1</v>
      </c>
      <c r="Y475" s="8" t="str">
        <f t="shared" si="15"/>
        <v>Não</v>
      </c>
    </row>
    <row r="476" spans="1:25" x14ac:dyDescent="0.25">
      <c r="A476" s="6" t="s">
        <v>1359</v>
      </c>
      <c r="B476" s="6" t="s">
        <v>310</v>
      </c>
      <c r="C476" s="8" t="str">
        <f>VLOOKUP(B476,'Lista de obras'!$A:$C,2,FALSE)</f>
        <v>4575287038</v>
      </c>
      <c r="D476" s="8" t="str">
        <f>VLOOKUP(B476,'Lista de obras'!$A:$C,3,FALSE)</f>
        <v>MF TECH -  Instalação de Água Gelada</v>
      </c>
      <c r="E476" s="8" t="str">
        <f>VLOOKUP(B476,'Lista de obras'!$A:$D,4,FALSE)</f>
        <v>NESTLE ARAÇATUBA</v>
      </c>
      <c r="F476" s="6">
        <v>53</v>
      </c>
      <c r="G476" s="4" t="s">
        <v>817</v>
      </c>
      <c r="H476" s="14">
        <v>45519</v>
      </c>
      <c r="I476" s="16">
        <v>0.48974537037037036</v>
      </c>
      <c r="K476" s="6" t="s">
        <v>942</v>
      </c>
      <c r="L476" s="4">
        <v>45519</v>
      </c>
      <c r="M476" s="5">
        <v>0.50623842592592594</v>
      </c>
      <c r="N476" s="6" t="s">
        <v>800</v>
      </c>
      <c r="O476" s="8">
        <v>1</v>
      </c>
      <c r="P476" s="4"/>
      <c r="Q476" s="4"/>
      <c r="S476" s="9" cm="1">
        <f t="array" aca="1" ref="S476" ca="1">_xlfn.IFS(P476="",NETWORKDAYS(L476,TODAY(),Feriados!A475:A1540),P476&lt;&gt;"",(NETWORKDAYS(L476,P476,Feriados!A475:A1540)-1))</f>
        <v>51</v>
      </c>
      <c r="T476" s="9" t="str">
        <f t="shared" ca="1" si="14"/>
        <v>Sim</v>
      </c>
      <c r="U476" s="8">
        <v>1</v>
      </c>
      <c r="V476" s="9" cm="1">
        <f t="array" aca="1" ref="V476" ca="1">_xlfn.IFS(T476="Não","",T476="Sim",S476-2)</f>
        <v>49</v>
      </c>
      <c r="W476" s="6">
        <v>0</v>
      </c>
      <c r="X476" s="8">
        <v>1</v>
      </c>
      <c r="Y476" s="8" t="str">
        <f t="shared" si="15"/>
        <v>Não</v>
      </c>
    </row>
    <row r="477" spans="1:25" x14ac:dyDescent="0.25">
      <c r="A477" s="6" t="s">
        <v>1360</v>
      </c>
      <c r="B477" s="6" t="s">
        <v>259</v>
      </c>
      <c r="C477" s="8" t="str">
        <f>VLOOKUP(B477,'Lista de obras'!$A:$C,2,FALSE)</f>
        <v>4573889617</v>
      </c>
      <c r="D477" s="8" t="str">
        <f>VLOOKUP(B477,'Lista de obras'!$A:$C,3,FALSE)</f>
        <v>FUTURA ELETRICIDADE - Adequações e modificações de elétrica e automação para o projeto Roasters replacement</v>
      </c>
      <c r="E477" s="8" t="str">
        <f>VLOOKUP(B477,'Lista de obras'!$A:$D,4,FALSE)</f>
        <v>NESTLE ARARAS</v>
      </c>
      <c r="F477" s="6">
        <v>288</v>
      </c>
      <c r="G477" s="4" t="s">
        <v>1312</v>
      </c>
      <c r="H477" s="14">
        <v>45519</v>
      </c>
      <c r="I477" s="16">
        <v>0.49314814814814817</v>
      </c>
      <c r="K477" s="6" t="s">
        <v>832</v>
      </c>
      <c r="L477" s="4">
        <v>45519</v>
      </c>
      <c r="M477" s="5">
        <v>0.49322916666666666</v>
      </c>
      <c r="N477" s="6" t="s">
        <v>788</v>
      </c>
      <c r="O477" s="8">
        <v>1</v>
      </c>
      <c r="P477" s="4">
        <v>45526</v>
      </c>
      <c r="Q477" s="5">
        <v>0.70994212962962966</v>
      </c>
      <c r="R477" s="6" t="s">
        <v>833</v>
      </c>
      <c r="S477" s="9" cm="1">
        <f t="array" aca="1" ref="S477" ca="1">_xlfn.IFS(P477="",NETWORKDAYS(L477,TODAY(),Feriados!A476:A1541),P477&lt;&gt;"",(NETWORKDAYS(L477,P477,Feriados!A476:A1541)-1))</f>
        <v>5</v>
      </c>
      <c r="T477" s="9" t="str">
        <f t="shared" ca="1" si="14"/>
        <v>Sim</v>
      </c>
      <c r="U477" s="8">
        <v>1</v>
      </c>
      <c r="V477" s="9" cm="1">
        <f t="array" aca="1" ref="V477" ca="1">_xlfn.IFS(T477="Não","",T477="Sim",S477-2)</f>
        <v>3</v>
      </c>
      <c r="W477" s="6">
        <v>0</v>
      </c>
      <c r="X477" s="8">
        <v>1</v>
      </c>
      <c r="Y477" s="8" t="str">
        <f t="shared" si="15"/>
        <v>Não</v>
      </c>
    </row>
    <row r="478" spans="1:25" x14ac:dyDescent="0.25">
      <c r="A478" s="6" t="s">
        <v>1361</v>
      </c>
      <c r="B478" s="6" t="s">
        <v>448</v>
      </c>
      <c r="C478" s="8" t="str">
        <f>VLOOKUP(B478,'Lista de obras'!$A:$C,2,FALSE)</f>
        <v>4575388482</v>
      </c>
      <c r="D478" s="8" t="str">
        <f>VLOOKUP(B478,'Lista de obras'!$A:$C,3,FALSE)</f>
        <v>MODUS - Obsoletismo Fornos REQ 2024 P048</v>
      </c>
      <c r="E478" s="8" t="str">
        <f>VLOOKUP(B478,'Lista de obras'!$A:$D,4,FALSE)</f>
        <v>NESTLE MARÍLIA</v>
      </c>
      <c r="F478" s="6">
        <v>98</v>
      </c>
      <c r="G478" s="4" t="s">
        <v>1188</v>
      </c>
      <c r="H478" s="14">
        <v>45519</v>
      </c>
      <c r="I478" s="16">
        <v>0.4944560185185185</v>
      </c>
      <c r="K478" s="6" t="s">
        <v>845</v>
      </c>
      <c r="L478" s="4">
        <v>45519</v>
      </c>
      <c r="M478" s="5">
        <v>0.7752430555555555</v>
      </c>
      <c r="N478" s="6" t="s">
        <v>788</v>
      </c>
      <c r="O478" s="8">
        <v>1</v>
      </c>
      <c r="P478" s="4">
        <v>45520</v>
      </c>
      <c r="Q478" s="5">
        <v>0.59597222222222224</v>
      </c>
      <c r="R478" s="6" t="s">
        <v>846</v>
      </c>
      <c r="S478" s="9" cm="1">
        <f t="array" aca="1" ref="S478" ca="1">_xlfn.IFS(P478="",NETWORKDAYS(L478,TODAY(),Feriados!A477:A1542),P478&lt;&gt;"",(NETWORKDAYS(L478,P478,Feriados!A477:A1542)-1))</f>
        <v>1</v>
      </c>
      <c r="T478" s="9" t="str">
        <f t="shared" ca="1" si="14"/>
        <v>Não</v>
      </c>
      <c r="U478" s="8">
        <v>1</v>
      </c>
      <c r="V478" s="9" t="str" cm="1">
        <f t="array" aca="1" ref="V478" ca="1">_xlfn.IFS(T478="Não","",T478="Sim",S478-2)</f>
        <v/>
      </c>
      <c r="W478" s="6">
        <v>0</v>
      </c>
      <c r="X478" s="8">
        <v>1</v>
      </c>
      <c r="Y478" s="8" t="str">
        <f t="shared" si="15"/>
        <v>Não</v>
      </c>
    </row>
    <row r="479" spans="1:25" x14ac:dyDescent="0.25">
      <c r="A479" s="6" t="s">
        <v>1362</v>
      </c>
      <c r="B479" s="6" t="s">
        <v>393</v>
      </c>
      <c r="C479" s="8" t="str">
        <f>VLOOKUP(B479,'Lista de obras'!$A:$C,2,FALSE)</f>
        <v>4575521201</v>
      </c>
      <c r="D479" s="8" t="str">
        <f>VLOOKUP(B479,'Lista de obras'!$A:$C,3,FALSE)</f>
        <v>FUTURA ELETRICIDADE - Desmontagem e Montagem Elétrica Projeto AHU Egron L2</v>
      </c>
      <c r="E479" s="8" t="str">
        <f>VLOOKUP(B479,'Lista de obras'!$A:$D,4,FALSE)</f>
        <v>NESTLE ARARAS</v>
      </c>
      <c r="F479" s="6">
        <v>45</v>
      </c>
      <c r="G479" s="4" t="s">
        <v>1312</v>
      </c>
      <c r="H479" s="14">
        <v>45519</v>
      </c>
      <c r="I479" s="16">
        <v>0.49541666666666667</v>
      </c>
      <c r="K479" s="6" t="s">
        <v>832</v>
      </c>
      <c r="L479" s="4">
        <v>45519</v>
      </c>
      <c r="M479" s="5">
        <v>0.51238425925925923</v>
      </c>
      <c r="N479" s="6" t="s">
        <v>788</v>
      </c>
      <c r="O479" s="8">
        <v>1</v>
      </c>
      <c r="P479" s="4">
        <v>45524</v>
      </c>
      <c r="Q479" s="5">
        <v>0.67799768518518522</v>
      </c>
      <c r="R479" s="6" t="s">
        <v>835</v>
      </c>
      <c r="S479" s="9" cm="1">
        <f t="array" aca="1" ref="S479" ca="1">_xlfn.IFS(P479="",NETWORKDAYS(L479,TODAY(),Feriados!A478:A1543),P479&lt;&gt;"",(NETWORKDAYS(L479,P479,Feriados!A478:A1543)-1))</f>
        <v>3</v>
      </c>
      <c r="T479" s="9" t="str">
        <f t="shared" ca="1" si="14"/>
        <v>Sim</v>
      </c>
      <c r="U479" s="8">
        <v>1</v>
      </c>
      <c r="V479" s="9" cm="1">
        <f t="array" aca="1" ref="V479" ca="1">_xlfn.IFS(T479="Não","",T479="Sim",S479-2)</f>
        <v>1</v>
      </c>
      <c r="W479" s="6">
        <v>0</v>
      </c>
      <c r="X479" s="8">
        <v>1</v>
      </c>
      <c r="Y479" s="8" t="str">
        <f t="shared" si="15"/>
        <v>Não</v>
      </c>
    </row>
    <row r="480" spans="1:25" x14ac:dyDescent="0.25">
      <c r="A480" s="6" t="s">
        <v>1363</v>
      </c>
      <c r="B480" s="6" t="s">
        <v>448</v>
      </c>
      <c r="C480" s="8" t="str">
        <f>VLOOKUP(B480,'Lista de obras'!$A:$C,2,FALSE)</f>
        <v>4575388482</v>
      </c>
      <c r="D480" s="8" t="str">
        <f>VLOOKUP(B480,'Lista de obras'!$A:$C,3,FALSE)</f>
        <v>MODUS - Obsoletismo Fornos REQ 2024 P048</v>
      </c>
      <c r="E480" s="8" t="str">
        <f>VLOOKUP(B480,'Lista de obras'!$A:$D,4,FALSE)</f>
        <v>NESTLE MARÍLIA</v>
      </c>
      <c r="F480" s="6">
        <v>99</v>
      </c>
      <c r="G480" s="4" t="s">
        <v>1283</v>
      </c>
      <c r="H480" s="14">
        <v>45519</v>
      </c>
      <c r="I480" s="16">
        <v>0.49824074074074076</v>
      </c>
      <c r="K480" s="6" t="s">
        <v>845</v>
      </c>
      <c r="L480" s="4">
        <v>45519</v>
      </c>
      <c r="M480" s="5">
        <v>0.77599537037037036</v>
      </c>
      <c r="N480" s="6" t="s">
        <v>788</v>
      </c>
      <c r="O480" s="8">
        <v>1</v>
      </c>
      <c r="P480" s="4">
        <v>45520</v>
      </c>
      <c r="Q480" s="5">
        <v>0.59751157407407407</v>
      </c>
      <c r="R480" s="6" t="s">
        <v>846</v>
      </c>
      <c r="S480" s="9" cm="1">
        <f t="array" aca="1" ref="S480" ca="1">_xlfn.IFS(P480="",NETWORKDAYS(L480,TODAY(),Feriados!A479:A1544),P480&lt;&gt;"",(NETWORKDAYS(L480,P480,Feriados!A479:A1544)-1))</f>
        <v>1</v>
      </c>
      <c r="T480" s="9" t="str">
        <f t="shared" ca="1" si="14"/>
        <v>Não</v>
      </c>
      <c r="U480" s="8">
        <v>1</v>
      </c>
      <c r="V480" s="9" t="str" cm="1">
        <f t="array" aca="1" ref="V480" ca="1">_xlfn.IFS(T480="Não","",T480="Sim",S480-2)</f>
        <v/>
      </c>
      <c r="W480" s="6">
        <v>0</v>
      </c>
      <c r="X480" s="8">
        <v>1</v>
      </c>
      <c r="Y480" s="8" t="str">
        <f t="shared" si="15"/>
        <v>Não</v>
      </c>
    </row>
    <row r="481" spans="1:25" x14ac:dyDescent="0.25">
      <c r="A481" s="6" t="s">
        <v>1364</v>
      </c>
      <c r="B481" s="6" t="s">
        <v>448</v>
      </c>
      <c r="C481" s="8" t="str">
        <f>VLOOKUP(B481,'Lista de obras'!$A:$C,2,FALSE)</f>
        <v>4575388482</v>
      </c>
      <c r="D481" s="8" t="str">
        <f>VLOOKUP(B481,'Lista de obras'!$A:$C,3,FALSE)</f>
        <v>MODUS - Obsoletismo Fornos REQ 2024 P048</v>
      </c>
      <c r="E481" s="8" t="str">
        <f>VLOOKUP(B481,'Lista de obras'!$A:$D,4,FALSE)</f>
        <v>NESTLE MARÍLIA</v>
      </c>
      <c r="F481" s="6">
        <v>100</v>
      </c>
      <c r="G481" s="4" t="s">
        <v>1312</v>
      </c>
      <c r="H481" s="14">
        <v>45519</v>
      </c>
      <c r="I481" s="16">
        <v>0.50124999999999997</v>
      </c>
      <c r="K481" s="6" t="s">
        <v>845</v>
      </c>
      <c r="L481" s="4">
        <v>45519</v>
      </c>
      <c r="M481" s="5">
        <v>0.77938657407407408</v>
      </c>
      <c r="N481" s="6" t="s">
        <v>788</v>
      </c>
      <c r="O481" s="8">
        <v>1</v>
      </c>
      <c r="P481" s="4">
        <v>45520</v>
      </c>
      <c r="Q481" s="5">
        <v>0.59893518518518518</v>
      </c>
      <c r="R481" s="6" t="s">
        <v>846</v>
      </c>
      <c r="S481" s="9" cm="1">
        <f t="array" aca="1" ref="S481" ca="1">_xlfn.IFS(P481="",NETWORKDAYS(L481,TODAY(),Feriados!A480:A1545),P481&lt;&gt;"",(NETWORKDAYS(L481,P481,Feriados!A480:A1545)-1))</f>
        <v>1</v>
      </c>
      <c r="T481" s="9" t="str">
        <f t="shared" ca="1" si="14"/>
        <v>Não</v>
      </c>
      <c r="U481" s="8">
        <v>1</v>
      </c>
      <c r="V481" s="9" t="str" cm="1">
        <f t="array" aca="1" ref="V481" ca="1">_xlfn.IFS(T481="Não","",T481="Sim",S481-2)</f>
        <v/>
      </c>
      <c r="W481" s="6">
        <v>0</v>
      </c>
      <c r="X481" s="8">
        <v>1</v>
      </c>
      <c r="Y481" s="8" t="str">
        <f t="shared" si="15"/>
        <v>Não</v>
      </c>
    </row>
    <row r="482" spans="1:25" x14ac:dyDescent="0.25">
      <c r="A482" s="6" t="s">
        <v>1365</v>
      </c>
      <c r="B482" s="6" t="s">
        <v>310</v>
      </c>
      <c r="C482" s="8" t="str">
        <f>VLOOKUP(B482,'Lista de obras'!$A:$C,2,FALSE)</f>
        <v>4575287038</v>
      </c>
      <c r="D482" s="8" t="str">
        <f>VLOOKUP(B482,'Lista de obras'!$A:$C,3,FALSE)</f>
        <v>MF TECH -  Instalação de Água Gelada</v>
      </c>
      <c r="E482" s="8" t="str">
        <f>VLOOKUP(B482,'Lista de obras'!$A:$D,4,FALSE)</f>
        <v>NESTLE ARAÇATUBA</v>
      </c>
      <c r="F482" s="6">
        <v>54</v>
      </c>
      <c r="G482" s="4" t="s">
        <v>878</v>
      </c>
      <c r="H482" s="14">
        <v>45519</v>
      </c>
      <c r="I482" s="16">
        <v>0.50591435185185185</v>
      </c>
      <c r="K482" s="6" t="s">
        <v>942</v>
      </c>
      <c r="L482" s="4">
        <v>45519</v>
      </c>
      <c r="M482" s="5">
        <v>0.50630787037037039</v>
      </c>
      <c r="N482" s="6" t="s">
        <v>800</v>
      </c>
      <c r="O482" s="8">
        <v>1</v>
      </c>
      <c r="P482" s="4"/>
      <c r="Q482" s="4"/>
      <c r="S482" s="9" cm="1">
        <f t="array" aca="1" ref="S482" ca="1">_xlfn.IFS(P482="",NETWORKDAYS(L482,TODAY(),Feriados!A481:A1546),P482&lt;&gt;"",(NETWORKDAYS(L482,P482,Feriados!A481:A1546)-1))</f>
        <v>51</v>
      </c>
      <c r="T482" s="9" t="str">
        <f t="shared" ca="1" si="14"/>
        <v>Sim</v>
      </c>
      <c r="U482" s="8">
        <v>1</v>
      </c>
      <c r="V482" s="9" cm="1">
        <f t="array" aca="1" ref="V482" ca="1">_xlfn.IFS(T482="Não","",T482="Sim",S482-2)</f>
        <v>49</v>
      </c>
      <c r="W482" s="6">
        <v>0</v>
      </c>
      <c r="X482" s="8">
        <v>1</v>
      </c>
      <c r="Y482" s="8" t="str">
        <f t="shared" si="15"/>
        <v>Não</v>
      </c>
    </row>
    <row r="483" spans="1:25" x14ac:dyDescent="0.25">
      <c r="A483" s="6" t="s">
        <v>1366</v>
      </c>
      <c r="B483" s="6" t="s">
        <v>301</v>
      </c>
      <c r="C483" s="8" t="str">
        <f>VLOOKUP(B483,'Lista de obras'!$A:$C,2,FALSE)</f>
        <v>4575420951</v>
      </c>
      <c r="D483" s="8" t="str">
        <f>VLOOKUP(B483,'Lista de obras'!$A:$C,3,FALSE)</f>
        <v>FUTURA ELETRICIDADE - Montagem Eletrica Para Projeto DPA Lactalis</v>
      </c>
      <c r="E483" s="8" t="str">
        <f>VLOOKUP(B483,'Lista de obras'!$A:$D,4,FALSE)</f>
        <v>NESTLE ARARAS</v>
      </c>
      <c r="F483" s="6">
        <v>66</v>
      </c>
      <c r="G483" s="4" t="s">
        <v>1312</v>
      </c>
      <c r="H483" s="14">
        <v>45519</v>
      </c>
      <c r="I483" s="16">
        <v>0.51188657407407412</v>
      </c>
      <c r="K483" s="6" t="s">
        <v>832</v>
      </c>
      <c r="L483" s="4">
        <v>45519</v>
      </c>
      <c r="M483" s="5">
        <v>0.51199074074074069</v>
      </c>
      <c r="N483" s="6" t="s">
        <v>788</v>
      </c>
      <c r="O483" s="8">
        <v>1</v>
      </c>
      <c r="P483" s="4">
        <v>45524</v>
      </c>
      <c r="Q483" s="5">
        <v>0.67527777777777775</v>
      </c>
      <c r="R483" s="6" t="s">
        <v>835</v>
      </c>
      <c r="S483" s="9" cm="1">
        <f t="array" aca="1" ref="S483" ca="1">_xlfn.IFS(P483="",NETWORKDAYS(L483,TODAY(),Feriados!A482:A1547),P483&lt;&gt;"",(NETWORKDAYS(L483,P483,Feriados!A482:A1547)-1))</f>
        <v>3</v>
      </c>
      <c r="T483" s="9" t="str">
        <f t="shared" ca="1" si="14"/>
        <v>Sim</v>
      </c>
      <c r="U483" s="8">
        <v>1</v>
      </c>
      <c r="V483" s="9" cm="1">
        <f t="array" aca="1" ref="V483" ca="1">_xlfn.IFS(T483="Não","",T483="Sim",S483-2)</f>
        <v>1</v>
      </c>
      <c r="W483" s="6">
        <v>0</v>
      </c>
      <c r="X483" s="8">
        <v>1</v>
      </c>
      <c r="Y483" s="8" t="str">
        <f t="shared" si="15"/>
        <v>Não</v>
      </c>
    </row>
    <row r="484" spans="1:25" x14ac:dyDescent="0.25">
      <c r="A484" s="6" t="s">
        <v>1367</v>
      </c>
      <c r="B484" s="6" t="s">
        <v>286</v>
      </c>
      <c r="C484" s="8" t="str">
        <f>VLOOKUP(B484,'Lista de obras'!$A:$C,2,FALSE)</f>
        <v>4575385744</v>
      </c>
      <c r="D484" s="8" t="str">
        <f>VLOOKUP(B484,'Lista de obras'!$A:$C,3,FALSE)</f>
        <v>ECOM - Impermeabilização das lajes de Cereais</v>
      </c>
      <c r="E484" s="8" t="str">
        <f>VLOOKUP(B484,'Lista de obras'!$A:$D,4,FALSE)</f>
        <v>NESTLE SÃO JOSÉ DO RIO PARDO</v>
      </c>
      <c r="F484" s="6">
        <v>66</v>
      </c>
      <c r="G484" s="4" t="s">
        <v>1312</v>
      </c>
      <c r="H484" s="14">
        <v>45519</v>
      </c>
      <c r="I484" s="16">
        <v>0.52917824074074071</v>
      </c>
      <c r="K484" s="6" t="s">
        <v>802</v>
      </c>
      <c r="L484" s="4">
        <v>45519</v>
      </c>
      <c r="M484" s="5">
        <v>0.52937500000000004</v>
      </c>
      <c r="N484" s="6" t="s">
        <v>788</v>
      </c>
      <c r="O484" s="8">
        <v>1</v>
      </c>
      <c r="P484" s="4">
        <v>45520</v>
      </c>
      <c r="Q484" s="5">
        <v>0.58493055555555551</v>
      </c>
      <c r="R484" s="6" t="s">
        <v>803</v>
      </c>
      <c r="S484" s="9" cm="1">
        <f t="array" aca="1" ref="S484" ca="1">_xlfn.IFS(P484="",NETWORKDAYS(L484,TODAY(),Feriados!A483:A1548),P484&lt;&gt;"",(NETWORKDAYS(L484,P484,Feriados!A483:A1548)-1))</f>
        <v>1</v>
      </c>
      <c r="T484" s="9" t="str">
        <f t="shared" ca="1" si="14"/>
        <v>Não</v>
      </c>
      <c r="U484" s="8">
        <v>1</v>
      </c>
      <c r="V484" s="9" t="str" cm="1">
        <f t="array" aca="1" ref="V484" ca="1">_xlfn.IFS(T484="Não","",T484="Sim",S484-2)</f>
        <v/>
      </c>
      <c r="W484" s="6">
        <v>0</v>
      </c>
      <c r="X484" s="8">
        <v>1</v>
      </c>
      <c r="Y484" s="8" t="str">
        <f t="shared" si="15"/>
        <v>Não</v>
      </c>
    </row>
    <row r="485" spans="1:25" x14ac:dyDescent="0.25">
      <c r="A485" s="6" t="s">
        <v>1368</v>
      </c>
      <c r="B485" s="6" t="s">
        <v>120</v>
      </c>
      <c r="C485" s="8" t="str">
        <f>VLOOKUP(B485,'Lista de obras'!$A:$C,2,FALSE)</f>
        <v>4573516221</v>
      </c>
      <c r="D485" s="8" t="str">
        <f>VLOOKUP(B485,'Lista de obras'!$A:$C,3,FALSE)</f>
        <v>ENERGY SUBSTATION - Montes Claros</v>
      </c>
      <c r="E485" s="8" t="str">
        <f>VLOOKUP(B485,'Lista de obras'!$A:$D,4,FALSE)</f>
        <v>NESTLE MONTES CLAROS</v>
      </c>
      <c r="F485" s="6">
        <v>331</v>
      </c>
      <c r="G485" s="4" t="s">
        <v>1352</v>
      </c>
      <c r="H485" s="14">
        <v>45519</v>
      </c>
      <c r="I485" s="16">
        <v>0.53881944444444441</v>
      </c>
      <c r="K485" s="6" t="s">
        <v>959</v>
      </c>
      <c r="L485" s="4">
        <v>45520</v>
      </c>
      <c r="M485" s="5">
        <v>0.48696759259259259</v>
      </c>
      <c r="N485" s="6" t="s">
        <v>788</v>
      </c>
      <c r="O485" s="8">
        <v>1</v>
      </c>
      <c r="P485" s="4">
        <v>45523</v>
      </c>
      <c r="Q485" s="5">
        <v>0.46818287037037037</v>
      </c>
      <c r="R485" s="6" t="s">
        <v>792</v>
      </c>
      <c r="S485" s="9" cm="1">
        <f t="array" aca="1" ref="S485" ca="1">_xlfn.IFS(P485="",NETWORKDAYS(L485,TODAY(),Feriados!A484:A1549),P485&lt;&gt;"",(NETWORKDAYS(L485,P485,Feriados!A484:A1549)-1))</f>
        <v>1</v>
      </c>
      <c r="T485" s="9" t="str">
        <f t="shared" ca="1" si="14"/>
        <v>Não</v>
      </c>
      <c r="U485" s="8">
        <v>1</v>
      </c>
      <c r="V485" s="9" t="str" cm="1">
        <f t="array" aca="1" ref="V485" ca="1">_xlfn.IFS(T485="Não","",T485="Sim",S485-2)</f>
        <v/>
      </c>
      <c r="W485" s="6">
        <v>0</v>
      </c>
      <c r="X485" s="8">
        <v>1</v>
      </c>
      <c r="Y485" s="8" t="str">
        <f t="shared" si="15"/>
        <v>Não</v>
      </c>
    </row>
    <row r="486" spans="1:25" x14ac:dyDescent="0.25">
      <c r="A486" s="6" t="s">
        <v>1369</v>
      </c>
      <c r="B486" s="6" t="s">
        <v>222</v>
      </c>
      <c r="C486" s="8" t="str">
        <f>VLOOKUP(B486,'Lista de obras'!$A:$C,2,FALSE)</f>
        <v>4575115960</v>
      </c>
      <c r="D486" s="8" t="str">
        <f>VLOOKUP(B486,'Lista de obras'!$A:$C,3,FALSE)</f>
        <v>MEGA - Reforma e ampliação Fluid Bed e Achoc</v>
      </c>
      <c r="E486" s="8" t="str">
        <f>VLOOKUP(B486,'Lista de obras'!$A:$D,4,FALSE)</f>
        <v>NESTLE ARARAS</v>
      </c>
      <c r="F486" s="6">
        <v>125</v>
      </c>
      <c r="G486" s="4" t="s">
        <v>1312</v>
      </c>
      <c r="H486" s="14">
        <v>45519</v>
      </c>
      <c r="I486" s="16">
        <v>0.55594907407407412</v>
      </c>
      <c r="K486" s="6" t="s">
        <v>1158</v>
      </c>
      <c r="L486" s="4">
        <v>45519</v>
      </c>
      <c r="M486" s="5">
        <v>0.72219907407407402</v>
      </c>
      <c r="N486" s="6" t="s">
        <v>800</v>
      </c>
      <c r="O486" s="8">
        <v>1</v>
      </c>
      <c r="P486" s="4"/>
      <c r="Q486" s="4"/>
      <c r="S486" s="9" cm="1">
        <f t="array" aca="1" ref="S486" ca="1">_xlfn.IFS(P486="",NETWORKDAYS(L486,TODAY(),Feriados!A485:A1550),P486&lt;&gt;"",(NETWORKDAYS(L486,P486,Feriados!A485:A1550)-1))</f>
        <v>51</v>
      </c>
      <c r="T486" s="9" t="str">
        <f t="shared" ca="1" si="14"/>
        <v>Sim</v>
      </c>
      <c r="U486" s="8">
        <v>1</v>
      </c>
      <c r="V486" s="9" cm="1">
        <f t="array" aca="1" ref="V486" ca="1">_xlfn.IFS(T486="Não","",T486="Sim",S486-2)</f>
        <v>49</v>
      </c>
      <c r="W486" s="6">
        <v>0</v>
      </c>
      <c r="X486" s="8">
        <v>1</v>
      </c>
      <c r="Y486" s="8" t="str">
        <f t="shared" si="15"/>
        <v>Não</v>
      </c>
    </row>
    <row r="487" spans="1:25" x14ac:dyDescent="0.25">
      <c r="A487" s="6" t="s">
        <v>1370</v>
      </c>
      <c r="B487" s="6" t="s">
        <v>259</v>
      </c>
      <c r="C487" s="8" t="str">
        <f>VLOOKUP(B487,'Lista de obras'!$A:$C,2,FALSE)</f>
        <v>4573889617</v>
      </c>
      <c r="D487" s="8" t="str">
        <f>VLOOKUP(B487,'Lista de obras'!$A:$C,3,FALSE)</f>
        <v>FUTURA ELETRICIDADE - Adequações e modificações de elétrica e automação para o projeto Roasters replacement</v>
      </c>
      <c r="E487" s="8" t="str">
        <f>VLOOKUP(B487,'Lista de obras'!$A:$D,4,FALSE)</f>
        <v>NESTLE ARARAS</v>
      </c>
      <c r="F487" s="6">
        <v>289</v>
      </c>
      <c r="G487" s="4" t="s">
        <v>1352</v>
      </c>
      <c r="H487" s="14">
        <v>45519</v>
      </c>
      <c r="I487" s="16">
        <v>0.56055555555555558</v>
      </c>
      <c r="K487" s="6" t="s">
        <v>832</v>
      </c>
      <c r="L487" s="4">
        <v>45520</v>
      </c>
      <c r="M487" s="5">
        <v>0.48623842592592592</v>
      </c>
      <c r="N487" s="6" t="s">
        <v>788</v>
      </c>
      <c r="O487" s="8">
        <v>1</v>
      </c>
      <c r="P487" s="4">
        <v>45526</v>
      </c>
      <c r="Q487" s="5">
        <v>0.71064814814814814</v>
      </c>
      <c r="R487" s="6" t="s">
        <v>833</v>
      </c>
      <c r="S487" s="9" cm="1">
        <f t="array" aca="1" ref="S487" ca="1">_xlfn.IFS(P487="",NETWORKDAYS(L487,TODAY(),Feriados!A486:A1551),P487&lt;&gt;"",(NETWORKDAYS(L487,P487,Feriados!A486:A1551)-1))</f>
        <v>4</v>
      </c>
      <c r="T487" s="9" t="str">
        <f t="shared" ca="1" si="14"/>
        <v>Sim</v>
      </c>
      <c r="U487" s="8">
        <v>1</v>
      </c>
      <c r="V487" s="9" cm="1">
        <f t="array" aca="1" ref="V487" ca="1">_xlfn.IFS(T487="Não","",T487="Sim",S487-2)</f>
        <v>2</v>
      </c>
      <c r="W487" s="6">
        <v>0</v>
      </c>
      <c r="X487" s="8">
        <v>1</v>
      </c>
      <c r="Y487" s="8" t="str">
        <f t="shared" si="15"/>
        <v>Não</v>
      </c>
    </row>
    <row r="488" spans="1:25" x14ac:dyDescent="0.25">
      <c r="A488" s="6" t="s">
        <v>1371</v>
      </c>
      <c r="B488" s="6" t="s">
        <v>442</v>
      </c>
      <c r="C488" s="8" t="str">
        <f>VLOOKUP(B488,'Lista de obras'!$A:$C,2,FALSE)</f>
        <v>4575348761</v>
      </c>
      <c r="D488" s="8" t="str">
        <f>VLOOKUP(B488,'Lista de obras'!$A:$C,3,FALSE)</f>
        <v>CONSCAPE - Reforma de banheiros Ituiutaba</v>
      </c>
      <c r="E488" s="8" t="str">
        <f>VLOOKUP(B488,'Lista de obras'!$A:$D,4,FALSE)</f>
        <v>NESTLE ITUIUTABA</v>
      </c>
      <c r="F488" s="6">
        <v>67</v>
      </c>
      <c r="G488" s="4" t="s">
        <v>896</v>
      </c>
      <c r="H488" s="14">
        <v>45519</v>
      </c>
      <c r="I488" s="16">
        <v>0.56138888888888894</v>
      </c>
      <c r="K488" s="6" t="s">
        <v>1347</v>
      </c>
      <c r="L488" s="4">
        <v>45519</v>
      </c>
      <c r="M488" s="5">
        <v>0.57363425925925926</v>
      </c>
      <c r="N488" s="6" t="s">
        <v>788</v>
      </c>
      <c r="O488" s="8">
        <v>1</v>
      </c>
      <c r="P488" s="4">
        <v>45547</v>
      </c>
      <c r="Q488" s="5">
        <v>0.49907407407407406</v>
      </c>
      <c r="R488" s="6" t="s">
        <v>858</v>
      </c>
      <c r="S488" s="9" cm="1">
        <f t="array" aca="1" ref="S488" ca="1">_xlfn.IFS(P488="",NETWORKDAYS(L488,TODAY(),Feriados!A487:A1552),P488&lt;&gt;"",(NETWORKDAYS(L488,P488,Feriados!A487:A1552)-1))</f>
        <v>20</v>
      </c>
      <c r="T488" s="9" t="str">
        <f t="shared" ca="1" si="14"/>
        <v>Sim</v>
      </c>
      <c r="U488" s="8">
        <v>1</v>
      </c>
      <c r="V488" s="9" cm="1">
        <f t="array" aca="1" ref="V488" ca="1">_xlfn.IFS(T488="Não","",T488="Sim",S488-2)</f>
        <v>18</v>
      </c>
      <c r="W488" s="6">
        <v>0</v>
      </c>
      <c r="X488" s="8">
        <v>1</v>
      </c>
      <c r="Y488" s="8" t="str">
        <f t="shared" si="15"/>
        <v>Não</v>
      </c>
    </row>
    <row r="489" spans="1:25" x14ac:dyDescent="0.25">
      <c r="A489" s="6" t="s">
        <v>1372</v>
      </c>
      <c r="B489" s="6" t="s">
        <v>393</v>
      </c>
      <c r="C489" s="8" t="str">
        <f>VLOOKUP(B489,'Lista de obras'!$A:$C,2,FALSE)</f>
        <v>4575521201</v>
      </c>
      <c r="D489" s="8" t="str">
        <f>VLOOKUP(B489,'Lista de obras'!$A:$C,3,FALSE)</f>
        <v>FUTURA ELETRICIDADE - Desmontagem e Montagem Elétrica Projeto AHU Egron L2</v>
      </c>
      <c r="E489" s="8" t="str">
        <f>VLOOKUP(B489,'Lista de obras'!$A:$D,4,FALSE)</f>
        <v>NESTLE ARARAS</v>
      </c>
      <c r="F489" s="6">
        <v>46</v>
      </c>
      <c r="G489" s="4" t="s">
        <v>1352</v>
      </c>
      <c r="H489" s="14">
        <v>45519</v>
      </c>
      <c r="I489" s="16">
        <v>0.56233796296296301</v>
      </c>
      <c r="K489" s="6" t="s">
        <v>832</v>
      </c>
      <c r="L489" s="4">
        <v>45520</v>
      </c>
      <c r="M489" s="5">
        <v>0.48670138888888886</v>
      </c>
      <c r="N489" s="6" t="s">
        <v>788</v>
      </c>
      <c r="O489" s="8">
        <v>1</v>
      </c>
      <c r="P489" s="4">
        <v>45524</v>
      </c>
      <c r="Q489" s="5">
        <v>0.67847222222222225</v>
      </c>
      <c r="R489" s="6" t="s">
        <v>835</v>
      </c>
      <c r="S489" s="9" cm="1">
        <f t="array" aca="1" ref="S489" ca="1">_xlfn.IFS(P489="",NETWORKDAYS(L489,TODAY(),Feriados!A488:A1553),P489&lt;&gt;"",(NETWORKDAYS(L489,P489,Feriados!A488:A1553)-1))</f>
        <v>2</v>
      </c>
      <c r="T489" s="9" t="str">
        <f t="shared" ca="1" si="14"/>
        <v>Não</v>
      </c>
      <c r="U489" s="8">
        <v>1</v>
      </c>
      <c r="V489" s="9" t="str" cm="1">
        <f t="array" aca="1" ref="V489" ca="1">_xlfn.IFS(T489="Não","",T489="Sim",S489-2)</f>
        <v/>
      </c>
      <c r="W489" s="6">
        <v>0</v>
      </c>
      <c r="X489" s="8">
        <v>1</v>
      </c>
      <c r="Y489" s="8" t="str">
        <f t="shared" si="15"/>
        <v>Não</v>
      </c>
    </row>
    <row r="490" spans="1:25" x14ac:dyDescent="0.25">
      <c r="A490" s="6" t="s">
        <v>1373</v>
      </c>
      <c r="B490" s="6" t="s">
        <v>442</v>
      </c>
      <c r="C490" s="8" t="str">
        <f>VLOOKUP(B490,'Lista de obras'!$A:$C,2,FALSE)</f>
        <v>4575348761</v>
      </c>
      <c r="D490" s="8" t="str">
        <f>VLOOKUP(B490,'Lista de obras'!$A:$C,3,FALSE)</f>
        <v>CONSCAPE - Reforma de banheiros Ituiutaba</v>
      </c>
      <c r="E490" s="8" t="str">
        <f>VLOOKUP(B490,'Lista de obras'!$A:$D,4,FALSE)</f>
        <v>NESTLE ITUIUTABA</v>
      </c>
      <c r="F490" s="6">
        <v>68</v>
      </c>
      <c r="G490" s="4" t="s">
        <v>898</v>
      </c>
      <c r="H490" s="14">
        <v>45519</v>
      </c>
      <c r="I490" s="16">
        <v>0.56412037037037033</v>
      </c>
      <c r="K490" s="6" t="s">
        <v>1347</v>
      </c>
      <c r="L490" s="4">
        <v>45519</v>
      </c>
      <c r="M490" s="5">
        <v>0.57365740740740745</v>
      </c>
      <c r="N490" s="6" t="s">
        <v>788</v>
      </c>
      <c r="O490" s="8">
        <v>1</v>
      </c>
      <c r="P490" s="4">
        <v>45547</v>
      </c>
      <c r="Q490" s="5">
        <v>0.49974537037037037</v>
      </c>
      <c r="R490" s="6" t="s">
        <v>858</v>
      </c>
      <c r="S490" s="9" cm="1">
        <f t="array" aca="1" ref="S490" ca="1">_xlfn.IFS(P490="",NETWORKDAYS(L490,TODAY(),Feriados!A489:A1554),P490&lt;&gt;"",(NETWORKDAYS(L490,P490,Feriados!A489:A1554)-1))</f>
        <v>20</v>
      </c>
      <c r="T490" s="9" t="str">
        <f t="shared" ca="1" si="14"/>
        <v>Sim</v>
      </c>
      <c r="U490" s="8">
        <v>1</v>
      </c>
      <c r="V490" s="9" cm="1">
        <f t="array" aca="1" ref="V490" ca="1">_xlfn.IFS(T490="Não","",T490="Sim",S490-2)</f>
        <v>18</v>
      </c>
      <c r="W490" s="6">
        <v>0</v>
      </c>
      <c r="X490" s="8">
        <v>1</v>
      </c>
      <c r="Y490" s="8" t="str">
        <f t="shared" si="15"/>
        <v>Não</v>
      </c>
    </row>
    <row r="491" spans="1:25" x14ac:dyDescent="0.25">
      <c r="A491" s="6" t="s">
        <v>1374</v>
      </c>
      <c r="B491" s="6" t="s">
        <v>442</v>
      </c>
      <c r="C491" s="8" t="str">
        <f>VLOOKUP(B491,'Lista de obras'!$A:$C,2,FALSE)</f>
        <v>4575348761</v>
      </c>
      <c r="D491" s="8" t="str">
        <f>VLOOKUP(B491,'Lista de obras'!$A:$C,3,FALSE)</f>
        <v>CONSCAPE - Reforma de banheiros Ituiutaba</v>
      </c>
      <c r="E491" s="8" t="str">
        <f>VLOOKUP(B491,'Lista de obras'!$A:$D,4,FALSE)</f>
        <v>NESTLE ITUIUTABA</v>
      </c>
      <c r="F491" s="6">
        <v>69</v>
      </c>
      <c r="G491" s="4" t="s">
        <v>900</v>
      </c>
      <c r="H491" s="14">
        <v>45519</v>
      </c>
      <c r="I491" s="16">
        <v>0.57037037037037042</v>
      </c>
      <c r="K491" s="6" t="s">
        <v>1347</v>
      </c>
      <c r="L491" s="4">
        <v>45519</v>
      </c>
      <c r="M491" s="5">
        <v>0.57369212962962968</v>
      </c>
      <c r="N491" s="6" t="s">
        <v>788</v>
      </c>
      <c r="O491" s="8">
        <v>1</v>
      </c>
      <c r="P491" s="4">
        <v>45547</v>
      </c>
      <c r="Q491" s="5">
        <v>0.50031250000000005</v>
      </c>
      <c r="R491" s="6" t="s">
        <v>858</v>
      </c>
      <c r="S491" s="9" cm="1">
        <f t="array" aca="1" ref="S491" ca="1">_xlfn.IFS(P491="",NETWORKDAYS(L491,TODAY(),Feriados!A490:A1555),P491&lt;&gt;"",(NETWORKDAYS(L491,P491,Feriados!A490:A1555)-1))</f>
        <v>20</v>
      </c>
      <c r="T491" s="9" t="str">
        <f t="shared" ca="1" si="14"/>
        <v>Sim</v>
      </c>
      <c r="U491" s="8">
        <v>1</v>
      </c>
      <c r="V491" s="9" cm="1">
        <f t="array" aca="1" ref="V491" ca="1">_xlfn.IFS(T491="Não","",T491="Sim",S491-2)</f>
        <v>18</v>
      </c>
      <c r="W491" s="6">
        <v>0</v>
      </c>
      <c r="X491" s="8">
        <v>1</v>
      </c>
      <c r="Y491" s="8" t="str">
        <f t="shared" si="15"/>
        <v>Não</v>
      </c>
    </row>
    <row r="492" spans="1:25" x14ac:dyDescent="0.25">
      <c r="A492" s="6" t="s">
        <v>1375</v>
      </c>
      <c r="B492" s="6" t="s">
        <v>442</v>
      </c>
      <c r="C492" s="8" t="str">
        <f>VLOOKUP(B492,'Lista de obras'!$A:$C,2,FALSE)</f>
        <v>4575348761</v>
      </c>
      <c r="D492" s="8" t="str">
        <f>VLOOKUP(B492,'Lista de obras'!$A:$C,3,FALSE)</f>
        <v>CONSCAPE - Reforma de banheiros Ituiutaba</v>
      </c>
      <c r="E492" s="8" t="str">
        <f>VLOOKUP(B492,'Lista de obras'!$A:$D,4,FALSE)</f>
        <v>NESTLE ITUIUTABA</v>
      </c>
      <c r="F492" s="6">
        <v>70</v>
      </c>
      <c r="G492" s="4" t="s">
        <v>828</v>
      </c>
      <c r="H492" s="14">
        <v>45519</v>
      </c>
      <c r="I492" s="16">
        <v>0.57344907407407408</v>
      </c>
      <c r="K492" s="6" t="s">
        <v>1347</v>
      </c>
      <c r="L492" s="4">
        <v>45519</v>
      </c>
      <c r="M492" s="5">
        <v>0.57371527777777775</v>
      </c>
      <c r="N492" s="6" t="s">
        <v>788</v>
      </c>
      <c r="O492" s="8">
        <v>1</v>
      </c>
      <c r="P492" s="4">
        <v>45547</v>
      </c>
      <c r="Q492" s="5">
        <v>0.50101851851851853</v>
      </c>
      <c r="R492" s="6" t="s">
        <v>858</v>
      </c>
      <c r="S492" s="9" cm="1">
        <f t="array" aca="1" ref="S492" ca="1">_xlfn.IFS(P492="",NETWORKDAYS(L492,TODAY(),Feriados!A491:A1556),P492&lt;&gt;"",(NETWORKDAYS(L492,P492,Feriados!A491:A1556)-1))</f>
        <v>20</v>
      </c>
      <c r="T492" s="9" t="str">
        <f t="shared" ca="1" si="14"/>
        <v>Sim</v>
      </c>
      <c r="U492" s="8">
        <v>1</v>
      </c>
      <c r="V492" s="9" cm="1">
        <f t="array" aca="1" ref="V492" ca="1">_xlfn.IFS(T492="Não","",T492="Sim",S492-2)</f>
        <v>18</v>
      </c>
      <c r="W492" s="6">
        <v>0</v>
      </c>
      <c r="X492" s="8">
        <v>1</v>
      </c>
      <c r="Y492" s="8" t="str">
        <f t="shared" si="15"/>
        <v>Não</v>
      </c>
    </row>
    <row r="493" spans="1:25" x14ac:dyDescent="0.25">
      <c r="A493" s="6" t="s">
        <v>1376</v>
      </c>
      <c r="B493" s="6" t="s">
        <v>442</v>
      </c>
      <c r="C493" s="8" t="str">
        <f>VLOOKUP(B493,'Lista de obras'!$A:$C,2,FALSE)</f>
        <v>4575348761</v>
      </c>
      <c r="D493" s="8" t="str">
        <f>VLOOKUP(B493,'Lista de obras'!$A:$C,3,FALSE)</f>
        <v>CONSCAPE - Reforma de banheiros Ituiutaba</v>
      </c>
      <c r="E493" s="8" t="str">
        <f>VLOOKUP(B493,'Lista de obras'!$A:$D,4,FALSE)</f>
        <v>NESTLE ITUIUTABA</v>
      </c>
      <c r="F493" s="6">
        <v>3</v>
      </c>
      <c r="G493" s="4" t="s">
        <v>1377</v>
      </c>
      <c r="H493" s="14">
        <v>45519</v>
      </c>
      <c r="I493" s="16">
        <v>0.57576388888888885</v>
      </c>
      <c r="K493" s="6" t="s">
        <v>1347</v>
      </c>
      <c r="L493" s="4">
        <v>45519</v>
      </c>
      <c r="M493" s="5">
        <v>0.5814583333333333</v>
      </c>
      <c r="N493" s="6" t="s">
        <v>788</v>
      </c>
      <c r="O493" s="8">
        <v>1</v>
      </c>
      <c r="P493" s="4">
        <v>45561</v>
      </c>
      <c r="Q493" s="5">
        <v>0.46331018518518519</v>
      </c>
      <c r="R493" s="6" t="s">
        <v>858</v>
      </c>
      <c r="S493" s="9" cm="1">
        <f t="array" aca="1" ref="S493" ca="1">_xlfn.IFS(P493="",NETWORKDAYS(L493,TODAY(),Feriados!A492:A1557),P493&lt;&gt;"",(NETWORKDAYS(L493,P493,Feriados!A492:A1557)-1))</f>
        <v>30</v>
      </c>
      <c r="T493" s="9" t="str">
        <f t="shared" ca="1" si="14"/>
        <v>Sim</v>
      </c>
      <c r="U493" s="8">
        <v>1</v>
      </c>
      <c r="V493" s="9" cm="1">
        <f t="array" aca="1" ref="V493" ca="1">_xlfn.IFS(T493="Não","",T493="Sim",S493-2)</f>
        <v>28</v>
      </c>
      <c r="W493" s="6">
        <v>0</v>
      </c>
      <c r="X493" s="8">
        <v>1</v>
      </c>
      <c r="Y493" s="8" t="str">
        <f t="shared" si="15"/>
        <v>Não</v>
      </c>
    </row>
    <row r="494" spans="1:25" x14ac:dyDescent="0.25">
      <c r="A494" s="6" t="s">
        <v>1378</v>
      </c>
      <c r="B494" s="6" t="s">
        <v>442</v>
      </c>
      <c r="C494" s="8" t="str">
        <f>VLOOKUP(B494,'Lista de obras'!$A:$C,2,FALSE)</f>
        <v>4575348761</v>
      </c>
      <c r="D494" s="8" t="str">
        <f>VLOOKUP(B494,'Lista de obras'!$A:$C,3,FALSE)</f>
        <v>CONSCAPE - Reforma de banheiros Ituiutaba</v>
      </c>
      <c r="E494" s="8" t="str">
        <f>VLOOKUP(B494,'Lista de obras'!$A:$D,4,FALSE)</f>
        <v>NESTLE ITUIUTABA</v>
      </c>
      <c r="F494" s="6">
        <v>4</v>
      </c>
      <c r="G494" s="4" t="s">
        <v>1379</v>
      </c>
      <c r="H494" s="14">
        <v>45519</v>
      </c>
      <c r="I494" s="16">
        <v>0.57623842592592589</v>
      </c>
      <c r="K494" s="6" t="s">
        <v>1347</v>
      </c>
      <c r="L494" s="4">
        <v>45519</v>
      </c>
      <c r="M494" s="5">
        <v>0.58164351851851848</v>
      </c>
      <c r="N494" s="6" t="s">
        <v>788</v>
      </c>
      <c r="O494" s="8">
        <v>1</v>
      </c>
      <c r="P494" s="4">
        <v>45561</v>
      </c>
      <c r="Q494" s="5">
        <v>0.46287037037037038</v>
      </c>
      <c r="R494" s="6" t="s">
        <v>858</v>
      </c>
      <c r="S494" s="9" cm="1">
        <f t="array" aca="1" ref="S494" ca="1">_xlfn.IFS(P494="",NETWORKDAYS(L494,TODAY(),Feriados!A493:A1558),P494&lt;&gt;"",(NETWORKDAYS(L494,P494,Feriados!A493:A1558)-1))</f>
        <v>30</v>
      </c>
      <c r="T494" s="9" t="str">
        <f t="shared" ca="1" si="14"/>
        <v>Sim</v>
      </c>
      <c r="U494" s="8">
        <v>1</v>
      </c>
      <c r="V494" s="9" cm="1">
        <f t="array" aca="1" ref="V494" ca="1">_xlfn.IFS(T494="Não","",T494="Sim",S494-2)</f>
        <v>28</v>
      </c>
      <c r="W494" s="6">
        <v>0</v>
      </c>
      <c r="X494" s="8">
        <v>1</v>
      </c>
      <c r="Y494" s="8" t="str">
        <f t="shared" si="15"/>
        <v>Não</v>
      </c>
    </row>
    <row r="495" spans="1:25" x14ac:dyDescent="0.25">
      <c r="A495" s="6" t="s">
        <v>1380</v>
      </c>
      <c r="B495" s="6" t="s">
        <v>442</v>
      </c>
      <c r="C495" s="8" t="str">
        <f>VLOOKUP(B495,'Lista de obras'!$A:$C,2,FALSE)</f>
        <v>4575348761</v>
      </c>
      <c r="D495" s="8" t="str">
        <f>VLOOKUP(B495,'Lista de obras'!$A:$C,3,FALSE)</f>
        <v>CONSCAPE - Reforma de banheiros Ituiutaba</v>
      </c>
      <c r="E495" s="8" t="str">
        <f>VLOOKUP(B495,'Lista de obras'!$A:$D,4,FALSE)</f>
        <v>NESTLE ITUIUTABA</v>
      </c>
      <c r="F495" s="6">
        <v>1</v>
      </c>
      <c r="G495" s="4" t="s">
        <v>1381</v>
      </c>
      <c r="H495" s="14">
        <v>45519</v>
      </c>
      <c r="I495" s="16">
        <v>0.57663194444444443</v>
      </c>
      <c r="K495" s="6" t="s">
        <v>1347</v>
      </c>
      <c r="L495" s="4">
        <v>45519</v>
      </c>
      <c r="M495" s="5">
        <v>0.5811574074074074</v>
      </c>
      <c r="N495" s="6" t="s">
        <v>788</v>
      </c>
      <c r="O495" s="8">
        <v>1</v>
      </c>
      <c r="P495" s="4">
        <v>45561</v>
      </c>
      <c r="Q495" s="5">
        <v>0.46422453703703703</v>
      </c>
      <c r="R495" s="6" t="s">
        <v>858</v>
      </c>
      <c r="S495" s="9" cm="1">
        <f t="array" aca="1" ref="S495" ca="1">_xlfn.IFS(P495="",NETWORKDAYS(L495,TODAY(),Feriados!A494:A1559),P495&lt;&gt;"",(NETWORKDAYS(L495,P495,Feriados!A494:A1559)-1))</f>
        <v>30</v>
      </c>
      <c r="T495" s="9" t="str">
        <f t="shared" ca="1" si="14"/>
        <v>Sim</v>
      </c>
      <c r="U495" s="8">
        <v>1</v>
      </c>
      <c r="V495" s="9" cm="1">
        <f t="array" aca="1" ref="V495" ca="1">_xlfn.IFS(T495="Não","",T495="Sim",S495-2)</f>
        <v>28</v>
      </c>
      <c r="W495" s="6">
        <v>0</v>
      </c>
      <c r="X495" s="8">
        <v>1</v>
      </c>
      <c r="Y495" s="8" t="str">
        <f t="shared" si="15"/>
        <v>Não</v>
      </c>
    </row>
    <row r="496" spans="1:25" x14ac:dyDescent="0.25">
      <c r="A496" s="6" t="s">
        <v>1382</v>
      </c>
      <c r="B496" s="6" t="s">
        <v>442</v>
      </c>
      <c r="C496" s="8" t="str">
        <f>VLOOKUP(B496,'Lista de obras'!$A:$C,2,FALSE)</f>
        <v>4575348761</v>
      </c>
      <c r="D496" s="8" t="str">
        <f>VLOOKUP(B496,'Lista de obras'!$A:$C,3,FALSE)</f>
        <v>CONSCAPE - Reforma de banheiros Ituiutaba</v>
      </c>
      <c r="E496" s="8" t="str">
        <f>VLOOKUP(B496,'Lista de obras'!$A:$D,4,FALSE)</f>
        <v>NESTLE ITUIUTABA</v>
      </c>
      <c r="F496" s="6">
        <v>2</v>
      </c>
      <c r="G496" s="4" t="s">
        <v>1383</v>
      </c>
      <c r="H496" s="14">
        <v>45519</v>
      </c>
      <c r="I496" s="16">
        <v>0.5768402777777778</v>
      </c>
      <c r="K496" s="6" t="s">
        <v>1347</v>
      </c>
      <c r="L496" s="4">
        <v>45519</v>
      </c>
      <c r="M496" s="5">
        <v>0.58166666666666667</v>
      </c>
      <c r="N496" s="6" t="s">
        <v>788</v>
      </c>
      <c r="O496" s="8">
        <v>1</v>
      </c>
      <c r="P496" s="4">
        <v>45561</v>
      </c>
      <c r="Q496" s="5">
        <v>0.46369212962962963</v>
      </c>
      <c r="R496" s="6" t="s">
        <v>858</v>
      </c>
      <c r="S496" s="9" cm="1">
        <f t="array" aca="1" ref="S496" ca="1">_xlfn.IFS(P496="",NETWORKDAYS(L496,TODAY(),Feriados!A495:A1560),P496&lt;&gt;"",(NETWORKDAYS(L496,P496,Feriados!A495:A1560)-1))</f>
        <v>30</v>
      </c>
      <c r="T496" s="9" t="str">
        <f t="shared" ca="1" si="14"/>
        <v>Sim</v>
      </c>
      <c r="U496" s="8">
        <v>1</v>
      </c>
      <c r="V496" s="9" cm="1">
        <f t="array" aca="1" ref="V496" ca="1">_xlfn.IFS(T496="Não","",T496="Sim",S496-2)</f>
        <v>28</v>
      </c>
      <c r="W496" s="6">
        <v>0</v>
      </c>
      <c r="X496" s="8">
        <v>1</v>
      </c>
      <c r="Y496" s="8" t="str">
        <f t="shared" si="15"/>
        <v>Não</v>
      </c>
    </row>
    <row r="497" spans="1:25" x14ac:dyDescent="0.25">
      <c r="A497" s="6" t="s">
        <v>1384</v>
      </c>
      <c r="B497" s="6" t="s">
        <v>301</v>
      </c>
      <c r="C497" s="8" t="str">
        <f>VLOOKUP(B497,'Lista de obras'!$A:$C,2,FALSE)</f>
        <v>4575420951</v>
      </c>
      <c r="D497" s="8" t="str">
        <f>VLOOKUP(B497,'Lista de obras'!$A:$C,3,FALSE)</f>
        <v>FUTURA ELETRICIDADE - Montagem Eletrica Para Projeto DPA Lactalis</v>
      </c>
      <c r="E497" s="8" t="str">
        <f>VLOOKUP(B497,'Lista de obras'!$A:$D,4,FALSE)</f>
        <v>NESTLE ARARAS</v>
      </c>
      <c r="F497" s="6">
        <v>67</v>
      </c>
      <c r="G497" s="4" t="s">
        <v>1352</v>
      </c>
      <c r="H497" s="14">
        <v>45519</v>
      </c>
      <c r="I497" s="16">
        <v>0.57687500000000003</v>
      </c>
      <c r="K497" s="6" t="s">
        <v>832</v>
      </c>
      <c r="L497" s="4">
        <v>45520</v>
      </c>
      <c r="M497" s="5">
        <v>0.48644675925925923</v>
      </c>
      <c r="N497" s="6" t="s">
        <v>788</v>
      </c>
      <c r="O497" s="8">
        <v>1</v>
      </c>
      <c r="P497" s="4">
        <v>45524</v>
      </c>
      <c r="Q497" s="5">
        <v>0.67579861111111106</v>
      </c>
      <c r="R497" s="6" t="s">
        <v>835</v>
      </c>
      <c r="S497" s="9" cm="1">
        <f t="array" aca="1" ref="S497" ca="1">_xlfn.IFS(P497="",NETWORKDAYS(L497,TODAY(),Feriados!A496:A1561),P497&lt;&gt;"",(NETWORKDAYS(L497,P497,Feriados!A496:A1561)-1))</f>
        <v>2</v>
      </c>
      <c r="T497" s="9" t="str">
        <f t="shared" ca="1" si="14"/>
        <v>Não</v>
      </c>
      <c r="U497" s="8">
        <v>1</v>
      </c>
      <c r="V497" s="9" t="str" cm="1">
        <f t="array" aca="1" ref="V497" ca="1">_xlfn.IFS(T497="Não","",T497="Sim",S497-2)</f>
        <v/>
      </c>
      <c r="W497" s="6">
        <v>0</v>
      </c>
      <c r="X497" s="8">
        <v>1</v>
      </c>
      <c r="Y497" s="8" t="str">
        <f t="shared" si="15"/>
        <v>Não</v>
      </c>
    </row>
    <row r="498" spans="1:25" x14ac:dyDescent="0.25">
      <c r="A498" s="6" t="s">
        <v>1385</v>
      </c>
      <c r="B498" s="6" t="s">
        <v>442</v>
      </c>
      <c r="C498" s="8" t="str">
        <f>VLOOKUP(B498,'Lista de obras'!$A:$C,2,FALSE)</f>
        <v>4575348761</v>
      </c>
      <c r="D498" s="8" t="str">
        <f>VLOOKUP(B498,'Lista de obras'!$A:$C,3,FALSE)</f>
        <v>CONSCAPE - Reforma de banheiros Ituiutaba</v>
      </c>
      <c r="E498" s="8" t="str">
        <f>VLOOKUP(B498,'Lista de obras'!$A:$D,4,FALSE)</f>
        <v>NESTLE ITUIUTABA</v>
      </c>
      <c r="F498" s="6">
        <v>5</v>
      </c>
      <c r="G498" s="4" t="s">
        <v>1386</v>
      </c>
      <c r="H498" s="14">
        <v>45519</v>
      </c>
      <c r="I498" s="16">
        <v>0.57712962962962966</v>
      </c>
      <c r="K498" s="6" t="s">
        <v>1347</v>
      </c>
      <c r="L498" s="4">
        <v>45519</v>
      </c>
      <c r="M498" s="5">
        <v>0.58160879629629625</v>
      </c>
      <c r="N498" s="6" t="s">
        <v>788</v>
      </c>
      <c r="O498" s="8">
        <v>1</v>
      </c>
      <c r="P498" s="4">
        <v>45561</v>
      </c>
      <c r="Q498" s="5">
        <v>0.46230324074074075</v>
      </c>
      <c r="R498" s="6" t="s">
        <v>858</v>
      </c>
      <c r="S498" s="9" cm="1">
        <f t="array" aca="1" ref="S498" ca="1">_xlfn.IFS(P498="",NETWORKDAYS(L498,TODAY(),Feriados!A497:A1562),P498&lt;&gt;"",(NETWORKDAYS(L498,P498,Feriados!A497:A1562)-1))</f>
        <v>30</v>
      </c>
      <c r="T498" s="9" t="str">
        <f t="shared" ca="1" si="14"/>
        <v>Sim</v>
      </c>
      <c r="U498" s="8">
        <v>1</v>
      </c>
      <c r="V498" s="9" cm="1">
        <f t="array" aca="1" ref="V498" ca="1">_xlfn.IFS(T498="Não","",T498="Sim",S498-2)</f>
        <v>28</v>
      </c>
      <c r="W498" s="6">
        <v>0</v>
      </c>
      <c r="X498" s="8">
        <v>1</v>
      </c>
      <c r="Y498" s="8" t="str">
        <f t="shared" si="15"/>
        <v>Não</v>
      </c>
    </row>
    <row r="499" spans="1:25" x14ac:dyDescent="0.25">
      <c r="A499" s="6" t="s">
        <v>1387</v>
      </c>
      <c r="B499" s="6" t="s">
        <v>442</v>
      </c>
      <c r="C499" s="8" t="str">
        <f>VLOOKUP(B499,'Lista de obras'!$A:$C,2,FALSE)</f>
        <v>4575348761</v>
      </c>
      <c r="D499" s="8" t="str">
        <f>VLOOKUP(B499,'Lista de obras'!$A:$C,3,FALSE)</f>
        <v>CONSCAPE - Reforma de banheiros Ituiutaba</v>
      </c>
      <c r="E499" s="8" t="str">
        <f>VLOOKUP(B499,'Lista de obras'!$A:$D,4,FALSE)</f>
        <v>NESTLE ITUIUTABA</v>
      </c>
      <c r="F499" s="6">
        <v>6</v>
      </c>
      <c r="G499" s="4" t="s">
        <v>1388</v>
      </c>
      <c r="H499" s="14">
        <v>45519</v>
      </c>
      <c r="I499" s="16">
        <v>0.57747685185185182</v>
      </c>
      <c r="K499" s="6" t="s">
        <v>1347</v>
      </c>
      <c r="L499" s="4">
        <v>45519</v>
      </c>
      <c r="M499" s="5">
        <v>0.58135416666666662</v>
      </c>
      <c r="N499" s="6" t="s">
        <v>788</v>
      </c>
      <c r="O499" s="8">
        <v>1</v>
      </c>
      <c r="P499" s="4">
        <v>45561</v>
      </c>
      <c r="Q499" s="5">
        <v>0.46480324074074075</v>
      </c>
      <c r="R499" s="6" t="s">
        <v>858</v>
      </c>
      <c r="S499" s="9" cm="1">
        <f t="array" aca="1" ref="S499" ca="1">_xlfn.IFS(P499="",NETWORKDAYS(L499,TODAY(),Feriados!A498:A1563),P499&lt;&gt;"",(NETWORKDAYS(L499,P499,Feriados!A498:A1563)-1))</f>
        <v>30</v>
      </c>
      <c r="T499" s="9" t="str">
        <f t="shared" ca="1" si="14"/>
        <v>Sim</v>
      </c>
      <c r="U499" s="8">
        <v>1</v>
      </c>
      <c r="V499" s="9" cm="1">
        <f t="array" aca="1" ref="V499" ca="1">_xlfn.IFS(T499="Não","",T499="Sim",S499-2)</f>
        <v>28</v>
      </c>
      <c r="W499" s="6">
        <v>0</v>
      </c>
      <c r="X499" s="8">
        <v>1</v>
      </c>
      <c r="Y499" s="8" t="str">
        <f t="shared" si="15"/>
        <v>Não</v>
      </c>
    </row>
    <row r="500" spans="1:25" x14ac:dyDescent="0.25">
      <c r="A500" s="6" t="s">
        <v>1389</v>
      </c>
      <c r="B500" s="6" t="s">
        <v>442</v>
      </c>
      <c r="C500" s="8" t="str">
        <f>VLOOKUP(B500,'Lista de obras'!$A:$C,2,FALSE)</f>
        <v>4575348761</v>
      </c>
      <c r="D500" s="8" t="str">
        <f>VLOOKUP(B500,'Lista de obras'!$A:$C,3,FALSE)</f>
        <v>CONSCAPE - Reforma de banheiros Ituiutaba</v>
      </c>
      <c r="E500" s="8" t="str">
        <f>VLOOKUP(B500,'Lista de obras'!$A:$D,4,FALSE)</f>
        <v>NESTLE ITUIUTABA</v>
      </c>
      <c r="F500" s="6">
        <v>7</v>
      </c>
      <c r="G500" s="4" t="s">
        <v>1390</v>
      </c>
      <c r="H500" s="14">
        <v>45519</v>
      </c>
      <c r="I500" s="16">
        <v>0.57771990740740742</v>
      </c>
      <c r="K500" s="6" t="s">
        <v>1347</v>
      </c>
      <c r="L500" s="4">
        <v>45519</v>
      </c>
      <c r="M500" s="5">
        <v>0.58143518518518522</v>
      </c>
      <c r="N500" s="6" t="s">
        <v>788</v>
      </c>
      <c r="O500" s="8">
        <v>1</v>
      </c>
      <c r="P500" s="4">
        <v>45561</v>
      </c>
      <c r="Q500" s="5">
        <v>0.46527777777777779</v>
      </c>
      <c r="R500" s="6" t="s">
        <v>858</v>
      </c>
      <c r="S500" s="9" cm="1">
        <f t="array" aca="1" ref="S500" ca="1">_xlfn.IFS(P500="",NETWORKDAYS(L500,TODAY(),Feriados!A499:A1564),P500&lt;&gt;"",(NETWORKDAYS(L500,P500,Feriados!A499:A1564)-1))</f>
        <v>30</v>
      </c>
      <c r="T500" s="9" t="str">
        <f t="shared" ca="1" si="14"/>
        <v>Sim</v>
      </c>
      <c r="U500" s="8">
        <v>1</v>
      </c>
      <c r="V500" s="9" cm="1">
        <f t="array" aca="1" ref="V500" ca="1">_xlfn.IFS(T500="Não","",T500="Sim",S500-2)</f>
        <v>28</v>
      </c>
      <c r="W500" s="6">
        <v>0</v>
      </c>
      <c r="X500" s="8">
        <v>1</v>
      </c>
      <c r="Y500" s="8" t="str">
        <f t="shared" si="15"/>
        <v>Não</v>
      </c>
    </row>
  </sheetData>
  <autoFilter ref="A2:Y500" xr:uid="{F2E7AE02-14D9-435D-912D-E585E9809E68}"/>
  <conditionalFormatting sqref="T2:T500">
    <cfRule type="cellIs" dxfId="1" priority="1" operator="equal">
      <formula>"Não"</formula>
    </cfRule>
    <cfRule type="cellIs" dxfId="0" priority="2" operator="equal">
      <formula>"Sim"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5D26-6586-4733-A1CB-2F077F3884BA}">
  <dimension ref="A1:C1067"/>
  <sheetViews>
    <sheetView showGridLines="0" topLeftCell="A1035" workbookViewId="0">
      <selection sqref="A1:C1048576"/>
    </sheetView>
  </sheetViews>
  <sheetFormatPr defaultRowHeight="15.75" x14ac:dyDescent="0.25"/>
  <cols>
    <col min="1" max="1" width="9.28515625" style="12" bestFit="1" customWidth="1"/>
    <col min="2" max="2" width="26.5703125" style="12" bestFit="1" customWidth="1"/>
    <col min="3" max="3" width="5.5703125" style="12" bestFit="1" customWidth="1"/>
  </cols>
  <sheetData>
    <row r="1" spans="1:3" x14ac:dyDescent="0.25">
      <c r="A1" s="10" t="s">
        <v>1391</v>
      </c>
      <c r="B1" s="10" t="s">
        <v>1392</v>
      </c>
      <c r="C1" s="10" t="s">
        <v>1393</v>
      </c>
    </row>
    <row r="2" spans="1:3" x14ac:dyDescent="0.25">
      <c r="A2" s="11">
        <v>43466</v>
      </c>
      <c r="B2" s="11" t="s">
        <v>1394</v>
      </c>
      <c r="C2" s="12">
        <v>2019</v>
      </c>
    </row>
    <row r="3" spans="1:3" x14ac:dyDescent="0.25">
      <c r="A3" s="11">
        <v>43528</v>
      </c>
      <c r="B3" s="12" t="s">
        <v>1395</v>
      </c>
      <c r="C3" s="12">
        <v>2019</v>
      </c>
    </row>
    <row r="4" spans="1:3" x14ac:dyDescent="0.25">
      <c r="A4" s="11">
        <v>43529</v>
      </c>
      <c r="B4" s="12" t="s">
        <v>1395</v>
      </c>
      <c r="C4" s="12">
        <v>2019</v>
      </c>
    </row>
    <row r="5" spans="1:3" x14ac:dyDescent="0.25">
      <c r="A5" s="11">
        <v>43574</v>
      </c>
      <c r="B5" s="12" t="s">
        <v>1396</v>
      </c>
      <c r="C5" s="12">
        <v>2019</v>
      </c>
    </row>
    <row r="6" spans="1:3" x14ac:dyDescent="0.25">
      <c r="A6" s="11">
        <v>43576</v>
      </c>
      <c r="B6" s="11" t="s">
        <v>1397</v>
      </c>
      <c r="C6" s="12">
        <v>2019</v>
      </c>
    </row>
    <row r="7" spans="1:3" x14ac:dyDescent="0.25">
      <c r="A7" s="11">
        <v>43576</v>
      </c>
      <c r="B7" s="12" t="s">
        <v>1398</v>
      </c>
      <c r="C7" s="12">
        <v>2019</v>
      </c>
    </row>
    <row r="8" spans="1:3" x14ac:dyDescent="0.25">
      <c r="A8" s="11">
        <v>43586</v>
      </c>
      <c r="B8" s="12" t="s">
        <v>1399</v>
      </c>
      <c r="C8" s="12">
        <v>2019</v>
      </c>
    </row>
    <row r="9" spans="1:3" x14ac:dyDescent="0.25">
      <c r="A9" s="11">
        <v>43636</v>
      </c>
      <c r="B9" s="12" t="s">
        <v>1400</v>
      </c>
      <c r="C9" s="12">
        <v>2019</v>
      </c>
    </row>
    <row r="10" spans="1:3" x14ac:dyDescent="0.25">
      <c r="A10" s="11">
        <v>43715</v>
      </c>
      <c r="B10" s="12" t="s">
        <v>1401</v>
      </c>
      <c r="C10" s="12">
        <v>2019</v>
      </c>
    </row>
    <row r="11" spans="1:3" x14ac:dyDescent="0.25">
      <c r="A11" s="11">
        <v>43750</v>
      </c>
      <c r="B11" s="12" t="s">
        <v>1402</v>
      </c>
      <c r="C11" s="12">
        <v>2019</v>
      </c>
    </row>
    <row r="12" spans="1:3" x14ac:dyDescent="0.25">
      <c r="A12" s="11">
        <v>43771</v>
      </c>
      <c r="B12" s="12" t="s">
        <v>1403</v>
      </c>
      <c r="C12" s="12">
        <v>2019</v>
      </c>
    </row>
    <row r="13" spans="1:3" x14ac:dyDescent="0.25">
      <c r="A13" s="11">
        <v>43784</v>
      </c>
      <c r="B13" s="12" t="s">
        <v>1404</v>
      </c>
      <c r="C13" s="12">
        <v>2019</v>
      </c>
    </row>
    <row r="14" spans="1:3" x14ac:dyDescent="0.25">
      <c r="A14" s="11">
        <v>43824</v>
      </c>
      <c r="B14" s="12" t="s">
        <v>1405</v>
      </c>
      <c r="C14" s="12">
        <v>2019</v>
      </c>
    </row>
    <row r="15" spans="1:3" x14ac:dyDescent="0.25">
      <c r="A15" s="11">
        <v>43831</v>
      </c>
      <c r="B15" s="11" t="s">
        <v>1394</v>
      </c>
      <c r="C15" s="12">
        <v>2020</v>
      </c>
    </row>
    <row r="16" spans="1:3" x14ac:dyDescent="0.25">
      <c r="A16" s="11">
        <v>43885</v>
      </c>
      <c r="B16" s="12" t="s">
        <v>1395</v>
      </c>
      <c r="C16" s="12">
        <v>2020</v>
      </c>
    </row>
    <row r="17" spans="1:3" x14ac:dyDescent="0.25">
      <c r="A17" s="11">
        <v>43886</v>
      </c>
      <c r="B17" s="12" t="s">
        <v>1395</v>
      </c>
      <c r="C17" s="12">
        <v>2020</v>
      </c>
    </row>
    <row r="18" spans="1:3" x14ac:dyDescent="0.25">
      <c r="A18" s="11">
        <v>43931</v>
      </c>
      <c r="B18" s="12" t="s">
        <v>1396</v>
      </c>
      <c r="C18" s="12">
        <v>2020</v>
      </c>
    </row>
    <row r="19" spans="1:3" x14ac:dyDescent="0.25">
      <c r="A19" s="11">
        <v>43942</v>
      </c>
      <c r="B19" s="11" t="s">
        <v>1397</v>
      </c>
      <c r="C19" s="12">
        <v>2020</v>
      </c>
    </row>
    <row r="20" spans="1:3" x14ac:dyDescent="0.25">
      <c r="A20" s="11">
        <v>43933</v>
      </c>
      <c r="B20" s="12" t="s">
        <v>1398</v>
      </c>
      <c r="C20" s="12">
        <v>2020</v>
      </c>
    </row>
    <row r="21" spans="1:3" x14ac:dyDescent="0.25">
      <c r="A21" s="11">
        <v>43952</v>
      </c>
      <c r="B21" s="12" t="s">
        <v>1399</v>
      </c>
      <c r="C21" s="12">
        <v>2020</v>
      </c>
    </row>
    <row r="22" spans="1:3" x14ac:dyDescent="0.25">
      <c r="A22" s="11">
        <v>43993</v>
      </c>
      <c r="B22" s="12" t="s">
        <v>1400</v>
      </c>
      <c r="C22" s="12">
        <v>2020</v>
      </c>
    </row>
    <row r="23" spans="1:3" x14ac:dyDescent="0.25">
      <c r="A23" s="11">
        <v>44081</v>
      </c>
      <c r="B23" s="12" t="s">
        <v>1401</v>
      </c>
      <c r="C23" s="12">
        <v>2020</v>
      </c>
    </row>
    <row r="24" spans="1:3" x14ac:dyDescent="0.25">
      <c r="A24" s="11">
        <v>44116</v>
      </c>
      <c r="B24" s="12" t="s">
        <v>1402</v>
      </c>
      <c r="C24" s="12">
        <v>2020</v>
      </c>
    </row>
    <row r="25" spans="1:3" x14ac:dyDescent="0.25">
      <c r="A25" s="11">
        <v>44137</v>
      </c>
      <c r="B25" s="12" t="s">
        <v>1403</v>
      </c>
      <c r="C25" s="12">
        <v>2020</v>
      </c>
    </row>
    <row r="26" spans="1:3" x14ac:dyDescent="0.25">
      <c r="A26" s="11">
        <v>44150</v>
      </c>
      <c r="B26" s="12" t="s">
        <v>1404</v>
      </c>
      <c r="C26" s="12">
        <v>2020</v>
      </c>
    </row>
    <row r="27" spans="1:3" x14ac:dyDescent="0.25">
      <c r="A27" s="11">
        <v>44190</v>
      </c>
      <c r="B27" s="12" t="s">
        <v>1405</v>
      </c>
      <c r="C27" s="12">
        <v>2020</v>
      </c>
    </row>
    <row r="28" spans="1:3" x14ac:dyDescent="0.25">
      <c r="A28" s="11">
        <v>44197</v>
      </c>
      <c r="B28" s="11" t="s">
        <v>1394</v>
      </c>
      <c r="C28" s="12">
        <v>2021</v>
      </c>
    </row>
    <row r="29" spans="1:3" x14ac:dyDescent="0.25">
      <c r="A29" s="11">
        <v>44242</v>
      </c>
      <c r="B29" s="12" t="s">
        <v>1395</v>
      </c>
      <c r="C29" s="12">
        <v>2021</v>
      </c>
    </row>
    <row r="30" spans="1:3" x14ac:dyDescent="0.25">
      <c r="A30" s="11">
        <v>44243</v>
      </c>
      <c r="B30" s="12" t="s">
        <v>1395</v>
      </c>
      <c r="C30" s="12">
        <v>2021</v>
      </c>
    </row>
    <row r="31" spans="1:3" x14ac:dyDescent="0.25">
      <c r="A31" s="11">
        <v>44288</v>
      </c>
      <c r="B31" s="12" t="s">
        <v>1396</v>
      </c>
      <c r="C31" s="12">
        <v>2021</v>
      </c>
    </row>
    <row r="32" spans="1:3" x14ac:dyDescent="0.25">
      <c r="A32" s="11">
        <v>44307</v>
      </c>
      <c r="B32" s="11" t="s">
        <v>1397</v>
      </c>
      <c r="C32" s="12">
        <v>2021</v>
      </c>
    </row>
    <row r="33" spans="1:3" x14ac:dyDescent="0.25">
      <c r="A33" s="11">
        <v>44290</v>
      </c>
      <c r="B33" s="12" t="s">
        <v>1398</v>
      </c>
      <c r="C33" s="12">
        <v>2021</v>
      </c>
    </row>
    <row r="34" spans="1:3" x14ac:dyDescent="0.25">
      <c r="A34" s="11">
        <v>44317</v>
      </c>
      <c r="B34" s="12" t="s">
        <v>1399</v>
      </c>
      <c r="C34" s="12">
        <v>2021</v>
      </c>
    </row>
    <row r="35" spans="1:3" x14ac:dyDescent="0.25">
      <c r="A35" s="11">
        <v>44350</v>
      </c>
      <c r="B35" s="12" t="s">
        <v>1400</v>
      </c>
      <c r="C35" s="12">
        <v>2021</v>
      </c>
    </row>
    <row r="36" spans="1:3" x14ac:dyDescent="0.25">
      <c r="A36" s="11">
        <v>44446</v>
      </c>
      <c r="B36" s="12" t="s">
        <v>1401</v>
      </c>
      <c r="C36" s="12">
        <v>2021</v>
      </c>
    </row>
    <row r="37" spans="1:3" x14ac:dyDescent="0.25">
      <c r="A37" s="11">
        <v>44481</v>
      </c>
      <c r="B37" s="12" t="s">
        <v>1402</v>
      </c>
      <c r="C37" s="12">
        <v>2021</v>
      </c>
    </row>
    <row r="38" spans="1:3" x14ac:dyDescent="0.25">
      <c r="A38" s="11">
        <v>44502</v>
      </c>
      <c r="B38" s="12" t="s">
        <v>1403</v>
      </c>
      <c r="C38" s="12">
        <v>2021</v>
      </c>
    </row>
    <row r="39" spans="1:3" x14ac:dyDescent="0.25">
      <c r="A39" s="11">
        <v>44515</v>
      </c>
      <c r="B39" s="12" t="s">
        <v>1404</v>
      </c>
      <c r="C39" s="12">
        <v>2021</v>
      </c>
    </row>
    <row r="40" spans="1:3" x14ac:dyDescent="0.25">
      <c r="A40" s="11">
        <v>44555</v>
      </c>
      <c r="B40" s="12" t="s">
        <v>1405</v>
      </c>
      <c r="C40" s="12">
        <v>2021</v>
      </c>
    </row>
    <row r="41" spans="1:3" x14ac:dyDescent="0.25">
      <c r="A41" s="11">
        <v>44562</v>
      </c>
      <c r="B41" s="11" t="s">
        <v>1394</v>
      </c>
      <c r="C41" s="12">
        <v>2022</v>
      </c>
    </row>
    <row r="42" spans="1:3" x14ac:dyDescent="0.25">
      <c r="A42" s="11">
        <v>44620</v>
      </c>
      <c r="B42" s="12" t="s">
        <v>1395</v>
      </c>
      <c r="C42" s="12">
        <v>2022</v>
      </c>
    </row>
    <row r="43" spans="1:3" x14ac:dyDescent="0.25">
      <c r="A43" s="11">
        <v>44621</v>
      </c>
      <c r="B43" s="12" t="s">
        <v>1395</v>
      </c>
      <c r="C43" s="12">
        <v>2022</v>
      </c>
    </row>
    <row r="44" spans="1:3" x14ac:dyDescent="0.25">
      <c r="A44" s="11">
        <v>44666</v>
      </c>
      <c r="B44" s="12" t="s">
        <v>1396</v>
      </c>
      <c r="C44" s="12">
        <v>2022</v>
      </c>
    </row>
    <row r="45" spans="1:3" x14ac:dyDescent="0.25">
      <c r="A45" s="11">
        <v>44672</v>
      </c>
      <c r="B45" s="11" t="s">
        <v>1397</v>
      </c>
      <c r="C45" s="12">
        <v>2022</v>
      </c>
    </row>
    <row r="46" spans="1:3" x14ac:dyDescent="0.25">
      <c r="A46" s="11">
        <v>44668</v>
      </c>
      <c r="B46" s="12" t="s">
        <v>1398</v>
      </c>
      <c r="C46" s="12">
        <v>2022</v>
      </c>
    </row>
    <row r="47" spans="1:3" x14ac:dyDescent="0.25">
      <c r="A47" s="11">
        <v>44682</v>
      </c>
      <c r="B47" s="12" t="s">
        <v>1399</v>
      </c>
      <c r="C47" s="12">
        <v>2022</v>
      </c>
    </row>
    <row r="48" spans="1:3" x14ac:dyDescent="0.25">
      <c r="A48" s="11">
        <v>44728</v>
      </c>
      <c r="B48" s="12" t="s">
        <v>1400</v>
      </c>
      <c r="C48" s="12">
        <v>2022</v>
      </c>
    </row>
    <row r="49" spans="1:3" x14ac:dyDescent="0.25">
      <c r="A49" s="11">
        <v>44811</v>
      </c>
      <c r="B49" s="12" t="s">
        <v>1401</v>
      </c>
      <c r="C49" s="12">
        <v>2022</v>
      </c>
    </row>
    <row r="50" spans="1:3" x14ac:dyDescent="0.25">
      <c r="A50" s="11">
        <v>44846</v>
      </c>
      <c r="B50" s="12" t="s">
        <v>1402</v>
      </c>
      <c r="C50" s="12">
        <v>2022</v>
      </c>
    </row>
    <row r="51" spans="1:3" x14ac:dyDescent="0.25">
      <c r="A51" s="11">
        <v>44867</v>
      </c>
      <c r="B51" s="12" t="s">
        <v>1403</v>
      </c>
      <c r="C51" s="12">
        <v>2022</v>
      </c>
    </row>
    <row r="52" spans="1:3" x14ac:dyDescent="0.25">
      <c r="A52" s="11">
        <v>44880</v>
      </c>
      <c r="B52" s="12" t="s">
        <v>1404</v>
      </c>
      <c r="C52" s="12">
        <v>2022</v>
      </c>
    </row>
    <row r="53" spans="1:3" x14ac:dyDescent="0.25">
      <c r="A53" s="11">
        <v>44920</v>
      </c>
      <c r="B53" s="12" t="s">
        <v>1405</v>
      </c>
      <c r="C53" s="12">
        <v>2022</v>
      </c>
    </row>
    <row r="54" spans="1:3" x14ac:dyDescent="0.25">
      <c r="A54" s="11">
        <v>44927</v>
      </c>
      <c r="B54" s="11" t="s">
        <v>1394</v>
      </c>
      <c r="C54" s="12">
        <v>2023</v>
      </c>
    </row>
    <row r="55" spans="1:3" x14ac:dyDescent="0.25">
      <c r="A55" s="11">
        <v>44977</v>
      </c>
      <c r="B55" s="12" t="s">
        <v>1395</v>
      </c>
      <c r="C55" s="12">
        <v>2023</v>
      </c>
    </row>
    <row r="56" spans="1:3" x14ac:dyDescent="0.25">
      <c r="A56" s="11">
        <v>44978</v>
      </c>
      <c r="B56" s="12" t="s">
        <v>1395</v>
      </c>
      <c r="C56" s="12">
        <v>2023</v>
      </c>
    </row>
    <row r="57" spans="1:3" x14ac:dyDescent="0.25">
      <c r="A57" s="11">
        <v>45023</v>
      </c>
      <c r="B57" s="12" t="s">
        <v>1396</v>
      </c>
      <c r="C57" s="12">
        <v>2023</v>
      </c>
    </row>
    <row r="58" spans="1:3" x14ac:dyDescent="0.25">
      <c r="A58" s="11">
        <v>45037</v>
      </c>
      <c r="B58" s="11" t="s">
        <v>1397</v>
      </c>
      <c r="C58" s="12">
        <v>2023</v>
      </c>
    </row>
    <row r="59" spans="1:3" x14ac:dyDescent="0.25">
      <c r="A59" s="11">
        <v>45025</v>
      </c>
      <c r="B59" s="12" t="s">
        <v>1398</v>
      </c>
      <c r="C59" s="12">
        <v>2023</v>
      </c>
    </row>
    <row r="60" spans="1:3" x14ac:dyDescent="0.25">
      <c r="A60" s="11">
        <v>45047</v>
      </c>
      <c r="B60" s="12" t="s">
        <v>1399</v>
      </c>
      <c r="C60" s="12">
        <v>2023</v>
      </c>
    </row>
    <row r="61" spans="1:3" x14ac:dyDescent="0.25">
      <c r="A61" s="11">
        <v>45085</v>
      </c>
      <c r="B61" s="12" t="s">
        <v>1400</v>
      </c>
      <c r="C61" s="12">
        <v>2023</v>
      </c>
    </row>
    <row r="62" spans="1:3" x14ac:dyDescent="0.25">
      <c r="A62" s="11">
        <v>45176</v>
      </c>
      <c r="B62" s="12" t="s">
        <v>1401</v>
      </c>
      <c r="C62" s="12">
        <v>2023</v>
      </c>
    </row>
    <row r="63" spans="1:3" x14ac:dyDescent="0.25">
      <c r="A63" s="11">
        <v>45211</v>
      </c>
      <c r="B63" s="12" t="s">
        <v>1402</v>
      </c>
      <c r="C63" s="12">
        <v>2023</v>
      </c>
    </row>
    <row r="64" spans="1:3" x14ac:dyDescent="0.25">
      <c r="A64" s="11">
        <v>45232</v>
      </c>
      <c r="B64" s="12" t="s">
        <v>1403</v>
      </c>
      <c r="C64" s="12">
        <v>2023</v>
      </c>
    </row>
    <row r="65" spans="1:3" x14ac:dyDescent="0.25">
      <c r="A65" s="11">
        <v>45245</v>
      </c>
      <c r="B65" s="12" t="s">
        <v>1404</v>
      </c>
      <c r="C65" s="12">
        <v>2023</v>
      </c>
    </row>
    <row r="66" spans="1:3" x14ac:dyDescent="0.25">
      <c r="A66" s="11">
        <v>45285</v>
      </c>
      <c r="B66" s="12" t="s">
        <v>1405</v>
      </c>
      <c r="C66" s="12">
        <v>2023</v>
      </c>
    </row>
    <row r="67" spans="1:3" x14ac:dyDescent="0.25">
      <c r="A67" s="11">
        <v>45292</v>
      </c>
      <c r="B67" s="11" t="s">
        <v>1394</v>
      </c>
      <c r="C67" s="12">
        <v>2024</v>
      </c>
    </row>
    <row r="68" spans="1:3" x14ac:dyDescent="0.25">
      <c r="A68" s="11">
        <v>45334</v>
      </c>
      <c r="B68" s="12" t="s">
        <v>1395</v>
      </c>
      <c r="C68" s="12">
        <v>2024</v>
      </c>
    </row>
    <row r="69" spans="1:3" x14ac:dyDescent="0.25">
      <c r="A69" s="11">
        <v>45335</v>
      </c>
      <c r="B69" s="12" t="s">
        <v>1395</v>
      </c>
      <c r="C69" s="12">
        <v>2024</v>
      </c>
    </row>
    <row r="70" spans="1:3" x14ac:dyDescent="0.25">
      <c r="A70" s="11">
        <v>45380</v>
      </c>
      <c r="B70" s="12" t="s">
        <v>1396</v>
      </c>
      <c r="C70" s="12">
        <v>2024</v>
      </c>
    </row>
    <row r="71" spans="1:3" x14ac:dyDescent="0.25">
      <c r="A71" s="11">
        <v>45403</v>
      </c>
      <c r="B71" s="11" t="s">
        <v>1397</v>
      </c>
      <c r="C71" s="12">
        <v>2024</v>
      </c>
    </row>
    <row r="72" spans="1:3" x14ac:dyDescent="0.25">
      <c r="A72" s="11">
        <v>45382</v>
      </c>
      <c r="B72" s="12" t="s">
        <v>1398</v>
      </c>
      <c r="C72" s="12">
        <v>2024</v>
      </c>
    </row>
    <row r="73" spans="1:3" x14ac:dyDescent="0.25">
      <c r="A73" s="11">
        <v>45413</v>
      </c>
      <c r="B73" s="12" t="s">
        <v>1399</v>
      </c>
      <c r="C73" s="12">
        <v>2024</v>
      </c>
    </row>
    <row r="74" spans="1:3" x14ac:dyDescent="0.25">
      <c r="A74" s="11">
        <v>45442</v>
      </c>
      <c r="B74" s="12" t="s">
        <v>1400</v>
      </c>
      <c r="C74" s="12">
        <v>2024</v>
      </c>
    </row>
    <row r="75" spans="1:3" x14ac:dyDescent="0.25">
      <c r="A75" s="11">
        <v>45542</v>
      </c>
      <c r="B75" s="12" t="s">
        <v>1401</v>
      </c>
      <c r="C75" s="12">
        <v>2024</v>
      </c>
    </row>
    <row r="76" spans="1:3" x14ac:dyDescent="0.25">
      <c r="A76" s="11">
        <v>45577</v>
      </c>
      <c r="B76" s="12" t="s">
        <v>1402</v>
      </c>
      <c r="C76" s="12">
        <v>2024</v>
      </c>
    </row>
    <row r="77" spans="1:3" x14ac:dyDescent="0.25">
      <c r="A77" s="11">
        <v>45598</v>
      </c>
      <c r="B77" s="12" t="s">
        <v>1403</v>
      </c>
      <c r="C77" s="12">
        <v>2024</v>
      </c>
    </row>
    <row r="78" spans="1:3" x14ac:dyDescent="0.25">
      <c r="A78" s="11">
        <v>45611</v>
      </c>
      <c r="B78" s="12" t="s">
        <v>1404</v>
      </c>
      <c r="C78" s="12">
        <v>2024</v>
      </c>
    </row>
    <row r="79" spans="1:3" x14ac:dyDescent="0.25">
      <c r="A79" s="11">
        <v>45651</v>
      </c>
      <c r="B79" s="12" t="s">
        <v>1405</v>
      </c>
      <c r="C79" s="12">
        <v>2024</v>
      </c>
    </row>
    <row r="80" spans="1:3" x14ac:dyDescent="0.25">
      <c r="A80" s="11">
        <v>45658</v>
      </c>
      <c r="B80" s="11" t="s">
        <v>1394</v>
      </c>
      <c r="C80" s="12">
        <v>2025</v>
      </c>
    </row>
    <row r="81" spans="1:3" x14ac:dyDescent="0.25">
      <c r="A81" s="11">
        <v>45719</v>
      </c>
      <c r="B81" s="12" t="s">
        <v>1395</v>
      </c>
      <c r="C81" s="12">
        <v>2025</v>
      </c>
    </row>
    <row r="82" spans="1:3" x14ac:dyDescent="0.25">
      <c r="A82" s="11">
        <v>45720</v>
      </c>
      <c r="B82" s="12" t="s">
        <v>1395</v>
      </c>
      <c r="C82" s="12">
        <v>2025</v>
      </c>
    </row>
    <row r="83" spans="1:3" x14ac:dyDescent="0.25">
      <c r="A83" s="11">
        <v>45765</v>
      </c>
      <c r="B83" s="12" t="s">
        <v>1396</v>
      </c>
      <c r="C83" s="12">
        <v>2025</v>
      </c>
    </row>
    <row r="84" spans="1:3" x14ac:dyDescent="0.25">
      <c r="A84" s="11">
        <v>45768</v>
      </c>
      <c r="B84" s="11" t="s">
        <v>1397</v>
      </c>
      <c r="C84" s="12">
        <v>2025</v>
      </c>
    </row>
    <row r="85" spans="1:3" x14ac:dyDescent="0.25">
      <c r="A85" s="11">
        <v>45767</v>
      </c>
      <c r="B85" s="12" t="s">
        <v>1398</v>
      </c>
      <c r="C85" s="12">
        <v>2025</v>
      </c>
    </row>
    <row r="86" spans="1:3" x14ac:dyDescent="0.25">
      <c r="A86" s="11">
        <v>45778</v>
      </c>
      <c r="B86" s="12" t="s">
        <v>1399</v>
      </c>
      <c r="C86" s="12">
        <v>2025</v>
      </c>
    </row>
    <row r="87" spans="1:3" x14ac:dyDescent="0.25">
      <c r="A87" s="11">
        <v>45827</v>
      </c>
      <c r="B87" s="12" t="s">
        <v>1400</v>
      </c>
      <c r="C87" s="12">
        <v>2025</v>
      </c>
    </row>
    <row r="88" spans="1:3" x14ac:dyDescent="0.25">
      <c r="A88" s="11">
        <v>45907</v>
      </c>
      <c r="B88" s="12" t="s">
        <v>1401</v>
      </c>
      <c r="C88" s="12">
        <v>2025</v>
      </c>
    </row>
    <row r="89" spans="1:3" x14ac:dyDescent="0.25">
      <c r="A89" s="11">
        <v>45942</v>
      </c>
      <c r="B89" s="12" t="s">
        <v>1402</v>
      </c>
      <c r="C89" s="12">
        <v>2025</v>
      </c>
    </row>
    <row r="90" spans="1:3" x14ac:dyDescent="0.25">
      <c r="A90" s="11">
        <v>45963</v>
      </c>
      <c r="B90" s="12" t="s">
        <v>1403</v>
      </c>
      <c r="C90" s="12">
        <v>2025</v>
      </c>
    </row>
    <row r="91" spans="1:3" x14ac:dyDescent="0.25">
      <c r="A91" s="11">
        <v>45976</v>
      </c>
      <c r="B91" s="12" t="s">
        <v>1404</v>
      </c>
      <c r="C91" s="12">
        <v>2025</v>
      </c>
    </row>
    <row r="92" spans="1:3" x14ac:dyDescent="0.25">
      <c r="A92" s="11">
        <v>46016</v>
      </c>
      <c r="B92" s="12" t="s">
        <v>1405</v>
      </c>
      <c r="C92" s="12">
        <v>2025</v>
      </c>
    </row>
    <row r="93" spans="1:3" x14ac:dyDescent="0.25">
      <c r="A93" s="11">
        <v>46023</v>
      </c>
      <c r="B93" s="11" t="s">
        <v>1394</v>
      </c>
      <c r="C93" s="12">
        <v>2026</v>
      </c>
    </row>
    <row r="94" spans="1:3" x14ac:dyDescent="0.25">
      <c r="A94" s="11">
        <v>46069</v>
      </c>
      <c r="B94" s="12" t="s">
        <v>1395</v>
      </c>
      <c r="C94" s="12">
        <v>2026</v>
      </c>
    </row>
    <row r="95" spans="1:3" x14ac:dyDescent="0.25">
      <c r="A95" s="11">
        <v>46070</v>
      </c>
      <c r="B95" s="12" t="s">
        <v>1395</v>
      </c>
      <c r="C95" s="12">
        <v>2026</v>
      </c>
    </row>
    <row r="96" spans="1:3" x14ac:dyDescent="0.25">
      <c r="A96" s="11">
        <v>46115</v>
      </c>
      <c r="B96" s="12" t="s">
        <v>1396</v>
      </c>
      <c r="C96" s="12">
        <v>2026</v>
      </c>
    </row>
    <row r="97" spans="1:3" x14ac:dyDescent="0.25">
      <c r="A97" s="11">
        <v>46133</v>
      </c>
      <c r="B97" s="11" t="s">
        <v>1397</v>
      </c>
      <c r="C97" s="12">
        <v>2026</v>
      </c>
    </row>
    <row r="98" spans="1:3" x14ac:dyDescent="0.25">
      <c r="A98" s="11">
        <v>46117</v>
      </c>
      <c r="B98" s="12" t="s">
        <v>1398</v>
      </c>
      <c r="C98" s="12">
        <v>2026</v>
      </c>
    </row>
    <row r="99" spans="1:3" x14ac:dyDescent="0.25">
      <c r="A99" s="11">
        <v>46143</v>
      </c>
      <c r="B99" s="12" t="s">
        <v>1399</v>
      </c>
      <c r="C99" s="12">
        <v>2026</v>
      </c>
    </row>
    <row r="100" spans="1:3" x14ac:dyDescent="0.25">
      <c r="A100" s="11">
        <v>46177</v>
      </c>
      <c r="B100" s="12" t="s">
        <v>1400</v>
      </c>
      <c r="C100" s="12">
        <v>2026</v>
      </c>
    </row>
    <row r="101" spans="1:3" x14ac:dyDescent="0.25">
      <c r="A101" s="11">
        <v>46272</v>
      </c>
      <c r="B101" s="12" t="s">
        <v>1401</v>
      </c>
      <c r="C101" s="12">
        <v>2026</v>
      </c>
    </row>
    <row r="102" spans="1:3" x14ac:dyDescent="0.25">
      <c r="A102" s="11">
        <v>46307</v>
      </c>
      <c r="B102" s="12" t="s">
        <v>1402</v>
      </c>
      <c r="C102" s="12">
        <v>2026</v>
      </c>
    </row>
    <row r="103" spans="1:3" x14ac:dyDescent="0.25">
      <c r="A103" s="11">
        <v>46328</v>
      </c>
      <c r="B103" s="12" t="s">
        <v>1403</v>
      </c>
      <c r="C103" s="12">
        <v>2026</v>
      </c>
    </row>
    <row r="104" spans="1:3" x14ac:dyDescent="0.25">
      <c r="A104" s="11">
        <v>46341</v>
      </c>
      <c r="B104" s="12" t="s">
        <v>1404</v>
      </c>
      <c r="C104" s="12">
        <v>2026</v>
      </c>
    </row>
    <row r="105" spans="1:3" x14ac:dyDescent="0.25">
      <c r="A105" s="11">
        <v>46381</v>
      </c>
      <c r="B105" s="12" t="s">
        <v>1405</v>
      </c>
      <c r="C105" s="12">
        <v>2026</v>
      </c>
    </row>
    <row r="106" spans="1:3" x14ac:dyDescent="0.25">
      <c r="A106" s="11">
        <v>46388</v>
      </c>
      <c r="B106" s="11" t="s">
        <v>1394</v>
      </c>
      <c r="C106" s="12">
        <v>2027</v>
      </c>
    </row>
    <row r="107" spans="1:3" x14ac:dyDescent="0.25">
      <c r="A107" s="11">
        <v>46426</v>
      </c>
      <c r="B107" s="12" t="s">
        <v>1395</v>
      </c>
      <c r="C107" s="12">
        <v>2027</v>
      </c>
    </row>
    <row r="108" spans="1:3" x14ac:dyDescent="0.25">
      <c r="A108" s="11">
        <v>46427</v>
      </c>
      <c r="B108" s="12" t="s">
        <v>1395</v>
      </c>
      <c r="C108" s="12">
        <v>2027</v>
      </c>
    </row>
    <row r="109" spans="1:3" x14ac:dyDescent="0.25">
      <c r="A109" s="11">
        <v>46472</v>
      </c>
      <c r="B109" s="12" t="s">
        <v>1396</v>
      </c>
      <c r="C109" s="12">
        <v>2027</v>
      </c>
    </row>
    <row r="110" spans="1:3" x14ac:dyDescent="0.25">
      <c r="A110" s="11">
        <v>46498</v>
      </c>
      <c r="B110" s="11" t="s">
        <v>1397</v>
      </c>
      <c r="C110" s="12">
        <v>2027</v>
      </c>
    </row>
    <row r="111" spans="1:3" x14ac:dyDescent="0.25">
      <c r="A111" s="11">
        <v>46474</v>
      </c>
      <c r="B111" s="12" t="s">
        <v>1398</v>
      </c>
      <c r="C111" s="12">
        <v>2027</v>
      </c>
    </row>
    <row r="112" spans="1:3" x14ac:dyDescent="0.25">
      <c r="A112" s="11">
        <v>46508</v>
      </c>
      <c r="B112" s="12" t="s">
        <v>1399</v>
      </c>
      <c r="C112" s="12">
        <v>2027</v>
      </c>
    </row>
    <row r="113" spans="1:3" x14ac:dyDescent="0.25">
      <c r="A113" s="11">
        <v>46534</v>
      </c>
      <c r="B113" s="12" t="s">
        <v>1400</v>
      </c>
      <c r="C113" s="12">
        <v>2027</v>
      </c>
    </row>
    <row r="114" spans="1:3" x14ac:dyDescent="0.25">
      <c r="A114" s="11">
        <v>46637</v>
      </c>
      <c r="B114" s="12" t="s">
        <v>1401</v>
      </c>
      <c r="C114" s="12">
        <v>2027</v>
      </c>
    </row>
    <row r="115" spans="1:3" x14ac:dyDescent="0.25">
      <c r="A115" s="11">
        <v>46672</v>
      </c>
      <c r="B115" s="12" t="s">
        <v>1402</v>
      </c>
      <c r="C115" s="12">
        <v>2027</v>
      </c>
    </row>
    <row r="116" spans="1:3" x14ac:dyDescent="0.25">
      <c r="A116" s="11">
        <v>46693</v>
      </c>
      <c r="B116" s="12" t="s">
        <v>1403</v>
      </c>
      <c r="C116" s="12">
        <v>2027</v>
      </c>
    </row>
    <row r="117" spans="1:3" x14ac:dyDescent="0.25">
      <c r="A117" s="11">
        <v>46706</v>
      </c>
      <c r="B117" s="12" t="s">
        <v>1404</v>
      </c>
      <c r="C117" s="12">
        <v>2027</v>
      </c>
    </row>
    <row r="118" spans="1:3" x14ac:dyDescent="0.25">
      <c r="A118" s="11">
        <v>46746</v>
      </c>
      <c r="B118" s="12" t="s">
        <v>1405</v>
      </c>
      <c r="C118" s="12">
        <v>2027</v>
      </c>
    </row>
    <row r="119" spans="1:3" x14ac:dyDescent="0.25">
      <c r="A119" s="11">
        <v>46753</v>
      </c>
      <c r="B119" s="11" t="s">
        <v>1394</v>
      </c>
      <c r="C119" s="12">
        <v>2028</v>
      </c>
    </row>
    <row r="120" spans="1:3" x14ac:dyDescent="0.25">
      <c r="A120" s="11">
        <v>46811</v>
      </c>
      <c r="B120" s="12" t="s">
        <v>1395</v>
      </c>
      <c r="C120" s="12">
        <v>2028</v>
      </c>
    </row>
    <row r="121" spans="1:3" x14ac:dyDescent="0.25">
      <c r="A121" s="11">
        <v>46812</v>
      </c>
      <c r="B121" s="12" t="s">
        <v>1395</v>
      </c>
      <c r="C121" s="12">
        <v>2028</v>
      </c>
    </row>
    <row r="122" spans="1:3" x14ac:dyDescent="0.25">
      <c r="A122" s="11">
        <v>46857</v>
      </c>
      <c r="B122" s="12" t="s">
        <v>1396</v>
      </c>
      <c r="C122" s="12">
        <v>2028</v>
      </c>
    </row>
    <row r="123" spans="1:3" x14ac:dyDescent="0.25">
      <c r="A123" s="11">
        <v>46864</v>
      </c>
      <c r="B123" s="11" t="s">
        <v>1397</v>
      </c>
      <c r="C123" s="12">
        <v>2028</v>
      </c>
    </row>
    <row r="124" spans="1:3" x14ac:dyDescent="0.25">
      <c r="A124" s="11">
        <v>46859</v>
      </c>
      <c r="B124" s="12" t="s">
        <v>1398</v>
      </c>
      <c r="C124" s="12">
        <v>2028</v>
      </c>
    </row>
    <row r="125" spans="1:3" x14ac:dyDescent="0.25">
      <c r="A125" s="11">
        <v>46874</v>
      </c>
      <c r="B125" s="12" t="s">
        <v>1399</v>
      </c>
      <c r="C125" s="12">
        <v>2028</v>
      </c>
    </row>
    <row r="126" spans="1:3" x14ac:dyDescent="0.25">
      <c r="A126" s="11">
        <v>46919</v>
      </c>
      <c r="B126" s="12" t="s">
        <v>1400</v>
      </c>
      <c r="C126" s="12">
        <v>2028</v>
      </c>
    </row>
    <row r="127" spans="1:3" x14ac:dyDescent="0.25">
      <c r="A127" s="11">
        <v>47003</v>
      </c>
      <c r="B127" s="12" t="s">
        <v>1401</v>
      </c>
      <c r="C127" s="12">
        <v>2028</v>
      </c>
    </row>
    <row r="128" spans="1:3" x14ac:dyDescent="0.25">
      <c r="A128" s="11">
        <v>47038</v>
      </c>
      <c r="B128" s="12" t="s">
        <v>1402</v>
      </c>
      <c r="C128" s="12">
        <v>2028</v>
      </c>
    </row>
    <row r="129" spans="1:3" x14ac:dyDescent="0.25">
      <c r="A129" s="11">
        <v>47059</v>
      </c>
      <c r="B129" s="12" t="s">
        <v>1403</v>
      </c>
      <c r="C129" s="12">
        <v>2028</v>
      </c>
    </row>
    <row r="130" spans="1:3" x14ac:dyDescent="0.25">
      <c r="A130" s="11">
        <v>47072</v>
      </c>
      <c r="B130" s="12" t="s">
        <v>1404</v>
      </c>
      <c r="C130" s="12">
        <v>2028</v>
      </c>
    </row>
    <row r="131" spans="1:3" x14ac:dyDescent="0.25">
      <c r="A131" s="11">
        <v>47112</v>
      </c>
      <c r="B131" s="12" t="s">
        <v>1405</v>
      </c>
      <c r="C131" s="12">
        <v>2028</v>
      </c>
    </row>
    <row r="132" spans="1:3" x14ac:dyDescent="0.25">
      <c r="A132" s="11">
        <v>47119</v>
      </c>
      <c r="B132" s="11" t="s">
        <v>1394</v>
      </c>
      <c r="C132" s="12">
        <v>2029</v>
      </c>
    </row>
    <row r="133" spans="1:3" x14ac:dyDescent="0.25">
      <c r="A133" s="11">
        <v>47161</v>
      </c>
      <c r="B133" s="12" t="s">
        <v>1395</v>
      </c>
      <c r="C133" s="12">
        <v>2029</v>
      </c>
    </row>
    <row r="134" spans="1:3" x14ac:dyDescent="0.25">
      <c r="A134" s="11">
        <v>47162</v>
      </c>
      <c r="B134" s="12" t="s">
        <v>1395</v>
      </c>
      <c r="C134" s="12">
        <v>2029</v>
      </c>
    </row>
    <row r="135" spans="1:3" x14ac:dyDescent="0.25">
      <c r="A135" s="11">
        <v>47207</v>
      </c>
      <c r="B135" s="12" t="s">
        <v>1396</v>
      </c>
      <c r="C135" s="12">
        <v>2029</v>
      </c>
    </row>
    <row r="136" spans="1:3" x14ac:dyDescent="0.25">
      <c r="A136" s="11">
        <v>47229</v>
      </c>
      <c r="B136" s="11" t="s">
        <v>1397</v>
      </c>
      <c r="C136" s="12">
        <v>2029</v>
      </c>
    </row>
    <row r="137" spans="1:3" x14ac:dyDescent="0.25">
      <c r="A137" s="11">
        <v>47209</v>
      </c>
      <c r="B137" s="12" t="s">
        <v>1398</v>
      </c>
      <c r="C137" s="12">
        <v>2029</v>
      </c>
    </row>
    <row r="138" spans="1:3" x14ac:dyDescent="0.25">
      <c r="A138" s="11">
        <v>47239</v>
      </c>
      <c r="B138" s="12" t="s">
        <v>1399</v>
      </c>
      <c r="C138" s="12">
        <v>2029</v>
      </c>
    </row>
    <row r="139" spans="1:3" x14ac:dyDescent="0.25">
      <c r="A139" s="11">
        <v>47269</v>
      </c>
      <c r="B139" s="12" t="s">
        <v>1400</v>
      </c>
      <c r="C139" s="12">
        <v>2029</v>
      </c>
    </row>
    <row r="140" spans="1:3" x14ac:dyDescent="0.25">
      <c r="A140" s="11">
        <v>47368</v>
      </c>
      <c r="B140" s="12" t="s">
        <v>1401</v>
      </c>
      <c r="C140" s="12">
        <v>2029</v>
      </c>
    </row>
    <row r="141" spans="1:3" x14ac:dyDescent="0.25">
      <c r="A141" s="11">
        <v>47403</v>
      </c>
      <c r="B141" s="12" t="s">
        <v>1402</v>
      </c>
      <c r="C141" s="12">
        <v>2029</v>
      </c>
    </row>
    <row r="142" spans="1:3" x14ac:dyDescent="0.25">
      <c r="A142" s="11">
        <v>47424</v>
      </c>
      <c r="B142" s="12" t="s">
        <v>1403</v>
      </c>
      <c r="C142" s="12">
        <v>2029</v>
      </c>
    </row>
    <row r="143" spans="1:3" x14ac:dyDescent="0.25">
      <c r="A143" s="11">
        <v>47437</v>
      </c>
      <c r="B143" s="12" t="s">
        <v>1404</v>
      </c>
      <c r="C143" s="12">
        <v>2029</v>
      </c>
    </row>
    <row r="144" spans="1:3" x14ac:dyDescent="0.25">
      <c r="A144" s="11">
        <v>47477</v>
      </c>
      <c r="B144" s="12" t="s">
        <v>1405</v>
      </c>
      <c r="C144" s="12">
        <v>2029</v>
      </c>
    </row>
    <row r="145" spans="1:3" x14ac:dyDescent="0.25">
      <c r="A145" s="11">
        <v>47484</v>
      </c>
      <c r="B145" s="11" t="s">
        <v>1394</v>
      </c>
      <c r="C145" s="12">
        <v>2030</v>
      </c>
    </row>
    <row r="146" spans="1:3" x14ac:dyDescent="0.25">
      <c r="A146" s="11">
        <v>47546</v>
      </c>
      <c r="B146" s="12" t="s">
        <v>1395</v>
      </c>
      <c r="C146" s="12">
        <v>2030</v>
      </c>
    </row>
    <row r="147" spans="1:3" x14ac:dyDescent="0.25">
      <c r="A147" s="11">
        <v>47547</v>
      </c>
      <c r="B147" s="12" t="s">
        <v>1395</v>
      </c>
      <c r="C147" s="12">
        <v>2030</v>
      </c>
    </row>
    <row r="148" spans="1:3" x14ac:dyDescent="0.25">
      <c r="A148" s="11">
        <v>47592</v>
      </c>
      <c r="B148" s="12" t="s">
        <v>1396</v>
      </c>
      <c r="C148" s="12">
        <v>2030</v>
      </c>
    </row>
    <row r="149" spans="1:3" x14ac:dyDescent="0.25">
      <c r="A149" s="11">
        <v>47594</v>
      </c>
      <c r="B149" s="11" t="s">
        <v>1397</v>
      </c>
      <c r="C149" s="12">
        <v>2030</v>
      </c>
    </row>
    <row r="150" spans="1:3" x14ac:dyDescent="0.25">
      <c r="A150" s="11">
        <v>47594</v>
      </c>
      <c r="B150" s="12" t="s">
        <v>1398</v>
      </c>
      <c r="C150" s="12">
        <v>2030</v>
      </c>
    </row>
    <row r="151" spans="1:3" x14ac:dyDescent="0.25">
      <c r="A151" s="11">
        <v>47604</v>
      </c>
      <c r="B151" s="12" t="s">
        <v>1399</v>
      </c>
      <c r="C151" s="12">
        <v>2030</v>
      </c>
    </row>
    <row r="152" spans="1:3" x14ac:dyDescent="0.25">
      <c r="A152" s="11">
        <v>47654</v>
      </c>
      <c r="B152" s="12" t="s">
        <v>1400</v>
      </c>
      <c r="C152" s="12">
        <v>2030</v>
      </c>
    </row>
    <row r="153" spans="1:3" x14ac:dyDescent="0.25">
      <c r="A153" s="11">
        <v>47733</v>
      </c>
      <c r="B153" s="12" t="s">
        <v>1401</v>
      </c>
      <c r="C153" s="12">
        <v>2030</v>
      </c>
    </row>
    <row r="154" spans="1:3" x14ac:dyDescent="0.25">
      <c r="A154" s="11">
        <v>47768</v>
      </c>
      <c r="B154" s="12" t="s">
        <v>1402</v>
      </c>
      <c r="C154" s="12">
        <v>2030</v>
      </c>
    </row>
    <row r="155" spans="1:3" x14ac:dyDescent="0.25">
      <c r="A155" s="11">
        <v>47789</v>
      </c>
      <c r="B155" s="12" t="s">
        <v>1403</v>
      </c>
      <c r="C155" s="12">
        <v>2030</v>
      </c>
    </row>
    <row r="156" spans="1:3" x14ac:dyDescent="0.25">
      <c r="A156" s="11">
        <v>47802</v>
      </c>
      <c r="B156" s="12" t="s">
        <v>1404</v>
      </c>
      <c r="C156" s="12">
        <v>2030</v>
      </c>
    </row>
    <row r="157" spans="1:3" x14ac:dyDescent="0.25">
      <c r="A157" s="11">
        <v>47842</v>
      </c>
      <c r="B157" s="12" t="s">
        <v>1405</v>
      </c>
      <c r="C157" s="12">
        <v>2030</v>
      </c>
    </row>
    <row r="158" spans="1:3" x14ac:dyDescent="0.25">
      <c r="A158" s="11">
        <v>47849</v>
      </c>
      <c r="B158" s="11" t="s">
        <v>1394</v>
      </c>
      <c r="C158" s="12">
        <v>2031</v>
      </c>
    </row>
    <row r="159" spans="1:3" x14ac:dyDescent="0.25">
      <c r="A159" s="11">
        <v>47903</v>
      </c>
      <c r="B159" s="12" t="s">
        <v>1395</v>
      </c>
      <c r="C159" s="12">
        <v>2031</v>
      </c>
    </row>
    <row r="160" spans="1:3" x14ac:dyDescent="0.25">
      <c r="A160" s="11">
        <v>47904</v>
      </c>
      <c r="B160" s="12" t="s">
        <v>1395</v>
      </c>
      <c r="C160" s="12">
        <v>2031</v>
      </c>
    </row>
    <row r="161" spans="1:3" x14ac:dyDescent="0.25">
      <c r="A161" s="11">
        <v>47949</v>
      </c>
      <c r="B161" s="12" t="s">
        <v>1396</v>
      </c>
      <c r="C161" s="12">
        <v>2031</v>
      </c>
    </row>
    <row r="162" spans="1:3" x14ac:dyDescent="0.25">
      <c r="A162" s="11">
        <v>47959</v>
      </c>
      <c r="B162" s="11" t="s">
        <v>1397</v>
      </c>
      <c r="C162" s="12">
        <v>2031</v>
      </c>
    </row>
    <row r="163" spans="1:3" x14ac:dyDescent="0.25">
      <c r="A163" s="11">
        <v>47951</v>
      </c>
      <c r="B163" s="12" t="s">
        <v>1398</v>
      </c>
      <c r="C163" s="12">
        <v>2031</v>
      </c>
    </row>
    <row r="164" spans="1:3" x14ac:dyDescent="0.25">
      <c r="A164" s="11">
        <v>47969</v>
      </c>
      <c r="B164" s="12" t="s">
        <v>1399</v>
      </c>
      <c r="C164" s="12">
        <v>2031</v>
      </c>
    </row>
    <row r="165" spans="1:3" x14ac:dyDescent="0.25">
      <c r="A165" s="11">
        <v>48011</v>
      </c>
      <c r="B165" s="12" t="s">
        <v>1400</v>
      </c>
      <c r="C165" s="12">
        <v>2031</v>
      </c>
    </row>
    <row r="166" spans="1:3" x14ac:dyDescent="0.25">
      <c r="A166" s="11">
        <v>48098</v>
      </c>
      <c r="B166" s="12" t="s">
        <v>1401</v>
      </c>
      <c r="C166" s="12">
        <v>2031</v>
      </c>
    </row>
    <row r="167" spans="1:3" x14ac:dyDescent="0.25">
      <c r="A167" s="11">
        <v>48133</v>
      </c>
      <c r="B167" s="12" t="s">
        <v>1402</v>
      </c>
      <c r="C167" s="12">
        <v>2031</v>
      </c>
    </row>
    <row r="168" spans="1:3" x14ac:dyDescent="0.25">
      <c r="A168" s="11">
        <v>48154</v>
      </c>
      <c r="B168" s="12" t="s">
        <v>1403</v>
      </c>
      <c r="C168" s="12">
        <v>2031</v>
      </c>
    </row>
    <row r="169" spans="1:3" x14ac:dyDescent="0.25">
      <c r="A169" s="11">
        <v>48167</v>
      </c>
      <c r="B169" s="12" t="s">
        <v>1404</v>
      </c>
      <c r="C169" s="12">
        <v>2031</v>
      </c>
    </row>
    <row r="170" spans="1:3" x14ac:dyDescent="0.25">
      <c r="A170" s="11">
        <v>48207</v>
      </c>
      <c r="B170" s="12" t="s">
        <v>1405</v>
      </c>
      <c r="C170" s="12">
        <v>2031</v>
      </c>
    </row>
    <row r="171" spans="1:3" x14ac:dyDescent="0.25">
      <c r="A171" s="11">
        <v>48214</v>
      </c>
      <c r="B171" s="11" t="s">
        <v>1394</v>
      </c>
      <c r="C171" s="12">
        <v>2032</v>
      </c>
    </row>
    <row r="172" spans="1:3" x14ac:dyDescent="0.25">
      <c r="A172" s="11">
        <v>48253</v>
      </c>
      <c r="B172" s="12" t="s">
        <v>1395</v>
      </c>
      <c r="C172" s="12">
        <v>2032</v>
      </c>
    </row>
    <row r="173" spans="1:3" x14ac:dyDescent="0.25">
      <c r="A173" s="11">
        <v>48254</v>
      </c>
      <c r="B173" s="12" t="s">
        <v>1395</v>
      </c>
      <c r="C173" s="12">
        <v>2032</v>
      </c>
    </row>
    <row r="174" spans="1:3" x14ac:dyDescent="0.25">
      <c r="A174" s="11">
        <v>48299</v>
      </c>
      <c r="B174" s="12" t="s">
        <v>1396</v>
      </c>
      <c r="C174" s="12">
        <v>2032</v>
      </c>
    </row>
    <row r="175" spans="1:3" x14ac:dyDescent="0.25">
      <c r="A175" s="11">
        <v>48325</v>
      </c>
      <c r="B175" s="11" t="s">
        <v>1397</v>
      </c>
      <c r="C175" s="12">
        <v>2032</v>
      </c>
    </row>
    <row r="176" spans="1:3" x14ac:dyDescent="0.25">
      <c r="A176" s="11">
        <v>48301</v>
      </c>
      <c r="B176" s="12" t="s">
        <v>1398</v>
      </c>
      <c r="C176" s="12">
        <v>2032</v>
      </c>
    </row>
    <row r="177" spans="1:3" x14ac:dyDescent="0.25">
      <c r="A177" s="11">
        <v>48335</v>
      </c>
      <c r="B177" s="12" t="s">
        <v>1399</v>
      </c>
      <c r="C177" s="12">
        <v>2032</v>
      </c>
    </row>
    <row r="178" spans="1:3" x14ac:dyDescent="0.25">
      <c r="A178" s="11">
        <v>48361</v>
      </c>
      <c r="B178" s="12" t="s">
        <v>1400</v>
      </c>
      <c r="C178" s="12">
        <v>2032</v>
      </c>
    </row>
    <row r="179" spans="1:3" x14ac:dyDescent="0.25">
      <c r="A179" s="11">
        <v>48464</v>
      </c>
      <c r="B179" s="12" t="s">
        <v>1401</v>
      </c>
      <c r="C179" s="12">
        <v>2032</v>
      </c>
    </row>
    <row r="180" spans="1:3" x14ac:dyDescent="0.25">
      <c r="A180" s="11">
        <v>48499</v>
      </c>
      <c r="B180" s="12" t="s">
        <v>1402</v>
      </c>
      <c r="C180" s="12">
        <v>2032</v>
      </c>
    </row>
    <row r="181" spans="1:3" x14ac:dyDescent="0.25">
      <c r="A181" s="11">
        <v>48520</v>
      </c>
      <c r="B181" s="12" t="s">
        <v>1403</v>
      </c>
      <c r="C181" s="12">
        <v>2032</v>
      </c>
    </row>
    <row r="182" spans="1:3" x14ac:dyDescent="0.25">
      <c r="A182" s="11">
        <v>48533</v>
      </c>
      <c r="B182" s="12" t="s">
        <v>1404</v>
      </c>
      <c r="C182" s="12">
        <v>2032</v>
      </c>
    </row>
    <row r="183" spans="1:3" x14ac:dyDescent="0.25">
      <c r="A183" s="11">
        <v>48573</v>
      </c>
      <c r="B183" s="12" t="s">
        <v>1405</v>
      </c>
      <c r="C183" s="12">
        <v>2032</v>
      </c>
    </row>
    <row r="184" spans="1:3" x14ac:dyDescent="0.25">
      <c r="A184" s="11">
        <v>48580</v>
      </c>
      <c r="B184" s="11" t="s">
        <v>1394</v>
      </c>
      <c r="C184" s="12">
        <v>2033</v>
      </c>
    </row>
    <row r="185" spans="1:3" x14ac:dyDescent="0.25">
      <c r="A185" s="11">
        <v>48638</v>
      </c>
      <c r="B185" s="12" t="s">
        <v>1395</v>
      </c>
      <c r="C185" s="12">
        <v>2033</v>
      </c>
    </row>
    <row r="186" spans="1:3" x14ac:dyDescent="0.25">
      <c r="A186" s="11">
        <v>48639</v>
      </c>
      <c r="B186" s="12" t="s">
        <v>1395</v>
      </c>
      <c r="C186" s="12">
        <v>2033</v>
      </c>
    </row>
    <row r="187" spans="1:3" x14ac:dyDescent="0.25">
      <c r="A187" s="11">
        <v>48684</v>
      </c>
      <c r="B187" s="12" t="s">
        <v>1396</v>
      </c>
      <c r="C187" s="12">
        <v>2033</v>
      </c>
    </row>
    <row r="188" spans="1:3" x14ac:dyDescent="0.25">
      <c r="A188" s="11">
        <v>48690</v>
      </c>
      <c r="B188" s="11" t="s">
        <v>1397</v>
      </c>
      <c r="C188" s="12">
        <v>2033</v>
      </c>
    </row>
    <row r="189" spans="1:3" x14ac:dyDescent="0.25">
      <c r="A189" s="11">
        <v>48686</v>
      </c>
      <c r="B189" s="12" t="s">
        <v>1398</v>
      </c>
      <c r="C189" s="12">
        <v>2033</v>
      </c>
    </row>
    <row r="190" spans="1:3" x14ac:dyDescent="0.25">
      <c r="A190" s="11">
        <v>48700</v>
      </c>
      <c r="B190" s="12" t="s">
        <v>1399</v>
      </c>
      <c r="C190" s="12">
        <v>2033</v>
      </c>
    </row>
    <row r="191" spans="1:3" x14ac:dyDescent="0.25">
      <c r="A191" s="11">
        <v>48746</v>
      </c>
      <c r="B191" s="12" t="s">
        <v>1400</v>
      </c>
      <c r="C191" s="12">
        <v>2033</v>
      </c>
    </row>
    <row r="192" spans="1:3" x14ac:dyDescent="0.25">
      <c r="A192" s="11">
        <v>48829</v>
      </c>
      <c r="B192" s="12" t="s">
        <v>1401</v>
      </c>
      <c r="C192" s="12">
        <v>2033</v>
      </c>
    </row>
    <row r="193" spans="1:3" x14ac:dyDescent="0.25">
      <c r="A193" s="11">
        <v>48864</v>
      </c>
      <c r="B193" s="12" t="s">
        <v>1402</v>
      </c>
      <c r="C193" s="12">
        <v>2033</v>
      </c>
    </row>
    <row r="194" spans="1:3" x14ac:dyDescent="0.25">
      <c r="A194" s="11">
        <v>48885</v>
      </c>
      <c r="B194" s="12" t="s">
        <v>1403</v>
      </c>
      <c r="C194" s="12">
        <v>2033</v>
      </c>
    </row>
    <row r="195" spans="1:3" x14ac:dyDescent="0.25">
      <c r="A195" s="11">
        <v>48898</v>
      </c>
      <c r="B195" s="12" t="s">
        <v>1404</v>
      </c>
      <c r="C195" s="12">
        <v>2033</v>
      </c>
    </row>
    <row r="196" spans="1:3" x14ac:dyDescent="0.25">
      <c r="A196" s="11">
        <v>48938</v>
      </c>
      <c r="B196" s="12" t="s">
        <v>1405</v>
      </c>
      <c r="C196" s="12">
        <v>2033</v>
      </c>
    </row>
    <row r="197" spans="1:3" x14ac:dyDescent="0.25">
      <c r="A197" s="11">
        <v>48945</v>
      </c>
      <c r="B197" s="11" t="s">
        <v>1394</v>
      </c>
      <c r="C197" s="12">
        <v>2034</v>
      </c>
    </row>
    <row r="198" spans="1:3" x14ac:dyDescent="0.25">
      <c r="A198" s="11">
        <v>48995</v>
      </c>
      <c r="B198" s="12" t="s">
        <v>1395</v>
      </c>
      <c r="C198" s="12">
        <v>2034</v>
      </c>
    </row>
    <row r="199" spans="1:3" x14ac:dyDescent="0.25">
      <c r="A199" s="11">
        <v>48996</v>
      </c>
      <c r="B199" s="12" t="s">
        <v>1395</v>
      </c>
      <c r="C199" s="12">
        <v>2034</v>
      </c>
    </row>
    <row r="200" spans="1:3" x14ac:dyDescent="0.25">
      <c r="A200" s="11">
        <v>49041</v>
      </c>
      <c r="B200" s="12" t="s">
        <v>1396</v>
      </c>
      <c r="C200" s="12">
        <v>2034</v>
      </c>
    </row>
    <row r="201" spans="1:3" x14ac:dyDescent="0.25">
      <c r="A201" s="11">
        <v>49055</v>
      </c>
      <c r="B201" s="11" t="s">
        <v>1397</v>
      </c>
      <c r="C201" s="12">
        <v>2034</v>
      </c>
    </row>
    <row r="202" spans="1:3" x14ac:dyDescent="0.25">
      <c r="A202" s="11">
        <v>49043</v>
      </c>
      <c r="B202" s="12" t="s">
        <v>1398</v>
      </c>
      <c r="C202" s="12">
        <v>2034</v>
      </c>
    </row>
    <row r="203" spans="1:3" x14ac:dyDescent="0.25">
      <c r="A203" s="11">
        <v>49065</v>
      </c>
      <c r="B203" s="12" t="s">
        <v>1399</v>
      </c>
      <c r="C203" s="12">
        <v>2034</v>
      </c>
    </row>
    <row r="204" spans="1:3" x14ac:dyDescent="0.25">
      <c r="A204" s="11">
        <v>49103</v>
      </c>
      <c r="B204" s="12" t="s">
        <v>1400</v>
      </c>
      <c r="C204" s="12">
        <v>2034</v>
      </c>
    </row>
    <row r="205" spans="1:3" x14ac:dyDescent="0.25">
      <c r="A205" s="11">
        <v>49194</v>
      </c>
      <c r="B205" s="12" t="s">
        <v>1401</v>
      </c>
      <c r="C205" s="12">
        <v>2034</v>
      </c>
    </row>
    <row r="206" spans="1:3" x14ac:dyDescent="0.25">
      <c r="A206" s="11">
        <v>49229</v>
      </c>
      <c r="B206" s="12" t="s">
        <v>1402</v>
      </c>
      <c r="C206" s="12">
        <v>2034</v>
      </c>
    </row>
    <row r="207" spans="1:3" x14ac:dyDescent="0.25">
      <c r="A207" s="11">
        <v>49250</v>
      </c>
      <c r="B207" s="12" t="s">
        <v>1403</v>
      </c>
      <c r="C207" s="12">
        <v>2034</v>
      </c>
    </row>
    <row r="208" spans="1:3" x14ac:dyDescent="0.25">
      <c r="A208" s="11">
        <v>49263</v>
      </c>
      <c r="B208" s="12" t="s">
        <v>1404</v>
      </c>
      <c r="C208" s="12">
        <v>2034</v>
      </c>
    </row>
    <row r="209" spans="1:3" x14ac:dyDescent="0.25">
      <c r="A209" s="11">
        <v>49303</v>
      </c>
      <c r="B209" s="12" t="s">
        <v>1405</v>
      </c>
      <c r="C209" s="12">
        <v>2034</v>
      </c>
    </row>
    <row r="210" spans="1:3" x14ac:dyDescent="0.25">
      <c r="A210" s="11">
        <v>49310</v>
      </c>
      <c r="B210" s="11" t="s">
        <v>1394</v>
      </c>
      <c r="C210" s="12">
        <v>2035</v>
      </c>
    </row>
    <row r="211" spans="1:3" x14ac:dyDescent="0.25">
      <c r="A211" s="11">
        <v>49345</v>
      </c>
      <c r="B211" s="12" t="s">
        <v>1395</v>
      </c>
      <c r="C211" s="12">
        <v>2035</v>
      </c>
    </row>
    <row r="212" spans="1:3" x14ac:dyDescent="0.25">
      <c r="A212" s="11">
        <v>49346</v>
      </c>
      <c r="B212" s="12" t="s">
        <v>1395</v>
      </c>
      <c r="C212" s="12">
        <v>2035</v>
      </c>
    </row>
    <row r="213" spans="1:3" x14ac:dyDescent="0.25">
      <c r="A213" s="11">
        <v>49391</v>
      </c>
      <c r="B213" s="12" t="s">
        <v>1396</v>
      </c>
      <c r="C213" s="12">
        <v>2035</v>
      </c>
    </row>
    <row r="214" spans="1:3" x14ac:dyDescent="0.25">
      <c r="A214" s="11">
        <v>49420</v>
      </c>
      <c r="B214" s="11" t="s">
        <v>1397</v>
      </c>
      <c r="C214" s="12">
        <v>2035</v>
      </c>
    </row>
    <row r="215" spans="1:3" x14ac:dyDescent="0.25">
      <c r="A215" s="11">
        <v>49393</v>
      </c>
      <c r="B215" s="12" t="s">
        <v>1398</v>
      </c>
      <c r="C215" s="12">
        <v>2035</v>
      </c>
    </row>
    <row r="216" spans="1:3" x14ac:dyDescent="0.25">
      <c r="A216" s="11">
        <v>49430</v>
      </c>
      <c r="B216" s="12" t="s">
        <v>1399</v>
      </c>
      <c r="C216" s="12">
        <v>2035</v>
      </c>
    </row>
    <row r="217" spans="1:3" x14ac:dyDescent="0.25">
      <c r="A217" s="11">
        <v>49453</v>
      </c>
      <c r="B217" s="12" t="s">
        <v>1400</v>
      </c>
      <c r="C217" s="12">
        <v>2035</v>
      </c>
    </row>
    <row r="218" spans="1:3" x14ac:dyDescent="0.25">
      <c r="A218" s="11">
        <v>49559</v>
      </c>
      <c r="B218" s="12" t="s">
        <v>1401</v>
      </c>
      <c r="C218" s="12">
        <v>2035</v>
      </c>
    </row>
    <row r="219" spans="1:3" x14ac:dyDescent="0.25">
      <c r="A219" s="11">
        <v>49594</v>
      </c>
      <c r="B219" s="12" t="s">
        <v>1402</v>
      </c>
      <c r="C219" s="12">
        <v>2035</v>
      </c>
    </row>
    <row r="220" spans="1:3" x14ac:dyDescent="0.25">
      <c r="A220" s="11">
        <v>49615</v>
      </c>
      <c r="B220" s="12" t="s">
        <v>1403</v>
      </c>
      <c r="C220" s="12">
        <v>2035</v>
      </c>
    </row>
    <row r="221" spans="1:3" x14ac:dyDescent="0.25">
      <c r="A221" s="11">
        <v>49628</v>
      </c>
      <c r="B221" s="12" t="s">
        <v>1404</v>
      </c>
      <c r="C221" s="12">
        <v>2035</v>
      </c>
    </row>
    <row r="222" spans="1:3" x14ac:dyDescent="0.25">
      <c r="A222" s="11">
        <v>49668</v>
      </c>
      <c r="B222" s="12" t="s">
        <v>1405</v>
      </c>
      <c r="C222" s="12">
        <v>2035</v>
      </c>
    </row>
    <row r="223" spans="1:3" x14ac:dyDescent="0.25">
      <c r="A223" s="11">
        <v>49675</v>
      </c>
      <c r="B223" s="11" t="s">
        <v>1394</v>
      </c>
      <c r="C223" s="12">
        <v>2036</v>
      </c>
    </row>
    <row r="224" spans="1:3" x14ac:dyDescent="0.25">
      <c r="A224" s="11">
        <v>49730</v>
      </c>
      <c r="B224" s="12" t="s">
        <v>1395</v>
      </c>
      <c r="C224" s="12">
        <v>2036</v>
      </c>
    </row>
    <row r="225" spans="1:3" x14ac:dyDescent="0.25">
      <c r="A225" s="11">
        <v>49731</v>
      </c>
      <c r="B225" s="12" t="s">
        <v>1395</v>
      </c>
      <c r="C225" s="12">
        <v>2036</v>
      </c>
    </row>
    <row r="226" spans="1:3" x14ac:dyDescent="0.25">
      <c r="A226" s="11">
        <v>49776</v>
      </c>
      <c r="B226" s="12" t="s">
        <v>1396</v>
      </c>
      <c r="C226" s="12">
        <v>2036</v>
      </c>
    </row>
    <row r="227" spans="1:3" x14ac:dyDescent="0.25">
      <c r="A227" s="11">
        <v>49786</v>
      </c>
      <c r="B227" s="11" t="s">
        <v>1397</v>
      </c>
      <c r="C227" s="12">
        <v>2036</v>
      </c>
    </row>
    <row r="228" spans="1:3" x14ac:dyDescent="0.25">
      <c r="A228" s="11">
        <v>49778</v>
      </c>
      <c r="B228" s="12" t="s">
        <v>1398</v>
      </c>
      <c r="C228" s="12">
        <v>2036</v>
      </c>
    </row>
    <row r="229" spans="1:3" x14ac:dyDescent="0.25">
      <c r="A229" s="11">
        <v>49796</v>
      </c>
      <c r="B229" s="12" t="s">
        <v>1399</v>
      </c>
      <c r="C229" s="12">
        <v>2036</v>
      </c>
    </row>
    <row r="230" spans="1:3" x14ac:dyDescent="0.25">
      <c r="A230" s="11">
        <v>49838</v>
      </c>
      <c r="B230" s="12" t="s">
        <v>1400</v>
      </c>
      <c r="C230" s="12">
        <v>2036</v>
      </c>
    </row>
    <row r="231" spans="1:3" x14ac:dyDescent="0.25">
      <c r="A231" s="11">
        <v>49925</v>
      </c>
      <c r="B231" s="12" t="s">
        <v>1401</v>
      </c>
      <c r="C231" s="12">
        <v>2036</v>
      </c>
    </row>
    <row r="232" spans="1:3" x14ac:dyDescent="0.25">
      <c r="A232" s="11">
        <v>49960</v>
      </c>
      <c r="B232" s="12" t="s">
        <v>1402</v>
      </c>
      <c r="C232" s="12">
        <v>2036</v>
      </c>
    </row>
    <row r="233" spans="1:3" x14ac:dyDescent="0.25">
      <c r="A233" s="11">
        <v>49981</v>
      </c>
      <c r="B233" s="12" t="s">
        <v>1403</v>
      </c>
      <c r="C233" s="12">
        <v>2036</v>
      </c>
    </row>
    <row r="234" spans="1:3" x14ac:dyDescent="0.25">
      <c r="A234" s="11">
        <v>49994</v>
      </c>
      <c r="B234" s="12" t="s">
        <v>1404</v>
      </c>
      <c r="C234" s="12">
        <v>2036</v>
      </c>
    </row>
    <row r="235" spans="1:3" x14ac:dyDescent="0.25">
      <c r="A235" s="11">
        <v>50034</v>
      </c>
      <c r="B235" s="12" t="s">
        <v>1405</v>
      </c>
      <c r="C235" s="12">
        <v>2036</v>
      </c>
    </row>
    <row r="236" spans="1:3" x14ac:dyDescent="0.25">
      <c r="A236" s="11">
        <v>50041</v>
      </c>
      <c r="B236" s="11" t="s">
        <v>1394</v>
      </c>
      <c r="C236" s="12">
        <v>2037</v>
      </c>
    </row>
    <row r="237" spans="1:3" x14ac:dyDescent="0.25">
      <c r="A237" s="11">
        <v>50087</v>
      </c>
      <c r="B237" s="12" t="s">
        <v>1395</v>
      </c>
      <c r="C237" s="12">
        <v>2037</v>
      </c>
    </row>
    <row r="238" spans="1:3" x14ac:dyDescent="0.25">
      <c r="A238" s="11">
        <v>50088</v>
      </c>
      <c r="B238" s="12" t="s">
        <v>1395</v>
      </c>
      <c r="C238" s="12">
        <v>2037</v>
      </c>
    </row>
    <row r="239" spans="1:3" x14ac:dyDescent="0.25">
      <c r="A239" s="11">
        <v>50133</v>
      </c>
      <c r="B239" s="12" t="s">
        <v>1396</v>
      </c>
      <c r="C239" s="12">
        <v>2037</v>
      </c>
    </row>
    <row r="240" spans="1:3" x14ac:dyDescent="0.25">
      <c r="A240" s="11">
        <v>50151</v>
      </c>
      <c r="B240" s="11" t="s">
        <v>1397</v>
      </c>
      <c r="C240" s="12">
        <v>2037</v>
      </c>
    </row>
    <row r="241" spans="1:3" x14ac:dyDescent="0.25">
      <c r="A241" s="11">
        <v>50135</v>
      </c>
      <c r="B241" s="12" t="s">
        <v>1398</v>
      </c>
      <c r="C241" s="12">
        <v>2037</v>
      </c>
    </row>
    <row r="242" spans="1:3" x14ac:dyDescent="0.25">
      <c r="A242" s="11">
        <v>50161</v>
      </c>
      <c r="B242" s="12" t="s">
        <v>1399</v>
      </c>
      <c r="C242" s="12">
        <v>2037</v>
      </c>
    </row>
    <row r="243" spans="1:3" x14ac:dyDescent="0.25">
      <c r="A243" s="11">
        <v>50195</v>
      </c>
      <c r="B243" s="12" t="s">
        <v>1400</v>
      </c>
      <c r="C243" s="12">
        <v>2037</v>
      </c>
    </row>
    <row r="244" spans="1:3" x14ac:dyDescent="0.25">
      <c r="A244" s="11">
        <v>50290</v>
      </c>
      <c r="B244" s="12" t="s">
        <v>1401</v>
      </c>
      <c r="C244" s="12">
        <v>2037</v>
      </c>
    </row>
    <row r="245" spans="1:3" x14ac:dyDescent="0.25">
      <c r="A245" s="11">
        <v>50325</v>
      </c>
      <c r="B245" s="12" t="s">
        <v>1402</v>
      </c>
      <c r="C245" s="12">
        <v>2037</v>
      </c>
    </row>
    <row r="246" spans="1:3" x14ac:dyDescent="0.25">
      <c r="A246" s="11">
        <v>50346</v>
      </c>
      <c r="B246" s="12" t="s">
        <v>1403</v>
      </c>
      <c r="C246" s="12">
        <v>2037</v>
      </c>
    </row>
    <row r="247" spans="1:3" x14ac:dyDescent="0.25">
      <c r="A247" s="11">
        <v>50359</v>
      </c>
      <c r="B247" s="12" t="s">
        <v>1404</v>
      </c>
      <c r="C247" s="12">
        <v>2037</v>
      </c>
    </row>
    <row r="248" spans="1:3" x14ac:dyDescent="0.25">
      <c r="A248" s="11">
        <v>50399</v>
      </c>
      <c r="B248" s="12" t="s">
        <v>1405</v>
      </c>
      <c r="C248" s="12">
        <v>2037</v>
      </c>
    </row>
    <row r="249" spans="1:3" x14ac:dyDescent="0.25">
      <c r="A249" s="11">
        <v>50406</v>
      </c>
      <c r="B249" s="11" t="s">
        <v>1394</v>
      </c>
      <c r="C249" s="12">
        <v>2038</v>
      </c>
    </row>
    <row r="250" spans="1:3" x14ac:dyDescent="0.25">
      <c r="A250" s="11">
        <v>50472</v>
      </c>
      <c r="B250" s="12" t="s">
        <v>1395</v>
      </c>
      <c r="C250" s="12">
        <v>2038</v>
      </c>
    </row>
    <row r="251" spans="1:3" x14ac:dyDescent="0.25">
      <c r="A251" s="11">
        <v>50473</v>
      </c>
      <c r="B251" s="12" t="s">
        <v>1395</v>
      </c>
      <c r="C251" s="12">
        <v>2038</v>
      </c>
    </row>
    <row r="252" spans="1:3" x14ac:dyDescent="0.25">
      <c r="A252" s="11">
        <v>50518</v>
      </c>
      <c r="B252" s="12" t="s">
        <v>1396</v>
      </c>
      <c r="C252" s="12">
        <v>2038</v>
      </c>
    </row>
    <row r="253" spans="1:3" x14ac:dyDescent="0.25">
      <c r="A253" s="11">
        <v>50516</v>
      </c>
      <c r="B253" s="11" t="s">
        <v>1397</v>
      </c>
      <c r="C253" s="12">
        <v>2038</v>
      </c>
    </row>
    <row r="254" spans="1:3" x14ac:dyDescent="0.25">
      <c r="A254" s="11">
        <v>50520</v>
      </c>
      <c r="B254" s="12" t="s">
        <v>1398</v>
      </c>
      <c r="C254" s="12">
        <v>2038</v>
      </c>
    </row>
    <row r="255" spans="1:3" x14ac:dyDescent="0.25">
      <c r="A255" s="11">
        <v>50526</v>
      </c>
      <c r="B255" s="12" t="s">
        <v>1399</v>
      </c>
      <c r="C255" s="12">
        <v>2038</v>
      </c>
    </row>
    <row r="256" spans="1:3" x14ac:dyDescent="0.25">
      <c r="A256" s="11">
        <v>50580</v>
      </c>
      <c r="B256" s="12" t="s">
        <v>1400</v>
      </c>
      <c r="C256" s="12">
        <v>2038</v>
      </c>
    </row>
    <row r="257" spans="1:3" x14ac:dyDescent="0.25">
      <c r="A257" s="11">
        <v>50655</v>
      </c>
      <c r="B257" s="12" t="s">
        <v>1401</v>
      </c>
      <c r="C257" s="12">
        <v>2038</v>
      </c>
    </row>
    <row r="258" spans="1:3" x14ac:dyDescent="0.25">
      <c r="A258" s="11">
        <v>50690</v>
      </c>
      <c r="B258" s="12" t="s">
        <v>1402</v>
      </c>
      <c r="C258" s="12">
        <v>2038</v>
      </c>
    </row>
    <row r="259" spans="1:3" x14ac:dyDescent="0.25">
      <c r="A259" s="11">
        <v>50711</v>
      </c>
      <c r="B259" s="12" t="s">
        <v>1403</v>
      </c>
      <c r="C259" s="12">
        <v>2038</v>
      </c>
    </row>
    <row r="260" spans="1:3" x14ac:dyDescent="0.25">
      <c r="A260" s="11">
        <v>50724</v>
      </c>
      <c r="B260" s="12" t="s">
        <v>1404</v>
      </c>
      <c r="C260" s="12">
        <v>2038</v>
      </c>
    </row>
    <row r="261" spans="1:3" x14ac:dyDescent="0.25">
      <c r="A261" s="11">
        <v>50764</v>
      </c>
      <c r="B261" s="12" t="s">
        <v>1405</v>
      </c>
      <c r="C261" s="12">
        <v>2038</v>
      </c>
    </row>
    <row r="262" spans="1:3" x14ac:dyDescent="0.25">
      <c r="A262" s="11">
        <v>50771</v>
      </c>
      <c r="B262" s="11" t="s">
        <v>1394</v>
      </c>
      <c r="C262" s="12">
        <v>2039</v>
      </c>
    </row>
    <row r="263" spans="1:3" x14ac:dyDescent="0.25">
      <c r="A263" s="11">
        <v>50822</v>
      </c>
      <c r="B263" s="12" t="s">
        <v>1395</v>
      </c>
      <c r="C263" s="12">
        <v>2039</v>
      </c>
    </row>
    <row r="264" spans="1:3" x14ac:dyDescent="0.25">
      <c r="A264" s="11">
        <v>50823</v>
      </c>
      <c r="B264" s="12" t="s">
        <v>1395</v>
      </c>
      <c r="C264" s="12">
        <v>2039</v>
      </c>
    </row>
    <row r="265" spans="1:3" x14ac:dyDescent="0.25">
      <c r="A265" s="11">
        <v>50868</v>
      </c>
      <c r="B265" s="12" t="s">
        <v>1396</v>
      </c>
      <c r="C265" s="12">
        <v>2039</v>
      </c>
    </row>
    <row r="266" spans="1:3" x14ac:dyDescent="0.25">
      <c r="A266" s="11">
        <v>50881</v>
      </c>
      <c r="B266" s="11" t="s">
        <v>1397</v>
      </c>
      <c r="C266" s="12">
        <v>2039</v>
      </c>
    </row>
    <row r="267" spans="1:3" x14ac:dyDescent="0.25">
      <c r="A267" s="11">
        <v>50870</v>
      </c>
      <c r="B267" s="12" t="s">
        <v>1398</v>
      </c>
      <c r="C267" s="12">
        <v>2039</v>
      </c>
    </row>
    <row r="268" spans="1:3" x14ac:dyDescent="0.25">
      <c r="A268" s="11">
        <v>50891</v>
      </c>
      <c r="B268" s="12" t="s">
        <v>1399</v>
      </c>
      <c r="C268" s="12">
        <v>2039</v>
      </c>
    </row>
    <row r="269" spans="1:3" x14ac:dyDescent="0.25">
      <c r="A269" s="11">
        <v>50930</v>
      </c>
      <c r="B269" s="12" t="s">
        <v>1400</v>
      </c>
      <c r="C269" s="12">
        <v>2039</v>
      </c>
    </row>
    <row r="270" spans="1:3" x14ac:dyDescent="0.25">
      <c r="A270" s="11">
        <v>51020</v>
      </c>
      <c r="B270" s="12" t="s">
        <v>1401</v>
      </c>
      <c r="C270" s="12">
        <v>2039</v>
      </c>
    </row>
    <row r="271" spans="1:3" x14ac:dyDescent="0.25">
      <c r="A271" s="11">
        <v>51055</v>
      </c>
      <c r="B271" s="12" t="s">
        <v>1402</v>
      </c>
      <c r="C271" s="12">
        <v>2039</v>
      </c>
    </row>
    <row r="272" spans="1:3" x14ac:dyDescent="0.25">
      <c r="A272" s="11">
        <v>51076</v>
      </c>
      <c r="B272" s="12" t="s">
        <v>1403</v>
      </c>
      <c r="C272" s="12">
        <v>2039</v>
      </c>
    </row>
    <row r="273" spans="1:3" x14ac:dyDescent="0.25">
      <c r="A273" s="11">
        <v>51089</v>
      </c>
      <c r="B273" s="12" t="s">
        <v>1404</v>
      </c>
      <c r="C273" s="12">
        <v>2039</v>
      </c>
    </row>
    <row r="274" spans="1:3" x14ac:dyDescent="0.25">
      <c r="A274" s="11">
        <v>51129</v>
      </c>
      <c r="B274" s="12" t="s">
        <v>1405</v>
      </c>
      <c r="C274" s="12">
        <v>2039</v>
      </c>
    </row>
    <row r="275" spans="1:3" x14ac:dyDescent="0.25">
      <c r="A275" s="11">
        <v>51136</v>
      </c>
      <c r="B275" s="11" t="s">
        <v>1394</v>
      </c>
      <c r="C275" s="12">
        <v>2040</v>
      </c>
    </row>
    <row r="276" spans="1:3" x14ac:dyDescent="0.25">
      <c r="A276" s="11">
        <v>51179</v>
      </c>
      <c r="B276" s="12" t="s">
        <v>1395</v>
      </c>
      <c r="C276" s="12">
        <v>2040</v>
      </c>
    </row>
    <row r="277" spans="1:3" x14ac:dyDescent="0.25">
      <c r="A277" s="11">
        <v>51180</v>
      </c>
      <c r="B277" s="12" t="s">
        <v>1395</v>
      </c>
      <c r="C277" s="12">
        <v>2040</v>
      </c>
    </row>
    <row r="278" spans="1:3" x14ac:dyDescent="0.25">
      <c r="A278" s="11">
        <v>51225</v>
      </c>
      <c r="B278" s="12" t="s">
        <v>1396</v>
      </c>
      <c r="C278" s="12">
        <v>2040</v>
      </c>
    </row>
    <row r="279" spans="1:3" x14ac:dyDescent="0.25">
      <c r="A279" s="11">
        <v>51247</v>
      </c>
      <c r="B279" s="11" t="s">
        <v>1397</v>
      </c>
      <c r="C279" s="12">
        <v>2040</v>
      </c>
    </row>
    <row r="280" spans="1:3" x14ac:dyDescent="0.25">
      <c r="A280" s="11">
        <v>51227</v>
      </c>
      <c r="B280" s="12" t="s">
        <v>1398</v>
      </c>
      <c r="C280" s="12">
        <v>2040</v>
      </c>
    </row>
    <row r="281" spans="1:3" x14ac:dyDescent="0.25">
      <c r="A281" s="11">
        <v>51257</v>
      </c>
      <c r="B281" s="12" t="s">
        <v>1399</v>
      </c>
      <c r="C281" s="12">
        <v>2040</v>
      </c>
    </row>
    <row r="282" spans="1:3" x14ac:dyDescent="0.25">
      <c r="A282" s="11">
        <v>51287</v>
      </c>
      <c r="B282" s="12" t="s">
        <v>1400</v>
      </c>
      <c r="C282" s="12">
        <v>2040</v>
      </c>
    </row>
    <row r="283" spans="1:3" x14ac:dyDescent="0.25">
      <c r="A283" s="11">
        <v>51386</v>
      </c>
      <c r="B283" s="12" t="s">
        <v>1401</v>
      </c>
      <c r="C283" s="12">
        <v>2040</v>
      </c>
    </row>
    <row r="284" spans="1:3" x14ac:dyDescent="0.25">
      <c r="A284" s="11">
        <v>51421</v>
      </c>
      <c r="B284" s="12" t="s">
        <v>1402</v>
      </c>
      <c r="C284" s="12">
        <v>2040</v>
      </c>
    </row>
    <row r="285" spans="1:3" x14ac:dyDescent="0.25">
      <c r="A285" s="11">
        <v>51442</v>
      </c>
      <c r="B285" s="12" t="s">
        <v>1403</v>
      </c>
      <c r="C285" s="12">
        <v>2040</v>
      </c>
    </row>
    <row r="286" spans="1:3" x14ac:dyDescent="0.25">
      <c r="A286" s="11">
        <v>51455</v>
      </c>
      <c r="B286" s="12" t="s">
        <v>1404</v>
      </c>
      <c r="C286" s="12">
        <v>2040</v>
      </c>
    </row>
    <row r="287" spans="1:3" x14ac:dyDescent="0.25">
      <c r="A287" s="11">
        <v>51495</v>
      </c>
      <c r="B287" s="12" t="s">
        <v>1405</v>
      </c>
      <c r="C287" s="12">
        <v>2040</v>
      </c>
    </row>
    <row r="288" spans="1:3" x14ac:dyDescent="0.25">
      <c r="A288" s="11">
        <v>51502</v>
      </c>
      <c r="B288" s="11" t="s">
        <v>1394</v>
      </c>
      <c r="C288" s="12">
        <v>2041</v>
      </c>
    </row>
    <row r="289" spans="1:3" x14ac:dyDescent="0.25">
      <c r="A289" s="11">
        <v>51564</v>
      </c>
      <c r="B289" s="12" t="s">
        <v>1395</v>
      </c>
      <c r="C289" s="12">
        <v>2041</v>
      </c>
    </row>
    <row r="290" spans="1:3" x14ac:dyDescent="0.25">
      <c r="A290" s="11">
        <v>51565</v>
      </c>
      <c r="B290" s="12" t="s">
        <v>1395</v>
      </c>
      <c r="C290" s="12">
        <v>2041</v>
      </c>
    </row>
    <row r="291" spans="1:3" x14ac:dyDescent="0.25">
      <c r="A291" s="11">
        <v>51610</v>
      </c>
      <c r="B291" s="12" t="s">
        <v>1396</v>
      </c>
      <c r="C291" s="12">
        <v>2041</v>
      </c>
    </row>
    <row r="292" spans="1:3" x14ac:dyDescent="0.25">
      <c r="A292" s="11">
        <v>51612</v>
      </c>
      <c r="B292" s="11" t="s">
        <v>1397</v>
      </c>
      <c r="C292" s="12">
        <v>2041</v>
      </c>
    </row>
    <row r="293" spans="1:3" x14ac:dyDescent="0.25">
      <c r="A293" s="11">
        <v>51612</v>
      </c>
      <c r="B293" s="12" t="s">
        <v>1398</v>
      </c>
      <c r="C293" s="12">
        <v>2041</v>
      </c>
    </row>
    <row r="294" spans="1:3" x14ac:dyDescent="0.25">
      <c r="A294" s="11">
        <v>51622</v>
      </c>
      <c r="B294" s="12" t="s">
        <v>1399</v>
      </c>
      <c r="C294" s="12">
        <v>2041</v>
      </c>
    </row>
    <row r="295" spans="1:3" x14ac:dyDescent="0.25">
      <c r="A295" s="11">
        <v>51672</v>
      </c>
      <c r="B295" s="12" t="s">
        <v>1400</v>
      </c>
      <c r="C295" s="12">
        <v>2041</v>
      </c>
    </row>
    <row r="296" spans="1:3" x14ac:dyDescent="0.25">
      <c r="A296" s="11">
        <v>51751</v>
      </c>
      <c r="B296" s="12" t="s">
        <v>1401</v>
      </c>
      <c r="C296" s="12">
        <v>2041</v>
      </c>
    </row>
    <row r="297" spans="1:3" x14ac:dyDescent="0.25">
      <c r="A297" s="11">
        <v>51786</v>
      </c>
      <c r="B297" s="12" t="s">
        <v>1402</v>
      </c>
      <c r="C297" s="12">
        <v>2041</v>
      </c>
    </row>
    <row r="298" spans="1:3" x14ac:dyDescent="0.25">
      <c r="A298" s="11">
        <v>51807</v>
      </c>
      <c r="B298" s="12" t="s">
        <v>1403</v>
      </c>
      <c r="C298" s="12">
        <v>2041</v>
      </c>
    </row>
    <row r="299" spans="1:3" x14ac:dyDescent="0.25">
      <c r="A299" s="11">
        <v>51820</v>
      </c>
      <c r="B299" s="12" t="s">
        <v>1404</v>
      </c>
      <c r="C299" s="12">
        <v>2041</v>
      </c>
    </row>
    <row r="300" spans="1:3" x14ac:dyDescent="0.25">
      <c r="A300" s="11">
        <v>51860</v>
      </c>
      <c r="B300" s="12" t="s">
        <v>1405</v>
      </c>
      <c r="C300" s="12">
        <v>2041</v>
      </c>
    </row>
    <row r="301" spans="1:3" x14ac:dyDescent="0.25">
      <c r="A301" s="11">
        <v>51867</v>
      </c>
      <c r="B301" s="11" t="s">
        <v>1394</v>
      </c>
      <c r="C301" s="12">
        <v>2042</v>
      </c>
    </row>
    <row r="302" spans="1:3" x14ac:dyDescent="0.25">
      <c r="A302" s="11">
        <v>51914</v>
      </c>
      <c r="B302" s="12" t="s">
        <v>1395</v>
      </c>
      <c r="C302" s="12">
        <v>2042</v>
      </c>
    </row>
    <row r="303" spans="1:3" x14ac:dyDescent="0.25">
      <c r="A303" s="11">
        <v>51915</v>
      </c>
      <c r="B303" s="12" t="s">
        <v>1395</v>
      </c>
      <c r="C303" s="12">
        <v>2042</v>
      </c>
    </row>
    <row r="304" spans="1:3" x14ac:dyDescent="0.25">
      <c r="A304" s="11">
        <v>51960</v>
      </c>
      <c r="B304" s="12" t="s">
        <v>1396</v>
      </c>
      <c r="C304" s="12">
        <v>2042</v>
      </c>
    </row>
    <row r="305" spans="1:3" x14ac:dyDescent="0.25">
      <c r="A305" s="11">
        <v>51977</v>
      </c>
      <c r="B305" s="11" t="s">
        <v>1397</v>
      </c>
      <c r="C305" s="12">
        <v>2042</v>
      </c>
    </row>
    <row r="306" spans="1:3" x14ac:dyDescent="0.25">
      <c r="A306" s="11">
        <v>51962</v>
      </c>
      <c r="B306" s="12" t="s">
        <v>1398</v>
      </c>
      <c r="C306" s="12">
        <v>2042</v>
      </c>
    </row>
    <row r="307" spans="1:3" x14ac:dyDescent="0.25">
      <c r="A307" s="11">
        <v>51987</v>
      </c>
      <c r="B307" s="12" t="s">
        <v>1399</v>
      </c>
      <c r="C307" s="12">
        <v>2042</v>
      </c>
    </row>
    <row r="308" spans="1:3" x14ac:dyDescent="0.25">
      <c r="A308" s="11">
        <v>52022</v>
      </c>
      <c r="B308" s="12" t="s">
        <v>1400</v>
      </c>
      <c r="C308" s="12">
        <v>2042</v>
      </c>
    </row>
    <row r="309" spans="1:3" x14ac:dyDescent="0.25">
      <c r="A309" s="11">
        <v>52116</v>
      </c>
      <c r="B309" s="12" t="s">
        <v>1401</v>
      </c>
      <c r="C309" s="12">
        <v>2042</v>
      </c>
    </row>
    <row r="310" spans="1:3" x14ac:dyDescent="0.25">
      <c r="A310" s="11">
        <v>52151</v>
      </c>
      <c r="B310" s="12" t="s">
        <v>1402</v>
      </c>
      <c r="C310" s="12">
        <v>2042</v>
      </c>
    </row>
    <row r="311" spans="1:3" x14ac:dyDescent="0.25">
      <c r="A311" s="11">
        <v>52172</v>
      </c>
      <c r="B311" s="12" t="s">
        <v>1403</v>
      </c>
      <c r="C311" s="12">
        <v>2042</v>
      </c>
    </row>
    <row r="312" spans="1:3" x14ac:dyDescent="0.25">
      <c r="A312" s="11">
        <v>52185</v>
      </c>
      <c r="B312" s="12" t="s">
        <v>1404</v>
      </c>
      <c r="C312" s="12">
        <v>2042</v>
      </c>
    </row>
    <row r="313" spans="1:3" x14ac:dyDescent="0.25">
      <c r="A313" s="11">
        <v>52225</v>
      </c>
      <c r="B313" s="12" t="s">
        <v>1405</v>
      </c>
      <c r="C313" s="12">
        <v>2042</v>
      </c>
    </row>
    <row r="314" spans="1:3" x14ac:dyDescent="0.25">
      <c r="A314" s="11">
        <v>52232</v>
      </c>
      <c r="B314" s="11" t="s">
        <v>1394</v>
      </c>
      <c r="C314" s="12">
        <v>2043</v>
      </c>
    </row>
    <row r="315" spans="1:3" x14ac:dyDescent="0.25">
      <c r="A315" s="11">
        <v>52271</v>
      </c>
      <c r="B315" s="12" t="s">
        <v>1395</v>
      </c>
      <c r="C315" s="12">
        <v>2043</v>
      </c>
    </row>
    <row r="316" spans="1:3" x14ac:dyDescent="0.25">
      <c r="A316" s="11">
        <v>52272</v>
      </c>
      <c r="B316" s="12" t="s">
        <v>1395</v>
      </c>
      <c r="C316" s="12">
        <v>2043</v>
      </c>
    </row>
    <row r="317" spans="1:3" x14ac:dyDescent="0.25">
      <c r="A317" s="11">
        <v>52317</v>
      </c>
      <c r="B317" s="12" t="s">
        <v>1396</v>
      </c>
      <c r="C317" s="12">
        <v>2043</v>
      </c>
    </row>
    <row r="318" spans="1:3" x14ac:dyDescent="0.25">
      <c r="A318" s="11">
        <v>52342</v>
      </c>
      <c r="B318" s="11" t="s">
        <v>1397</v>
      </c>
      <c r="C318" s="12">
        <v>2043</v>
      </c>
    </row>
    <row r="319" spans="1:3" x14ac:dyDescent="0.25">
      <c r="A319" s="11">
        <v>52319</v>
      </c>
      <c r="B319" s="12" t="s">
        <v>1398</v>
      </c>
      <c r="C319" s="12">
        <v>2043</v>
      </c>
    </row>
    <row r="320" spans="1:3" x14ac:dyDescent="0.25">
      <c r="A320" s="11">
        <v>52352</v>
      </c>
      <c r="B320" s="12" t="s">
        <v>1399</v>
      </c>
      <c r="C320" s="12">
        <v>2043</v>
      </c>
    </row>
    <row r="321" spans="1:3" x14ac:dyDescent="0.25">
      <c r="A321" s="11">
        <v>52379</v>
      </c>
      <c r="B321" s="12" t="s">
        <v>1400</v>
      </c>
      <c r="C321" s="12">
        <v>2043</v>
      </c>
    </row>
    <row r="322" spans="1:3" x14ac:dyDescent="0.25">
      <c r="A322" s="11">
        <v>52481</v>
      </c>
      <c r="B322" s="12" t="s">
        <v>1401</v>
      </c>
      <c r="C322" s="12">
        <v>2043</v>
      </c>
    </row>
    <row r="323" spans="1:3" x14ac:dyDescent="0.25">
      <c r="A323" s="11">
        <v>52516</v>
      </c>
      <c r="B323" s="12" t="s">
        <v>1402</v>
      </c>
      <c r="C323" s="12">
        <v>2043</v>
      </c>
    </row>
    <row r="324" spans="1:3" x14ac:dyDescent="0.25">
      <c r="A324" s="11">
        <v>52537</v>
      </c>
      <c r="B324" s="12" t="s">
        <v>1403</v>
      </c>
      <c r="C324" s="12">
        <v>2043</v>
      </c>
    </row>
    <row r="325" spans="1:3" x14ac:dyDescent="0.25">
      <c r="A325" s="11">
        <v>52550</v>
      </c>
      <c r="B325" s="12" t="s">
        <v>1404</v>
      </c>
      <c r="C325" s="12">
        <v>2043</v>
      </c>
    </row>
    <row r="326" spans="1:3" x14ac:dyDescent="0.25">
      <c r="A326" s="11">
        <v>52590</v>
      </c>
      <c r="B326" s="12" t="s">
        <v>1405</v>
      </c>
      <c r="C326" s="12">
        <v>2043</v>
      </c>
    </row>
    <row r="327" spans="1:3" x14ac:dyDescent="0.25">
      <c r="A327" s="11">
        <v>52597</v>
      </c>
      <c r="B327" s="11" t="s">
        <v>1394</v>
      </c>
      <c r="C327" s="12">
        <v>2044</v>
      </c>
    </row>
    <row r="328" spans="1:3" x14ac:dyDescent="0.25">
      <c r="A328" s="11">
        <v>52656</v>
      </c>
      <c r="B328" s="12" t="s">
        <v>1395</v>
      </c>
      <c r="C328" s="12">
        <v>2044</v>
      </c>
    </row>
    <row r="329" spans="1:3" x14ac:dyDescent="0.25">
      <c r="A329" s="11">
        <v>52657</v>
      </c>
      <c r="B329" s="12" t="s">
        <v>1395</v>
      </c>
      <c r="C329" s="12">
        <v>2044</v>
      </c>
    </row>
    <row r="330" spans="1:3" x14ac:dyDescent="0.25">
      <c r="A330" s="11">
        <v>52702</v>
      </c>
      <c r="B330" s="12" t="s">
        <v>1396</v>
      </c>
      <c r="C330" s="12">
        <v>2044</v>
      </c>
    </row>
    <row r="331" spans="1:3" x14ac:dyDescent="0.25">
      <c r="A331" s="11">
        <v>52708</v>
      </c>
      <c r="B331" s="11" t="s">
        <v>1397</v>
      </c>
      <c r="C331" s="12">
        <v>2044</v>
      </c>
    </row>
    <row r="332" spans="1:3" x14ac:dyDescent="0.25">
      <c r="A332" s="11">
        <v>52704</v>
      </c>
      <c r="B332" s="12" t="s">
        <v>1398</v>
      </c>
      <c r="C332" s="12">
        <v>2044</v>
      </c>
    </row>
    <row r="333" spans="1:3" x14ac:dyDescent="0.25">
      <c r="A333" s="11">
        <v>52718</v>
      </c>
      <c r="B333" s="12" t="s">
        <v>1399</v>
      </c>
      <c r="C333" s="12">
        <v>2044</v>
      </c>
    </row>
    <row r="334" spans="1:3" x14ac:dyDescent="0.25">
      <c r="A334" s="11">
        <v>52764</v>
      </c>
      <c r="B334" s="12" t="s">
        <v>1400</v>
      </c>
      <c r="C334" s="12">
        <v>2044</v>
      </c>
    </row>
    <row r="335" spans="1:3" x14ac:dyDescent="0.25">
      <c r="A335" s="11">
        <v>52847</v>
      </c>
      <c r="B335" s="12" t="s">
        <v>1401</v>
      </c>
      <c r="C335" s="12">
        <v>2044</v>
      </c>
    </row>
    <row r="336" spans="1:3" x14ac:dyDescent="0.25">
      <c r="A336" s="11">
        <v>52882</v>
      </c>
      <c r="B336" s="12" t="s">
        <v>1402</v>
      </c>
      <c r="C336" s="12">
        <v>2044</v>
      </c>
    </row>
    <row r="337" spans="1:3" x14ac:dyDescent="0.25">
      <c r="A337" s="11">
        <v>52903</v>
      </c>
      <c r="B337" s="12" t="s">
        <v>1403</v>
      </c>
      <c r="C337" s="12">
        <v>2044</v>
      </c>
    </row>
    <row r="338" spans="1:3" x14ac:dyDescent="0.25">
      <c r="A338" s="11">
        <v>52916</v>
      </c>
      <c r="B338" s="12" t="s">
        <v>1404</v>
      </c>
      <c r="C338" s="12">
        <v>2044</v>
      </c>
    </row>
    <row r="339" spans="1:3" x14ac:dyDescent="0.25">
      <c r="A339" s="11">
        <v>52956</v>
      </c>
      <c r="B339" s="12" t="s">
        <v>1405</v>
      </c>
      <c r="C339" s="12">
        <v>2044</v>
      </c>
    </row>
    <row r="340" spans="1:3" x14ac:dyDescent="0.25">
      <c r="A340" s="11">
        <v>52963</v>
      </c>
      <c r="B340" s="11" t="s">
        <v>1394</v>
      </c>
      <c r="C340" s="12">
        <v>2045</v>
      </c>
    </row>
    <row r="341" spans="1:3" x14ac:dyDescent="0.25">
      <c r="A341" s="11">
        <v>53013</v>
      </c>
      <c r="B341" s="12" t="s">
        <v>1395</v>
      </c>
      <c r="C341" s="12">
        <v>2045</v>
      </c>
    </row>
    <row r="342" spans="1:3" x14ac:dyDescent="0.25">
      <c r="A342" s="11">
        <v>53014</v>
      </c>
      <c r="B342" s="12" t="s">
        <v>1395</v>
      </c>
      <c r="C342" s="12">
        <v>2045</v>
      </c>
    </row>
    <row r="343" spans="1:3" x14ac:dyDescent="0.25">
      <c r="A343" s="11">
        <v>53059</v>
      </c>
      <c r="B343" s="12" t="s">
        <v>1396</v>
      </c>
      <c r="C343" s="12">
        <v>2045</v>
      </c>
    </row>
    <row r="344" spans="1:3" x14ac:dyDescent="0.25">
      <c r="A344" s="11">
        <v>53073</v>
      </c>
      <c r="B344" s="11" t="s">
        <v>1397</v>
      </c>
      <c r="C344" s="12">
        <v>2045</v>
      </c>
    </row>
    <row r="345" spans="1:3" x14ac:dyDescent="0.25">
      <c r="A345" s="11">
        <v>53061</v>
      </c>
      <c r="B345" s="12" t="s">
        <v>1398</v>
      </c>
      <c r="C345" s="12">
        <v>2045</v>
      </c>
    </row>
    <row r="346" spans="1:3" x14ac:dyDescent="0.25">
      <c r="A346" s="11">
        <v>53083</v>
      </c>
      <c r="B346" s="12" t="s">
        <v>1399</v>
      </c>
      <c r="C346" s="12">
        <v>2045</v>
      </c>
    </row>
    <row r="347" spans="1:3" x14ac:dyDescent="0.25">
      <c r="A347" s="11">
        <v>53121</v>
      </c>
      <c r="B347" s="12" t="s">
        <v>1400</v>
      </c>
      <c r="C347" s="12">
        <v>2045</v>
      </c>
    </row>
    <row r="348" spans="1:3" x14ac:dyDescent="0.25">
      <c r="A348" s="11">
        <v>53212</v>
      </c>
      <c r="B348" s="12" t="s">
        <v>1401</v>
      </c>
      <c r="C348" s="12">
        <v>2045</v>
      </c>
    </row>
    <row r="349" spans="1:3" x14ac:dyDescent="0.25">
      <c r="A349" s="11">
        <v>53247</v>
      </c>
      <c r="B349" s="12" t="s">
        <v>1402</v>
      </c>
      <c r="C349" s="12">
        <v>2045</v>
      </c>
    </row>
    <row r="350" spans="1:3" x14ac:dyDescent="0.25">
      <c r="A350" s="11">
        <v>53268</v>
      </c>
      <c r="B350" s="12" t="s">
        <v>1403</v>
      </c>
      <c r="C350" s="12">
        <v>2045</v>
      </c>
    </row>
    <row r="351" spans="1:3" x14ac:dyDescent="0.25">
      <c r="A351" s="11">
        <v>53281</v>
      </c>
      <c r="B351" s="12" t="s">
        <v>1404</v>
      </c>
      <c r="C351" s="12">
        <v>2045</v>
      </c>
    </row>
    <row r="352" spans="1:3" x14ac:dyDescent="0.25">
      <c r="A352" s="11">
        <v>53321</v>
      </c>
      <c r="B352" s="12" t="s">
        <v>1405</v>
      </c>
      <c r="C352" s="12">
        <v>2045</v>
      </c>
    </row>
    <row r="353" spans="1:3" x14ac:dyDescent="0.25">
      <c r="A353" s="11">
        <v>53328</v>
      </c>
      <c r="B353" s="11" t="s">
        <v>1394</v>
      </c>
      <c r="C353" s="12">
        <v>2046</v>
      </c>
    </row>
    <row r="354" spans="1:3" x14ac:dyDescent="0.25">
      <c r="A354" s="11">
        <v>53363</v>
      </c>
      <c r="B354" s="12" t="s">
        <v>1395</v>
      </c>
      <c r="C354" s="12">
        <v>2046</v>
      </c>
    </row>
    <row r="355" spans="1:3" x14ac:dyDescent="0.25">
      <c r="A355" s="11">
        <v>53364</v>
      </c>
      <c r="B355" s="12" t="s">
        <v>1395</v>
      </c>
      <c r="C355" s="12">
        <v>2046</v>
      </c>
    </row>
    <row r="356" spans="1:3" x14ac:dyDescent="0.25">
      <c r="A356" s="11">
        <v>53409</v>
      </c>
      <c r="B356" s="12" t="s">
        <v>1396</v>
      </c>
      <c r="C356" s="12">
        <v>2046</v>
      </c>
    </row>
    <row r="357" spans="1:3" x14ac:dyDescent="0.25">
      <c r="A357" s="11">
        <v>53438</v>
      </c>
      <c r="B357" s="11" t="s">
        <v>1397</v>
      </c>
      <c r="C357" s="12">
        <v>2046</v>
      </c>
    </row>
    <row r="358" spans="1:3" x14ac:dyDescent="0.25">
      <c r="A358" s="11">
        <v>53411</v>
      </c>
      <c r="B358" s="12" t="s">
        <v>1398</v>
      </c>
      <c r="C358" s="12">
        <v>2046</v>
      </c>
    </row>
    <row r="359" spans="1:3" x14ac:dyDescent="0.25">
      <c r="A359" s="11">
        <v>53448</v>
      </c>
      <c r="B359" s="12" t="s">
        <v>1399</v>
      </c>
      <c r="C359" s="12">
        <v>2046</v>
      </c>
    </row>
    <row r="360" spans="1:3" x14ac:dyDescent="0.25">
      <c r="A360" s="11">
        <v>53471</v>
      </c>
      <c r="B360" s="12" t="s">
        <v>1400</v>
      </c>
      <c r="C360" s="12">
        <v>2046</v>
      </c>
    </row>
    <row r="361" spans="1:3" x14ac:dyDescent="0.25">
      <c r="A361" s="11">
        <v>53577</v>
      </c>
      <c r="B361" s="12" t="s">
        <v>1401</v>
      </c>
      <c r="C361" s="12">
        <v>2046</v>
      </c>
    </row>
    <row r="362" spans="1:3" x14ac:dyDescent="0.25">
      <c r="A362" s="11">
        <v>53612</v>
      </c>
      <c r="B362" s="12" t="s">
        <v>1402</v>
      </c>
      <c r="C362" s="12">
        <v>2046</v>
      </c>
    </row>
    <row r="363" spans="1:3" x14ac:dyDescent="0.25">
      <c r="A363" s="11">
        <v>53633</v>
      </c>
      <c r="B363" s="12" t="s">
        <v>1403</v>
      </c>
      <c r="C363" s="12">
        <v>2046</v>
      </c>
    </row>
    <row r="364" spans="1:3" x14ac:dyDescent="0.25">
      <c r="A364" s="11">
        <v>53646</v>
      </c>
      <c r="B364" s="12" t="s">
        <v>1404</v>
      </c>
      <c r="C364" s="12">
        <v>2046</v>
      </c>
    </row>
    <row r="365" spans="1:3" x14ac:dyDescent="0.25">
      <c r="A365" s="11">
        <v>53686</v>
      </c>
      <c r="B365" s="12" t="s">
        <v>1405</v>
      </c>
      <c r="C365" s="12">
        <v>2046</v>
      </c>
    </row>
    <row r="366" spans="1:3" x14ac:dyDescent="0.25">
      <c r="A366" s="11">
        <v>53693</v>
      </c>
      <c r="B366" s="11" t="s">
        <v>1394</v>
      </c>
      <c r="C366" s="12">
        <v>2047</v>
      </c>
    </row>
    <row r="367" spans="1:3" x14ac:dyDescent="0.25">
      <c r="A367" s="11">
        <v>53748</v>
      </c>
      <c r="B367" s="12" t="s">
        <v>1395</v>
      </c>
      <c r="C367" s="12">
        <v>2047</v>
      </c>
    </row>
    <row r="368" spans="1:3" x14ac:dyDescent="0.25">
      <c r="A368" s="11">
        <v>53749</v>
      </c>
      <c r="B368" s="12" t="s">
        <v>1395</v>
      </c>
      <c r="C368" s="12">
        <v>2047</v>
      </c>
    </row>
    <row r="369" spans="1:3" x14ac:dyDescent="0.25">
      <c r="A369" s="11">
        <v>53794</v>
      </c>
      <c r="B369" s="12" t="s">
        <v>1396</v>
      </c>
      <c r="C369" s="12">
        <v>2047</v>
      </c>
    </row>
    <row r="370" spans="1:3" x14ac:dyDescent="0.25">
      <c r="A370" s="11">
        <v>53803</v>
      </c>
      <c r="B370" s="11" t="s">
        <v>1397</v>
      </c>
      <c r="C370" s="12">
        <v>2047</v>
      </c>
    </row>
    <row r="371" spans="1:3" x14ac:dyDescent="0.25">
      <c r="A371" s="11">
        <v>53796</v>
      </c>
      <c r="B371" s="12" t="s">
        <v>1398</v>
      </c>
      <c r="C371" s="12">
        <v>2047</v>
      </c>
    </row>
    <row r="372" spans="1:3" x14ac:dyDescent="0.25">
      <c r="A372" s="11">
        <v>53813</v>
      </c>
      <c r="B372" s="12" t="s">
        <v>1399</v>
      </c>
      <c r="C372" s="12">
        <v>2047</v>
      </c>
    </row>
    <row r="373" spans="1:3" x14ac:dyDescent="0.25">
      <c r="A373" s="11">
        <v>53856</v>
      </c>
      <c r="B373" s="12" t="s">
        <v>1400</v>
      </c>
      <c r="C373" s="12">
        <v>2047</v>
      </c>
    </row>
    <row r="374" spans="1:3" x14ac:dyDescent="0.25">
      <c r="A374" s="11">
        <v>53942</v>
      </c>
      <c r="B374" s="12" t="s">
        <v>1401</v>
      </c>
      <c r="C374" s="12">
        <v>2047</v>
      </c>
    </row>
    <row r="375" spans="1:3" x14ac:dyDescent="0.25">
      <c r="A375" s="11">
        <v>53977</v>
      </c>
      <c r="B375" s="12" t="s">
        <v>1402</v>
      </c>
      <c r="C375" s="12">
        <v>2047</v>
      </c>
    </row>
    <row r="376" spans="1:3" x14ac:dyDescent="0.25">
      <c r="A376" s="11">
        <v>53998</v>
      </c>
      <c r="B376" s="12" t="s">
        <v>1403</v>
      </c>
      <c r="C376" s="12">
        <v>2047</v>
      </c>
    </row>
    <row r="377" spans="1:3" x14ac:dyDescent="0.25">
      <c r="A377" s="11">
        <v>54011</v>
      </c>
      <c r="B377" s="12" t="s">
        <v>1404</v>
      </c>
      <c r="C377" s="12">
        <v>2047</v>
      </c>
    </row>
    <row r="378" spans="1:3" x14ac:dyDescent="0.25">
      <c r="A378" s="11">
        <v>54051</v>
      </c>
      <c r="B378" s="12" t="s">
        <v>1405</v>
      </c>
      <c r="C378" s="12">
        <v>2047</v>
      </c>
    </row>
    <row r="379" spans="1:3" x14ac:dyDescent="0.25">
      <c r="A379" s="11">
        <v>54058</v>
      </c>
      <c r="B379" s="11" t="s">
        <v>1394</v>
      </c>
      <c r="C379" s="12">
        <v>2048</v>
      </c>
    </row>
    <row r="380" spans="1:3" x14ac:dyDescent="0.25">
      <c r="A380" s="11">
        <v>54105</v>
      </c>
      <c r="B380" s="12" t="s">
        <v>1395</v>
      </c>
      <c r="C380" s="12">
        <v>2048</v>
      </c>
    </row>
    <row r="381" spans="1:3" x14ac:dyDescent="0.25">
      <c r="A381" s="11">
        <v>54106</v>
      </c>
      <c r="B381" s="12" t="s">
        <v>1395</v>
      </c>
      <c r="C381" s="12">
        <v>2048</v>
      </c>
    </row>
    <row r="382" spans="1:3" x14ac:dyDescent="0.25">
      <c r="A382" s="11">
        <v>54151</v>
      </c>
      <c r="B382" s="12" t="s">
        <v>1396</v>
      </c>
      <c r="C382" s="12">
        <v>2048</v>
      </c>
    </row>
    <row r="383" spans="1:3" x14ac:dyDescent="0.25">
      <c r="A383" s="11">
        <v>54169</v>
      </c>
      <c r="B383" s="11" t="s">
        <v>1397</v>
      </c>
      <c r="C383" s="12">
        <v>2048</v>
      </c>
    </row>
    <row r="384" spans="1:3" x14ac:dyDescent="0.25">
      <c r="A384" s="11">
        <v>54153</v>
      </c>
      <c r="B384" s="12" t="s">
        <v>1398</v>
      </c>
      <c r="C384" s="12">
        <v>2048</v>
      </c>
    </row>
    <row r="385" spans="1:3" x14ac:dyDescent="0.25">
      <c r="A385" s="11">
        <v>54179</v>
      </c>
      <c r="B385" s="12" t="s">
        <v>1399</v>
      </c>
      <c r="C385" s="12">
        <v>2048</v>
      </c>
    </row>
    <row r="386" spans="1:3" x14ac:dyDescent="0.25">
      <c r="A386" s="11">
        <v>54213</v>
      </c>
      <c r="B386" s="12" t="s">
        <v>1400</v>
      </c>
      <c r="C386" s="12">
        <v>2048</v>
      </c>
    </row>
    <row r="387" spans="1:3" x14ac:dyDescent="0.25">
      <c r="A387" s="11">
        <v>54308</v>
      </c>
      <c r="B387" s="12" t="s">
        <v>1401</v>
      </c>
      <c r="C387" s="12">
        <v>2048</v>
      </c>
    </row>
    <row r="388" spans="1:3" x14ac:dyDescent="0.25">
      <c r="A388" s="11">
        <v>54343</v>
      </c>
      <c r="B388" s="12" t="s">
        <v>1402</v>
      </c>
      <c r="C388" s="12">
        <v>2048</v>
      </c>
    </row>
    <row r="389" spans="1:3" x14ac:dyDescent="0.25">
      <c r="A389" s="11">
        <v>54364</v>
      </c>
      <c r="B389" s="12" t="s">
        <v>1403</v>
      </c>
      <c r="C389" s="12">
        <v>2048</v>
      </c>
    </row>
    <row r="390" spans="1:3" x14ac:dyDescent="0.25">
      <c r="A390" s="11">
        <v>54377</v>
      </c>
      <c r="B390" s="12" t="s">
        <v>1404</v>
      </c>
      <c r="C390" s="12">
        <v>2048</v>
      </c>
    </row>
    <row r="391" spans="1:3" x14ac:dyDescent="0.25">
      <c r="A391" s="11">
        <v>54417</v>
      </c>
      <c r="B391" s="12" t="s">
        <v>1405</v>
      </c>
      <c r="C391" s="12">
        <v>2048</v>
      </c>
    </row>
    <row r="392" spans="1:3" x14ac:dyDescent="0.25">
      <c r="A392" s="11">
        <v>54424</v>
      </c>
      <c r="B392" s="11" t="s">
        <v>1394</v>
      </c>
      <c r="C392" s="12">
        <v>2049</v>
      </c>
    </row>
    <row r="393" spans="1:3" x14ac:dyDescent="0.25">
      <c r="A393" s="11">
        <v>54483</v>
      </c>
      <c r="B393" s="12" t="s">
        <v>1395</v>
      </c>
      <c r="C393" s="12">
        <v>2049</v>
      </c>
    </row>
    <row r="394" spans="1:3" x14ac:dyDescent="0.25">
      <c r="A394" s="11">
        <v>54484</v>
      </c>
      <c r="B394" s="12" t="s">
        <v>1395</v>
      </c>
      <c r="C394" s="12">
        <v>2049</v>
      </c>
    </row>
    <row r="395" spans="1:3" x14ac:dyDescent="0.25">
      <c r="A395" s="11">
        <v>54529</v>
      </c>
      <c r="B395" s="12" t="s">
        <v>1396</v>
      </c>
      <c r="C395" s="12">
        <v>2049</v>
      </c>
    </row>
    <row r="396" spans="1:3" x14ac:dyDescent="0.25">
      <c r="A396" s="11">
        <v>54534</v>
      </c>
      <c r="B396" s="11" t="s">
        <v>1397</v>
      </c>
      <c r="C396" s="12">
        <v>2049</v>
      </c>
    </row>
    <row r="397" spans="1:3" x14ac:dyDescent="0.25">
      <c r="A397" s="11">
        <v>54531</v>
      </c>
      <c r="B397" s="12" t="s">
        <v>1398</v>
      </c>
      <c r="C397" s="12">
        <v>2049</v>
      </c>
    </row>
    <row r="398" spans="1:3" x14ac:dyDescent="0.25">
      <c r="A398" s="11">
        <v>54544</v>
      </c>
      <c r="B398" s="12" t="s">
        <v>1399</v>
      </c>
      <c r="C398" s="12">
        <v>2049</v>
      </c>
    </row>
    <row r="399" spans="1:3" x14ac:dyDescent="0.25">
      <c r="A399" s="11">
        <v>54591</v>
      </c>
      <c r="B399" s="12" t="s">
        <v>1400</v>
      </c>
      <c r="C399" s="12">
        <v>2049</v>
      </c>
    </row>
    <row r="400" spans="1:3" x14ac:dyDescent="0.25">
      <c r="A400" s="11">
        <v>54673</v>
      </c>
      <c r="B400" s="12" t="s">
        <v>1401</v>
      </c>
      <c r="C400" s="12">
        <v>2049</v>
      </c>
    </row>
    <row r="401" spans="1:3" x14ac:dyDescent="0.25">
      <c r="A401" s="11">
        <v>54708</v>
      </c>
      <c r="B401" s="12" t="s">
        <v>1402</v>
      </c>
      <c r="C401" s="12">
        <v>2049</v>
      </c>
    </row>
    <row r="402" spans="1:3" x14ac:dyDescent="0.25">
      <c r="A402" s="11">
        <v>54729</v>
      </c>
      <c r="B402" s="12" t="s">
        <v>1403</v>
      </c>
      <c r="C402" s="12">
        <v>2049</v>
      </c>
    </row>
    <row r="403" spans="1:3" x14ac:dyDescent="0.25">
      <c r="A403" s="11">
        <v>54742</v>
      </c>
      <c r="B403" s="12" t="s">
        <v>1404</v>
      </c>
      <c r="C403" s="12">
        <v>2049</v>
      </c>
    </row>
    <row r="404" spans="1:3" x14ac:dyDescent="0.25">
      <c r="A404" s="11">
        <v>54782</v>
      </c>
      <c r="B404" s="12" t="s">
        <v>1405</v>
      </c>
      <c r="C404" s="12">
        <v>2049</v>
      </c>
    </row>
    <row r="405" spans="1:3" x14ac:dyDescent="0.25">
      <c r="A405" s="11">
        <v>54789</v>
      </c>
      <c r="B405" s="11" t="s">
        <v>1394</v>
      </c>
      <c r="C405" s="12">
        <v>2050</v>
      </c>
    </row>
    <row r="406" spans="1:3" x14ac:dyDescent="0.25">
      <c r="A406" s="11">
        <v>54840</v>
      </c>
      <c r="B406" s="12" t="s">
        <v>1395</v>
      </c>
      <c r="C406" s="12">
        <v>2050</v>
      </c>
    </row>
    <row r="407" spans="1:3" x14ac:dyDescent="0.25">
      <c r="A407" s="11">
        <v>54841</v>
      </c>
      <c r="B407" s="12" t="s">
        <v>1395</v>
      </c>
      <c r="C407" s="12">
        <v>2050</v>
      </c>
    </row>
    <row r="408" spans="1:3" x14ac:dyDescent="0.25">
      <c r="A408" s="11">
        <v>54886</v>
      </c>
      <c r="B408" s="12" t="s">
        <v>1396</v>
      </c>
      <c r="C408" s="12">
        <v>2050</v>
      </c>
    </row>
    <row r="409" spans="1:3" x14ac:dyDescent="0.25">
      <c r="A409" s="11">
        <v>54899</v>
      </c>
      <c r="B409" s="11" t="s">
        <v>1397</v>
      </c>
      <c r="C409" s="12">
        <v>2050</v>
      </c>
    </row>
    <row r="410" spans="1:3" x14ac:dyDescent="0.25">
      <c r="A410" s="11">
        <v>54888</v>
      </c>
      <c r="B410" s="12" t="s">
        <v>1398</v>
      </c>
      <c r="C410" s="12">
        <v>2050</v>
      </c>
    </row>
    <row r="411" spans="1:3" x14ac:dyDescent="0.25">
      <c r="A411" s="11">
        <v>54909</v>
      </c>
      <c r="B411" s="12" t="s">
        <v>1399</v>
      </c>
      <c r="C411" s="12">
        <v>2050</v>
      </c>
    </row>
    <row r="412" spans="1:3" x14ac:dyDescent="0.25">
      <c r="A412" s="11">
        <v>54948</v>
      </c>
      <c r="B412" s="12" t="s">
        <v>1400</v>
      </c>
      <c r="C412" s="12">
        <v>2050</v>
      </c>
    </row>
    <row r="413" spans="1:3" x14ac:dyDescent="0.25">
      <c r="A413" s="11">
        <v>55038</v>
      </c>
      <c r="B413" s="12" t="s">
        <v>1401</v>
      </c>
      <c r="C413" s="12">
        <v>2050</v>
      </c>
    </row>
    <row r="414" spans="1:3" x14ac:dyDescent="0.25">
      <c r="A414" s="11">
        <v>55073</v>
      </c>
      <c r="B414" s="12" t="s">
        <v>1402</v>
      </c>
      <c r="C414" s="12">
        <v>2050</v>
      </c>
    </row>
    <row r="415" spans="1:3" x14ac:dyDescent="0.25">
      <c r="A415" s="11">
        <v>55094</v>
      </c>
      <c r="B415" s="12" t="s">
        <v>1403</v>
      </c>
      <c r="C415" s="12">
        <v>2050</v>
      </c>
    </row>
    <row r="416" spans="1:3" x14ac:dyDescent="0.25">
      <c r="A416" s="11">
        <v>55107</v>
      </c>
      <c r="B416" s="12" t="s">
        <v>1404</v>
      </c>
      <c r="C416" s="12">
        <v>2050</v>
      </c>
    </row>
    <row r="417" spans="1:3" x14ac:dyDescent="0.25">
      <c r="A417" s="11">
        <v>55147</v>
      </c>
      <c r="B417" s="12" t="s">
        <v>1405</v>
      </c>
      <c r="C417" s="12">
        <v>2050</v>
      </c>
    </row>
    <row r="418" spans="1:3" x14ac:dyDescent="0.25">
      <c r="A418" s="11">
        <v>55154</v>
      </c>
      <c r="B418" s="11" t="s">
        <v>1394</v>
      </c>
      <c r="C418" s="12">
        <v>2051</v>
      </c>
    </row>
    <row r="419" spans="1:3" x14ac:dyDescent="0.25">
      <c r="A419" s="11">
        <v>55197</v>
      </c>
      <c r="B419" s="12" t="s">
        <v>1395</v>
      </c>
      <c r="C419" s="12">
        <v>2051</v>
      </c>
    </row>
    <row r="420" spans="1:3" x14ac:dyDescent="0.25">
      <c r="A420" s="11">
        <v>55198</v>
      </c>
      <c r="B420" s="12" t="s">
        <v>1395</v>
      </c>
      <c r="C420" s="12">
        <v>2051</v>
      </c>
    </row>
    <row r="421" spans="1:3" x14ac:dyDescent="0.25">
      <c r="A421" s="11">
        <v>55243</v>
      </c>
      <c r="B421" s="12" t="s">
        <v>1396</v>
      </c>
      <c r="C421" s="12">
        <v>2051</v>
      </c>
    </row>
    <row r="422" spans="1:3" x14ac:dyDescent="0.25">
      <c r="A422" s="11">
        <v>55264</v>
      </c>
      <c r="B422" s="11" t="s">
        <v>1397</v>
      </c>
      <c r="C422" s="12">
        <v>2051</v>
      </c>
    </row>
    <row r="423" spans="1:3" x14ac:dyDescent="0.25">
      <c r="A423" s="11">
        <v>55245</v>
      </c>
      <c r="B423" s="12" t="s">
        <v>1398</v>
      </c>
      <c r="C423" s="12">
        <v>2051</v>
      </c>
    </row>
    <row r="424" spans="1:3" x14ac:dyDescent="0.25">
      <c r="A424" s="11">
        <v>55274</v>
      </c>
      <c r="B424" s="12" t="s">
        <v>1399</v>
      </c>
      <c r="C424" s="12">
        <v>2051</v>
      </c>
    </row>
    <row r="425" spans="1:3" x14ac:dyDescent="0.25">
      <c r="A425" s="11">
        <v>55305</v>
      </c>
      <c r="B425" s="12" t="s">
        <v>1400</v>
      </c>
      <c r="C425" s="12">
        <v>2051</v>
      </c>
    </row>
    <row r="426" spans="1:3" x14ac:dyDescent="0.25">
      <c r="A426" s="11">
        <v>55403</v>
      </c>
      <c r="B426" s="12" t="s">
        <v>1401</v>
      </c>
      <c r="C426" s="12">
        <v>2051</v>
      </c>
    </row>
    <row r="427" spans="1:3" x14ac:dyDescent="0.25">
      <c r="A427" s="11">
        <v>55438</v>
      </c>
      <c r="B427" s="12" t="s">
        <v>1402</v>
      </c>
      <c r="C427" s="12">
        <v>2051</v>
      </c>
    </row>
    <row r="428" spans="1:3" x14ac:dyDescent="0.25">
      <c r="A428" s="11">
        <v>55459</v>
      </c>
      <c r="B428" s="12" t="s">
        <v>1403</v>
      </c>
      <c r="C428" s="12">
        <v>2051</v>
      </c>
    </row>
    <row r="429" spans="1:3" x14ac:dyDescent="0.25">
      <c r="A429" s="11">
        <v>55472</v>
      </c>
      <c r="B429" s="12" t="s">
        <v>1404</v>
      </c>
      <c r="C429" s="12">
        <v>2051</v>
      </c>
    </row>
    <row r="430" spans="1:3" x14ac:dyDescent="0.25">
      <c r="A430" s="11">
        <v>55512</v>
      </c>
      <c r="B430" s="12" t="s">
        <v>1405</v>
      </c>
      <c r="C430" s="12">
        <v>2051</v>
      </c>
    </row>
    <row r="431" spans="1:3" x14ac:dyDescent="0.25">
      <c r="A431" s="11">
        <v>55519</v>
      </c>
      <c r="B431" s="11" t="s">
        <v>1394</v>
      </c>
      <c r="C431" s="12">
        <v>2052</v>
      </c>
    </row>
    <row r="432" spans="1:3" x14ac:dyDescent="0.25">
      <c r="A432" s="11">
        <v>55582</v>
      </c>
      <c r="B432" s="12" t="s">
        <v>1395</v>
      </c>
      <c r="C432" s="12">
        <v>2052</v>
      </c>
    </row>
    <row r="433" spans="1:3" x14ac:dyDescent="0.25">
      <c r="A433" s="11">
        <v>55583</v>
      </c>
      <c r="B433" s="12" t="s">
        <v>1395</v>
      </c>
      <c r="C433" s="12">
        <v>2052</v>
      </c>
    </row>
    <row r="434" spans="1:3" x14ac:dyDescent="0.25">
      <c r="A434" s="11">
        <v>55628</v>
      </c>
      <c r="B434" s="12" t="s">
        <v>1396</v>
      </c>
      <c r="C434" s="12">
        <v>2052</v>
      </c>
    </row>
    <row r="435" spans="1:3" x14ac:dyDescent="0.25">
      <c r="A435" s="11">
        <v>55630</v>
      </c>
      <c r="B435" s="11" t="s">
        <v>1397</v>
      </c>
      <c r="C435" s="12">
        <v>2052</v>
      </c>
    </row>
    <row r="436" spans="1:3" x14ac:dyDescent="0.25">
      <c r="A436" s="11">
        <v>55630</v>
      </c>
      <c r="B436" s="12" t="s">
        <v>1398</v>
      </c>
      <c r="C436" s="12">
        <v>2052</v>
      </c>
    </row>
    <row r="437" spans="1:3" x14ac:dyDescent="0.25">
      <c r="A437" s="11">
        <v>55640</v>
      </c>
      <c r="B437" s="12" t="s">
        <v>1399</v>
      </c>
      <c r="C437" s="12">
        <v>2052</v>
      </c>
    </row>
    <row r="438" spans="1:3" x14ac:dyDescent="0.25">
      <c r="A438" s="11">
        <v>55690</v>
      </c>
      <c r="B438" s="12" t="s">
        <v>1400</v>
      </c>
      <c r="C438" s="12">
        <v>2052</v>
      </c>
    </row>
    <row r="439" spans="1:3" x14ac:dyDescent="0.25">
      <c r="A439" s="11">
        <v>55769</v>
      </c>
      <c r="B439" s="12" t="s">
        <v>1401</v>
      </c>
      <c r="C439" s="12">
        <v>2052</v>
      </c>
    </row>
    <row r="440" spans="1:3" x14ac:dyDescent="0.25">
      <c r="A440" s="11">
        <v>55804</v>
      </c>
      <c r="B440" s="12" t="s">
        <v>1402</v>
      </c>
      <c r="C440" s="12">
        <v>2052</v>
      </c>
    </row>
    <row r="441" spans="1:3" x14ac:dyDescent="0.25">
      <c r="A441" s="11">
        <v>55825</v>
      </c>
      <c r="B441" s="12" t="s">
        <v>1403</v>
      </c>
      <c r="C441" s="12">
        <v>2052</v>
      </c>
    </row>
    <row r="442" spans="1:3" x14ac:dyDescent="0.25">
      <c r="A442" s="11">
        <v>55838</v>
      </c>
      <c r="B442" s="12" t="s">
        <v>1404</v>
      </c>
      <c r="C442" s="12">
        <v>2052</v>
      </c>
    </row>
    <row r="443" spans="1:3" x14ac:dyDescent="0.25">
      <c r="A443" s="11">
        <v>55878</v>
      </c>
      <c r="B443" s="12" t="s">
        <v>1405</v>
      </c>
      <c r="C443" s="12">
        <v>2052</v>
      </c>
    </row>
    <row r="444" spans="1:3" x14ac:dyDescent="0.25">
      <c r="A444" s="11">
        <v>55885</v>
      </c>
      <c r="B444" s="11" t="s">
        <v>1394</v>
      </c>
      <c r="C444" s="12">
        <v>2053</v>
      </c>
    </row>
    <row r="445" spans="1:3" x14ac:dyDescent="0.25">
      <c r="A445" s="11">
        <v>55932</v>
      </c>
      <c r="B445" s="12" t="s">
        <v>1395</v>
      </c>
      <c r="C445" s="12">
        <v>2053</v>
      </c>
    </row>
    <row r="446" spans="1:3" x14ac:dyDescent="0.25">
      <c r="A446" s="11">
        <v>55933</v>
      </c>
      <c r="B446" s="12" t="s">
        <v>1395</v>
      </c>
      <c r="C446" s="12">
        <v>2053</v>
      </c>
    </row>
    <row r="447" spans="1:3" x14ac:dyDescent="0.25">
      <c r="A447" s="11">
        <v>55978</v>
      </c>
      <c r="B447" s="12" t="s">
        <v>1396</v>
      </c>
      <c r="C447" s="12">
        <v>2053</v>
      </c>
    </row>
    <row r="448" spans="1:3" x14ac:dyDescent="0.25">
      <c r="A448" s="11">
        <v>55995</v>
      </c>
      <c r="B448" s="11" t="s">
        <v>1397</v>
      </c>
      <c r="C448" s="12">
        <v>2053</v>
      </c>
    </row>
    <row r="449" spans="1:3" x14ac:dyDescent="0.25">
      <c r="A449" s="11">
        <v>55980</v>
      </c>
      <c r="B449" s="12" t="s">
        <v>1398</v>
      </c>
      <c r="C449" s="12">
        <v>2053</v>
      </c>
    </row>
    <row r="450" spans="1:3" x14ac:dyDescent="0.25">
      <c r="A450" s="11">
        <v>56005</v>
      </c>
      <c r="B450" s="12" t="s">
        <v>1399</v>
      </c>
      <c r="C450" s="12">
        <v>2053</v>
      </c>
    </row>
    <row r="451" spans="1:3" x14ac:dyDescent="0.25">
      <c r="A451" s="11">
        <v>56040</v>
      </c>
      <c r="B451" s="12" t="s">
        <v>1400</v>
      </c>
      <c r="C451" s="12">
        <v>2053</v>
      </c>
    </row>
    <row r="452" spans="1:3" x14ac:dyDescent="0.25">
      <c r="A452" s="11">
        <v>56134</v>
      </c>
      <c r="B452" s="12" t="s">
        <v>1401</v>
      </c>
      <c r="C452" s="12">
        <v>2053</v>
      </c>
    </row>
    <row r="453" spans="1:3" x14ac:dyDescent="0.25">
      <c r="A453" s="11">
        <v>56169</v>
      </c>
      <c r="B453" s="12" t="s">
        <v>1402</v>
      </c>
      <c r="C453" s="12">
        <v>2053</v>
      </c>
    </row>
    <row r="454" spans="1:3" x14ac:dyDescent="0.25">
      <c r="A454" s="11">
        <v>56190</v>
      </c>
      <c r="B454" s="12" t="s">
        <v>1403</v>
      </c>
      <c r="C454" s="12">
        <v>2053</v>
      </c>
    </row>
    <row r="455" spans="1:3" x14ac:dyDescent="0.25">
      <c r="A455" s="11">
        <v>56203</v>
      </c>
      <c r="B455" s="12" t="s">
        <v>1404</v>
      </c>
      <c r="C455" s="12">
        <v>2053</v>
      </c>
    </row>
    <row r="456" spans="1:3" x14ac:dyDescent="0.25">
      <c r="A456" s="11">
        <v>56243</v>
      </c>
      <c r="B456" s="12" t="s">
        <v>1405</v>
      </c>
      <c r="C456" s="12">
        <v>2053</v>
      </c>
    </row>
    <row r="457" spans="1:3" x14ac:dyDescent="0.25">
      <c r="A457" s="11">
        <v>56250</v>
      </c>
      <c r="B457" s="11" t="s">
        <v>1394</v>
      </c>
      <c r="C457" s="12">
        <v>2054</v>
      </c>
    </row>
    <row r="458" spans="1:3" x14ac:dyDescent="0.25">
      <c r="A458" s="11">
        <v>56289</v>
      </c>
      <c r="B458" s="12" t="s">
        <v>1395</v>
      </c>
      <c r="C458" s="12">
        <v>2054</v>
      </c>
    </row>
    <row r="459" spans="1:3" x14ac:dyDescent="0.25">
      <c r="A459" s="11">
        <v>56290</v>
      </c>
      <c r="B459" s="12" t="s">
        <v>1395</v>
      </c>
      <c r="C459" s="12">
        <v>2054</v>
      </c>
    </row>
    <row r="460" spans="1:3" x14ac:dyDescent="0.25">
      <c r="A460" s="11">
        <v>56335</v>
      </c>
      <c r="B460" s="12" t="s">
        <v>1396</v>
      </c>
      <c r="C460" s="12">
        <v>2054</v>
      </c>
    </row>
    <row r="461" spans="1:3" x14ac:dyDescent="0.25">
      <c r="A461" s="11">
        <v>56360</v>
      </c>
      <c r="B461" s="11" t="s">
        <v>1397</v>
      </c>
      <c r="C461" s="12">
        <v>2054</v>
      </c>
    </row>
    <row r="462" spans="1:3" x14ac:dyDescent="0.25">
      <c r="A462" s="11">
        <v>56337</v>
      </c>
      <c r="B462" s="12" t="s">
        <v>1398</v>
      </c>
      <c r="C462" s="12">
        <v>2054</v>
      </c>
    </row>
    <row r="463" spans="1:3" x14ac:dyDescent="0.25">
      <c r="A463" s="11">
        <v>56370</v>
      </c>
      <c r="B463" s="12" t="s">
        <v>1399</v>
      </c>
      <c r="C463" s="12">
        <v>2054</v>
      </c>
    </row>
    <row r="464" spans="1:3" x14ac:dyDescent="0.25">
      <c r="A464" s="11">
        <v>56397</v>
      </c>
      <c r="B464" s="12" t="s">
        <v>1400</v>
      </c>
      <c r="C464" s="12">
        <v>2054</v>
      </c>
    </row>
    <row r="465" spans="1:3" x14ac:dyDescent="0.25">
      <c r="A465" s="11">
        <v>56499</v>
      </c>
      <c r="B465" s="12" t="s">
        <v>1401</v>
      </c>
      <c r="C465" s="12">
        <v>2054</v>
      </c>
    </row>
    <row r="466" spans="1:3" x14ac:dyDescent="0.25">
      <c r="A466" s="11">
        <v>56534</v>
      </c>
      <c r="B466" s="12" t="s">
        <v>1402</v>
      </c>
      <c r="C466" s="12">
        <v>2054</v>
      </c>
    </row>
    <row r="467" spans="1:3" x14ac:dyDescent="0.25">
      <c r="A467" s="11">
        <v>56555</v>
      </c>
      <c r="B467" s="12" t="s">
        <v>1403</v>
      </c>
      <c r="C467" s="12">
        <v>2054</v>
      </c>
    </row>
    <row r="468" spans="1:3" x14ac:dyDescent="0.25">
      <c r="A468" s="11">
        <v>56568</v>
      </c>
      <c r="B468" s="12" t="s">
        <v>1404</v>
      </c>
      <c r="C468" s="12">
        <v>2054</v>
      </c>
    </row>
    <row r="469" spans="1:3" x14ac:dyDescent="0.25">
      <c r="A469" s="11">
        <v>56608</v>
      </c>
      <c r="B469" s="12" t="s">
        <v>1405</v>
      </c>
      <c r="C469" s="12">
        <v>2054</v>
      </c>
    </row>
    <row r="470" spans="1:3" x14ac:dyDescent="0.25">
      <c r="A470" s="11">
        <v>56615</v>
      </c>
      <c r="B470" s="11" t="s">
        <v>1394</v>
      </c>
      <c r="C470" s="12">
        <v>2055</v>
      </c>
    </row>
    <row r="471" spans="1:3" x14ac:dyDescent="0.25">
      <c r="A471" s="11">
        <v>56674</v>
      </c>
      <c r="B471" s="12" t="s">
        <v>1395</v>
      </c>
      <c r="C471" s="12">
        <v>2055</v>
      </c>
    </row>
    <row r="472" spans="1:3" x14ac:dyDescent="0.25">
      <c r="A472" s="11">
        <v>56675</v>
      </c>
      <c r="B472" s="12" t="s">
        <v>1395</v>
      </c>
      <c r="C472" s="12">
        <v>2055</v>
      </c>
    </row>
    <row r="473" spans="1:3" x14ac:dyDescent="0.25">
      <c r="A473" s="11">
        <v>56720</v>
      </c>
      <c r="B473" s="12" t="s">
        <v>1396</v>
      </c>
      <c r="C473" s="12">
        <v>2055</v>
      </c>
    </row>
    <row r="474" spans="1:3" x14ac:dyDescent="0.25">
      <c r="A474" s="11">
        <v>56725</v>
      </c>
      <c r="B474" s="11" t="s">
        <v>1397</v>
      </c>
      <c r="C474" s="12">
        <v>2055</v>
      </c>
    </row>
    <row r="475" spans="1:3" x14ac:dyDescent="0.25">
      <c r="A475" s="11">
        <v>56722</v>
      </c>
      <c r="B475" s="12" t="s">
        <v>1398</v>
      </c>
      <c r="C475" s="12">
        <v>2055</v>
      </c>
    </row>
    <row r="476" spans="1:3" x14ac:dyDescent="0.25">
      <c r="A476" s="11">
        <v>56735</v>
      </c>
      <c r="B476" s="12" t="s">
        <v>1399</v>
      </c>
      <c r="C476" s="12">
        <v>2055</v>
      </c>
    </row>
    <row r="477" spans="1:3" x14ac:dyDescent="0.25">
      <c r="A477" s="11">
        <v>56782</v>
      </c>
      <c r="B477" s="12" t="s">
        <v>1400</v>
      </c>
      <c r="C477" s="12">
        <v>2055</v>
      </c>
    </row>
    <row r="478" spans="1:3" x14ac:dyDescent="0.25">
      <c r="A478" s="11">
        <v>56864</v>
      </c>
      <c r="B478" s="12" t="s">
        <v>1401</v>
      </c>
      <c r="C478" s="12">
        <v>2055</v>
      </c>
    </row>
    <row r="479" spans="1:3" x14ac:dyDescent="0.25">
      <c r="A479" s="11">
        <v>56899</v>
      </c>
      <c r="B479" s="12" t="s">
        <v>1402</v>
      </c>
      <c r="C479" s="12">
        <v>2055</v>
      </c>
    </row>
    <row r="480" spans="1:3" x14ac:dyDescent="0.25">
      <c r="A480" s="11">
        <v>56920</v>
      </c>
      <c r="B480" s="12" t="s">
        <v>1403</v>
      </c>
      <c r="C480" s="12">
        <v>2055</v>
      </c>
    </row>
    <row r="481" spans="1:3" x14ac:dyDescent="0.25">
      <c r="A481" s="11">
        <v>56933</v>
      </c>
      <c r="B481" s="12" t="s">
        <v>1404</v>
      </c>
      <c r="C481" s="12">
        <v>2055</v>
      </c>
    </row>
    <row r="482" spans="1:3" x14ac:dyDescent="0.25">
      <c r="A482" s="11">
        <v>56973</v>
      </c>
      <c r="B482" s="12" t="s">
        <v>1405</v>
      </c>
      <c r="C482" s="12">
        <v>2055</v>
      </c>
    </row>
    <row r="483" spans="1:3" x14ac:dyDescent="0.25">
      <c r="A483" s="11">
        <v>56980</v>
      </c>
      <c r="B483" s="11" t="s">
        <v>1394</v>
      </c>
      <c r="C483" s="12">
        <v>2056</v>
      </c>
    </row>
    <row r="484" spans="1:3" x14ac:dyDescent="0.25">
      <c r="A484" s="11">
        <v>57024</v>
      </c>
      <c r="B484" s="12" t="s">
        <v>1395</v>
      </c>
      <c r="C484" s="12">
        <v>2056</v>
      </c>
    </row>
    <row r="485" spans="1:3" x14ac:dyDescent="0.25">
      <c r="A485" s="11">
        <v>57025</v>
      </c>
      <c r="B485" s="12" t="s">
        <v>1395</v>
      </c>
      <c r="C485" s="12">
        <v>2056</v>
      </c>
    </row>
    <row r="486" spans="1:3" x14ac:dyDescent="0.25">
      <c r="A486" s="11">
        <v>57070</v>
      </c>
      <c r="B486" s="12" t="s">
        <v>1396</v>
      </c>
      <c r="C486" s="12">
        <v>2056</v>
      </c>
    </row>
    <row r="487" spans="1:3" x14ac:dyDescent="0.25">
      <c r="A487" s="11">
        <v>57091</v>
      </c>
      <c r="B487" s="11" t="s">
        <v>1397</v>
      </c>
      <c r="C487" s="12">
        <v>2056</v>
      </c>
    </row>
    <row r="488" spans="1:3" x14ac:dyDescent="0.25">
      <c r="A488" s="11">
        <v>57072</v>
      </c>
      <c r="B488" s="12" t="s">
        <v>1398</v>
      </c>
      <c r="C488" s="12">
        <v>2056</v>
      </c>
    </row>
    <row r="489" spans="1:3" x14ac:dyDescent="0.25">
      <c r="A489" s="11">
        <v>57101</v>
      </c>
      <c r="B489" s="12" t="s">
        <v>1399</v>
      </c>
      <c r="C489" s="12">
        <v>2056</v>
      </c>
    </row>
    <row r="490" spans="1:3" x14ac:dyDescent="0.25">
      <c r="A490" s="11">
        <v>57132</v>
      </c>
      <c r="B490" s="12" t="s">
        <v>1400</v>
      </c>
      <c r="C490" s="12">
        <v>2056</v>
      </c>
    </row>
    <row r="491" spans="1:3" x14ac:dyDescent="0.25">
      <c r="A491" s="11">
        <v>57230</v>
      </c>
      <c r="B491" s="12" t="s">
        <v>1401</v>
      </c>
      <c r="C491" s="12">
        <v>2056</v>
      </c>
    </row>
    <row r="492" spans="1:3" x14ac:dyDescent="0.25">
      <c r="A492" s="11">
        <v>57265</v>
      </c>
      <c r="B492" s="12" t="s">
        <v>1402</v>
      </c>
      <c r="C492" s="12">
        <v>2056</v>
      </c>
    </row>
    <row r="493" spans="1:3" x14ac:dyDescent="0.25">
      <c r="A493" s="11">
        <v>57286</v>
      </c>
      <c r="B493" s="12" t="s">
        <v>1403</v>
      </c>
      <c r="C493" s="12">
        <v>2056</v>
      </c>
    </row>
    <row r="494" spans="1:3" x14ac:dyDescent="0.25">
      <c r="A494" s="11">
        <v>57299</v>
      </c>
      <c r="B494" s="12" t="s">
        <v>1404</v>
      </c>
      <c r="C494" s="12">
        <v>2056</v>
      </c>
    </row>
    <row r="495" spans="1:3" x14ac:dyDescent="0.25">
      <c r="A495" s="11">
        <v>57339</v>
      </c>
      <c r="B495" s="12" t="s">
        <v>1405</v>
      </c>
      <c r="C495" s="12">
        <v>2056</v>
      </c>
    </row>
    <row r="496" spans="1:3" x14ac:dyDescent="0.25">
      <c r="A496" s="11">
        <v>57346</v>
      </c>
      <c r="B496" s="11" t="s">
        <v>1394</v>
      </c>
      <c r="C496" s="12">
        <v>2057</v>
      </c>
    </row>
    <row r="497" spans="1:3" x14ac:dyDescent="0.25">
      <c r="A497" s="11">
        <v>57409</v>
      </c>
      <c r="B497" s="12" t="s">
        <v>1395</v>
      </c>
      <c r="C497" s="12">
        <v>2057</v>
      </c>
    </row>
    <row r="498" spans="1:3" x14ac:dyDescent="0.25">
      <c r="A498" s="11">
        <v>57410</v>
      </c>
      <c r="B498" s="12" t="s">
        <v>1395</v>
      </c>
      <c r="C498" s="12">
        <v>2057</v>
      </c>
    </row>
    <row r="499" spans="1:3" x14ac:dyDescent="0.25">
      <c r="A499" s="11">
        <v>57455</v>
      </c>
      <c r="B499" s="12" t="s">
        <v>1396</v>
      </c>
      <c r="C499" s="12">
        <v>2057</v>
      </c>
    </row>
    <row r="500" spans="1:3" x14ac:dyDescent="0.25">
      <c r="A500" s="11">
        <v>57456</v>
      </c>
      <c r="B500" s="11" t="s">
        <v>1397</v>
      </c>
      <c r="C500" s="12">
        <v>2057</v>
      </c>
    </row>
    <row r="501" spans="1:3" x14ac:dyDescent="0.25">
      <c r="A501" s="11">
        <v>57457</v>
      </c>
      <c r="B501" s="12" t="s">
        <v>1398</v>
      </c>
      <c r="C501" s="12">
        <v>2057</v>
      </c>
    </row>
    <row r="502" spans="1:3" x14ac:dyDescent="0.25">
      <c r="A502" s="11">
        <v>57466</v>
      </c>
      <c r="B502" s="12" t="s">
        <v>1399</v>
      </c>
      <c r="C502" s="12">
        <v>2057</v>
      </c>
    </row>
    <row r="503" spans="1:3" x14ac:dyDescent="0.25">
      <c r="A503" s="11">
        <v>57517</v>
      </c>
      <c r="B503" s="12" t="s">
        <v>1400</v>
      </c>
      <c r="C503" s="12">
        <v>2057</v>
      </c>
    </row>
    <row r="504" spans="1:3" x14ac:dyDescent="0.25">
      <c r="A504" s="11">
        <v>57595</v>
      </c>
      <c r="B504" s="12" t="s">
        <v>1401</v>
      </c>
      <c r="C504" s="12">
        <v>2057</v>
      </c>
    </row>
    <row r="505" spans="1:3" x14ac:dyDescent="0.25">
      <c r="A505" s="11">
        <v>57630</v>
      </c>
      <c r="B505" s="12" t="s">
        <v>1402</v>
      </c>
      <c r="C505" s="12">
        <v>2057</v>
      </c>
    </row>
    <row r="506" spans="1:3" x14ac:dyDescent="0.25">
      <c r="A506" s="11">
        <v>57651</v>
      </c>
      <c r="B506" s="12" t="s">
        <v>1403</v>
      </c>
      <c r="C506" s="12">
        <v>2057</v>
      </c>
    </row>
    <row r="507" spans="1:3" x14ac:dyDescent="0.25">
      <c r="A507" s="11">
        <v>57664</v>
      </c>
      <c r="B507" s="12" t="s">
        <v>1404</v>
      </c>
      <c r="C507" s="12">
        <v>2057</v>
      </c>
    </row>
    <row r="508" spans="1:3" x14ac:dyDescent="0.25">
      <c r="A508" s="11">
        <v>57704</v>
      </c>
      <c r="B508" s="12" t="s">
        <v>1405</v>
      </c>
      <c r="C508" s="12">
        <v>2057</v>
      </c>
    </row>
    <row r="509" spans="1:3" x14ac:dyDescent="0.25">
      <c r="A509" s="11">
        <v>57711</v>
      </c>
      <c r="B509" s="11" t="s">
        <v>1394</v>
      </c>
      <c r="C509" s="12">
        <v>2058</v>
      </c>
    </row>
    <row r="510" spans="1:3" x14ac:dyDescent="0.25">
      <c r="A510" s="11">
        <v>57766</v>
      </c>
      <c r="B510" s="12" t="s">
        <v>1395</v>
      </c>
      <c r="C510" s="12">
        <v>2058</v>
      </c>
    </row>
    <row r="511" spans="1:3" x14ac:dyDescent="0.25">
      <c r="A511" s="11">
        <v>57767</v>
      </c>
      <c r="B511" s="12" t="s">
        <v>1395</v>
      </c>
      <c r="C511" s="12">
        <v>2058</v>
      </c>
    </row>
    <row r="512" spans="1:3" x14ac:dyDescent="0.25">
      <c r="A512" s="11">
        <v>57812</v>
      </c>
      <c r="B512" s="12" t="s">
        <v>1396</v>
      </c>
      <c r="C512" s="12">
        <v>2058</v>
      </c>
    </row>
    <row r="513" spans="1:3" x14ac:dyDescent="0.25">
      <c r="A513" s="11">
        <v>57821</v>
      </c>
      <c r="B513" s="11" t="s">
        <v>1397</v>
      </c>
      <c r="C513" s="12">
        <v>2058</v>
      </c>
    </row>
    <row r="514" spans="1:3" x14ac:dyDescent="0.25">
      <c r="A514" s="11">
        <v>57814</v>
      </c>
      <c r="B514" s="12" t="s">
        <v>1398</v>
      </c>
      <c r="C514" s="12">
        <v>2058</v>
      </c>
    </row>
    <row r="515" spans="1:3" x14ac:dyDescent="0.25">
      <c r="A515" s="11">
        <v>57831</v>
      </c>
      <c r="B515" s="12" t="s">
        <v>1399</v>
      </c>
      <c r="C515" s="12">
        <v>2058</v>
      </c>
    </row>
    <row r="516" spans="1:3" x14ac:dyDescent="0.25">
      <c r="A516" s="11">
        <v>57874</v>
      </c>
      <c r="B516" s="12" t="s">
        <v>1400</v>
      </c>
      <c r="C516" s="12">
        <v>2058</v>
      </c>
    </row>
    <row r="517" spans="1:3" x14ac:dyDescent="0.25">
      <c r="A517" s="11">
        <v>57960</v>
      </c>
      <c r="B517" s="12" t="s">
        <v>1401</v>
      </c>
      <c r="C517" s="12">
        <v>2058</v>
      </c>
    </row>
    <row r="518" spans="1:3" x14ac:dyDescent="0.25">
      <c r="A518" s="11">
        <v>57995</v>
      </c>
      <c r="B518" s="12" t="s">
        <v>1402</v>
      </c>
      <c r="C518" s="12">
        <v>2058</v>
      </c>
    </row>
    <row r="519" spans="1:3" x14ac:dyDescent="0.25">
      <c r="A519" s="11">
        <v>58016</v>
      </c>
      <c r="B519" s="12" t="s">
        <v>1403</v>
      </c>
      <c r="C519" s="12">
        <v>2058</v>
      </c>
    </row>
    <row r="520" spans="1:3" x14ac:dyDescent="0.25">
      <c r="A520" s="11">
        <v>58029</v>
      </c>
      <c r="B520" s="12" t="s">
        <v>1404</v>
      </c>
      <c r="C520" s="12">
        <v>2058</v>
      </c>
    </row>
    <row r="521" spans="1:3" x14ac:dyDescent="0.25">
      <c r="A521" s="11">
        <v>58069</v>
      </c>
      <c r="B521" s="12" t="s">
        <v>1405</v>
      </c>
      <c r="C521" s="12">
        <v>2058</v>
      </c>
    </row>
    <row r="522" spans="1:3" x14ac:dyDescent="0.25">
      <c r="A522" s="11">
        <v>58076</v>
      </c>
      <c r="B522" s="11" t="s">
        <v>1394</v>
      </c>
      <c r="C522" s="12">
        <v>2059</v>
      </c>
    </row>
    <row r="523" spans="1:3" x14ac:dyDescent="0.25">
      <c r="A523" s="11">
        <v>58116</v>
      </c>
      <c r="B523" s="12" t="s">
        <v>1395</v>
      </c>
      <c r="C523" s="12">
        <v>2059</v>
      </c>
    </row>
    <row r="524" spans="1:3" x14ac:dyDescent="0.25">
      <c r="A524" s="11">
        <v>58117</v>
      </c>
      <c r="B524" s="12" t="s">
        <v>1395</v>
      </c>
      <c r="C524" s="12">
        <v>2059</v>
      </c>
    </row>
    <row r="525" spans="1:3" x14ac:dyDescent="0.25">
      <c r="A525" s="11">
        <v>58162</v>
      </c>
      <c r="B525" s="12" t="s">
        <v>1396</v>
      </c>
      <c r="C525" s="12">
        <v>2059</v>
      </c>
    </row>
    <row r="526" spans="1:3" x14ac:dyDescent="0.25">
      <c r="A526" s="11">
        <v>58186</v>
      </c>
      <c r="B526" s="11" t="s">
        <v>1397</v>
      </c>
      <c r="C526" s="12">
        <v>2059</v>
      </c>
    </row>
    <row r="527" spans="1:3" x14ac:dyDescent="0.25">
      <c r="A527" s="11">
        <v>58164</v>
      </c>
      <c r="B527" s="12" t="s">
        <v>1398</v>
      </c>
      <c r="C527" s="12">
        <v>2059</v>
      </c>
    </row>
    <row r="528" spans="1:3" x14ac:dyDescent="0.25">
      <c r="A528" s="11">
        <v>58196</v>
      </c>
      <c r="B528" s="12" t="s">
        <v>1399</v>
      </c>
      <c r="C528" s="12">
        <v>2059</v>
      </c>
    </row>
    <row r="529" spans="1:3" x14ac:dyDescent="0.25">
      <c r="A529" s="11">
        <v>58224</v>
      </c>
      <c r="B529" s="12" t="s">
        <v>1400</v>
      </c>
      <c r="C529" s="12">
        <v>2059</v>
      </c>
    </row>
    <row r="530" spans="1:3" x14ac:dyDescent="0.25">
      <c r="A530" s="11">
        <v>58325</v>
      </c>
      <c r="B530" s="12" t="s">
        <v>1401</v>
      </c>
      <c r="C530" s="12">
        <v>2059</v>
      </c>
    </row>
    <row r="531" spans="1:3" x14ac:dyDescent="0.25">
      <c r="A531" s="11">
        <v>58360</v>
      </c>
      <c r="B531" s="12" t="s">
        <v>1402</v>
      </c>
      <c r="C531" s="12">
        <v>2059</v>
      </c>
    </row>
    <row r="532" spans="1:3" x14ac:dyDescent="0.25">
      <c r="A532" s="11">
        <v>58381</v>
      </c>
      <c r="B532" s="12" t="s">
        <v>1403</v>
      </c>
      <c r="C532" s="12">
        <v>2059</v>
      </c>
    </row>
    <row r="533" spans="1:3" x14ac:dyDescent="0.25">
      <c r="A533" s="11">
        <v>58394</v>
      </c>
      <c r="B533" s="12" t="s">
        <v>1404</v>
      </c>
      <c r="C533" s="12">
        <v>2059</v>
      </c>
    </row>
    <row r="534" spans="1:3" x14ac:dyDescent="0.25">
      <c r="A534" s="11">
        <v>58434</v>
      </c>
      <c r="B534" s="12" t="s">
        <v>1405</v>
      </c>
      <c r="C534" s="12">
        <v>2059</v>
      </c>
    </row>
    <row r="535" spans="1:3" x14ac:dyDescent="0.25">
      <c r="A535" s="11">
        <v>58441</v>
      </c>
      <c r="B535" s="11" t="s">
        <v>1394</v>
      </c>
      <c r="C535" s="12">
        <v>2060</v>
      </c>
    </row>
    <row r="536" spans="1:3" x14ac:dyDescent="0.25">
      <c r="A536" s="11">
        <v>58501</v>
      </c>
      <c r="B536" s="12" t="s">
        <v>1395</v>
      </c>
      <c r="C536" s="12">
        <v>2060</v>
      </c>
    </row>
    <row r="537" spans="1:3" x14ac:dyDescent="0.25">
      <c r="A537" s="11">
        <v>58502</v>
      </c>
      <c r="B537" s="12" t="s">
        <v>1395</v>
      </c>
      <c r="C537" s="12">
        <v>2060</v>
      </c>
    </row>
    <row r="538" spans="1:3" x14ac:dyDescent="0.25">
      <c r="A538" s="11">
        <v>58547</v>
      </c>
      <c r="B538" s="12" t="s">
        <v>1396</v>
      </c>
      <c r="C538" s="12">
        <v>2060</v>
      </c>
    </row>
    <row r="539" spans="1:3" x14ac:dyDescent="0.25">
      <c r="A539" s="11">
        <v>58552</v>
      </c>
      <c r="B539" s="11" t="s">
        <v>1397</v>
      </c>
      <c r="C539" s="12">
        <v>2060</v>
      </c>
    </row>
    <row r="540" spans="1:3" x14ac:dyDescent="0.25">
      <c r="A540" s="11">
        <v>58549</v>
      </c>
      <c r="B540" s="12" t="s">
        <v>1398</v>
      </c>
      <c r="C540" s="12">
        <v>2060</v>
      </c>
    </row>
    <row r="541" spans="1:3" x14ac:dyDescent="0.25">
      <c r="A541" s="11">
        <v>58562</v>
      </c>
      <c r="B541" s="12" t="s">
        <v>1399</v>
      </c>
      <c r="C541" s="12">
        <v>2060</v>
      </c>
    </row>
    <row r="542" spans="1:3" x14ac:dyDescent="0.25">
      <c r="A542" s="11">
        <v>58609</v>
      </c>
      <c r="B542" s="12" t="s">
        <v>1400</v>
      </c>
      <c r="C542" s="12">
        <v>2060</v>
      </c>
    </row>
    <row r="543" spans="1:3" x14ac:dyDescent="0.25">
      <c r="A543" s="11">
        <v>58691</v>
      </c>
      <c r="B543" s="12" t="s">
        <v>1401</v>
      </c>
      <c r="C543" s="12">
        <v>2060</v>
      </c>
    </row>
    <row r="544" spans="1:3" x14ac:dyDescent="0.25">
      <c r="A544" s="11">
        <v>58726</v>
      </c>
      <c r="B544" s="12" t="s">
        <v>1402</v>
      </c>
      <c r="C544" s="12">
        <v>2060</v>
      </c>
    </row>
    <row r="545" spans="1:3" x14ac:dyDescent="0.25">
      <c r="A545" s="11">
        <v>58747</v>
      </c>
      <c r="B545" s="12" t="s">
        <v>1403</v>
      </c>
      <c r="C545" s="12">
        <v>2060</v>
      </c>
    </row>
    <row r="546" spans="1:3" x14ac:dyDescent="0.25">
      <c r="A546" s="11">
        <v>58760</v>
      </c>
      <c r="B546" s="12" t="s">
        <v>1404</v>
      </c>
      <c r="C546" s="12">
        <v>2060</v>
      </c>
    </row>
    <row r="547" spans="1:3" x14ac:dyDescent="0.25">
      <c r="A547" s="11">
        <v>58800</v>
      </c>
      <c r="B547" s="12" t="s">
        <v>1405</v>
      </c>
      <c r="C547" s="12">
        <v>2060</v>
      </c>
    </row>
    <row r="548" spans="1:3" x14ac:dyDescent="0.25">
      <c r="A548" s="11">
        <v>58807</v>
      </c>
      <c r="B548" s="11" t="s">
        <v>1394</v>
      </c>
      <c r="C548" s="12">
        <v>2061</v>
      </c>
    </row>
    <row r="549" spans="1:3" x14ac:dyDescent="0.25">
      <c r="A549" s="11">
        <v>58858</v>
      </c>
      <c r="B549" s="12" t="s">
        <v>1395</v>
      </c>
      <c r="C549" s="12">
        <v>2061</v>
      </c>
    </row>
    <row r="550" spans="1:3" x14ac:dyDescent="0.25">
      <c r="A550" s="11">
        <v>58859</v>
      </c>
      <c r="B550" s="12" t="s">
        <v>1395</v>
      </c>
      <c r="C550" s="12">
        <v>2061</v>
      </c>
    </row>
    <row r="551" spans="1:3" x14ac:dyDescent="0.25">
      <c r="A551" s="11">
        <v>58904</v>
      </c>
      <c r="B551" s="12" t="s">
        <v>1396</v>
      </c>
      <c r="C551" s="12">
        <v>2061</v>
      </c>
    </row>
    <row r="552" spans="1:3" x14ac:dyDescent="0.25">
      <c r="A552" s="11">
        <v>58917</v>
      </c>
      <c r="B552" s="11" t="s">
        <v>1397</v>
      </c>
      <c r="C552" s="12">
        <v>2061</v>
      </c>
    </row>
    <row r="553" spans="1:3" x14ac:dyDescent="0.25">
      <c r="A553" s="11">
        <v>58906</v>
      </c>
      <c r="B553" s="12" t="s">
        <v>1398</v>
      </c>
      <c r="C553" s="12">
        <v>2061</v>
      </c>
    </row>
    <row r="554" spans="1:3" x14ac:dyDescent="0.25">
      <c r="A554" s="11">
        <v>58927</v>
      </c>
      <c r="B554" s="12" t="s">
        <v>1399</v>
      </c>
      <c r="C554" s="12">
        <v>2061</v>
      </c>
    </row>
    <row r="555" spans="1:3" x14ac:dyDescent="0.25">
      <c r="A555" s="11">
        <v>58966</v>
      </c>
      <c r="B555" s="12" t="s">
        <v>1400</v>
      </c>
      <c r="C555" s="12">
        <v>2061</v>
      </c>
    </row>
    <row r="556" spans="1:3" x14ac:dyDescent="0.25">
      <c r="A556" s="11">
        <v>59056</v>
      </c>
      <c r="B556" s="12" t="s">
        <v>1401</v>
      </c>
      <c r="C556" s="12">
        <v>2061</v>
      </c>
    </row>
    <row r="557" spans="1:3" x14ac:dyDescent="0.25">
      <c r="A557" s="11">
        <v>59091</v>
      </c>
      <c r="B557" s="12" t="s">
        <v>1402</v>
      </c>
      <c r="C557" s="12">
        <v>2061</v>
      </c>
    </row>
    <row r="558" spans="1:3" x14ac:dyDescent="0.25">
      <c r="A558" s="11">
        <v>59112</v>
      </c>
      <c r="B558" s="12" t="s">
        <v>1403</v>
      </c>
      <c r="C558" s="12">
        <v>2061</v>
      </c>
    </row>
    <row r="559" spans="1:3" x14ac:dyDescent="0.25">
      <c r="A559" s="11">
        <v>59125</v>
      </c>
      <c r="B559" s="12" t="s">
        <v>1404</v>
      </c>
      <c r="C559" s="12">
        <v>2061</v>
      </c>
    </row>
    <row r="560" spans="1:3" x14ac:dyDescent="0.25">
      <c r="A560" s="11">
        <v>59165</v>
      </c>
      <c r="B560" s="12" t="s">
        <v>1405</v>
      </c>
      <c r="C560" s="12">
        <v>2061</v>
      </c>
    </row>
    <row r="561" spans="1:3" x14ac:dyDescent="0.25">
      <c r="A561" s="11">
        <v>59172</v>
      </c>
      <c r="B561" s="11" t="s">
        <v>1394</v>
      </c>
      <c r="C561" s="12">
        <v>2062</v>
      </c>
    </row>
    <row r="562" spans="1:3" x14ac:dyDescent="0.25">
      <c r="A562" s="11">
        <v>59208</v>
      </c>
      <c r="B562" s="12" t="s">
        <v>1395</v>
      </c>
      <c r="C562" s="12">
        <v>2062</v>
      </c>
    </row>
    <row r="563" spans="1:3" x14ac:dyDescent="0.25">
      <c r="A563" s="11">
        <v>59209</v>
      </c>
      <c r="B563" s="12" t="s">
        <v>1395</v>
      </c>
      <c r="C563" s="12">
        <v>2062</v>
      </c>
    </row>
    <row r="564" spans="1:3" x14ac:dyDescent="0.25">
      <c r="A564" s="11">
        <v>59254</v>
      </c>
      <c r="B564" s="12" t="s">
        <v>1396</v>
      </c>
      <c r="C564" s="12">
        <v>2062</v>
      </c>
    </row>
    <row r="565" spans="1:3" x14ac:dyDescent="0.25">
      <c r="A565" s="11">
        <v>59282</v>
      </c>
      <c r="B565" s="11" t="s">
        <v>1397</v>
      </c>
      <c r="C565" s="12">
        <v>2062</v>
      </c>
    </row>
    <row r="566" spans="1:3" x14ac:dyDescent="0.25">
      <c r="A566" s="11">
        <v>59256</v>
      </c>
      <c r="B566" s="12" t="s">
        <v>1398</v>
      </c>
      <c r="C566" s="12">
        <v>2062</v>
      </c>
    </row>
    <row r="567" spans="1:3" x14ac:dyDescent="0.25">
      <c r="A567" s="11">
        <v>59292</v>
      </c>
      <c r="B567" s="12" t="s">
        <v>1399</v>
      </c>
      <c r="C567" s="12">
        <v>2062</v>
      </c>
    </row>
    <row r="568" spans="1:3" x14ac:dyDescent="0.25">
      <c r="A568" s="11">
        <v>59316</v>
      </c>
      <c r="B568" s="12" t="s">
        <v>1400</v>
      </c>
      <c r="C568" s="12">
        <v>2062</v>
      </c>
    </row>
    <row r="569" spans="1:3" x14ac:dyDescent="0.25">
      <c r="A569" s="11">
        <v>59421</v>
      </c>
      <c r="B569" s="12" t="s">
        <v>1401</v>
      </c>
      <c r="C569" s="12">
        <v>2062</v>
      </c>
    </row>
    <row r="570" spans="1:3" x14ac:dyDescent="0.25">
      <c r="A570" s="11">
        <v>59456</v>
      </c>
      <c r="B570" s="12" t="s">
        <v>1402</v>
      </c>
      <c r="C570" s="12">
        <v>2062</v>
      </c>
    </row>
    <row r="571" spans="1:3" x14ac:dyDescent="0.25">
      <c r="A571" s="11">
        <v>59477</v>
      </c>
      <c r="B571" s="12" t="s">
        <v>1403</v>
      </c>
      <c r="C571" s="12">
        <v>2062</v>
      </c>
    </row>
    <row r="572" spans="1:3" x14ac:dyDescent="0.25">
      <c r="A572" s="11">
        <v>59490</v>
      </c>
      <c r="B572" s="12" t="s">
        <v>1404</v>
      </c>
      <c r="C572" s="12">
        <v>2062</v>
      </c>
    </row>
    <row r="573" spans="1:3" x14ac:dyDescent="0.25">
      <c r="A573" s="11">
        <v>59530</v>
      </c>
      <c r="B573" s="12" t="s">
        <v>1405</v>
      </c>
      <c r="C573" s="12">
        <v>2062</v>
      </c>
    </row>
    <row r="574" spans="1:3" x14ac:dyDescent="0.25">
      <c r="A574" s="11">
        <v>59537</v>
      </c>
      <c r="B574" s="11" t="s">
        <v>1394</v>
      </c>
      <c r="C574" s="12">
        <v>2063</v>
      </c>
    </row>
    <row r="575" spans="1:3" x14ac:dyDescent="0.25">
      <c r="A575" s="11">
        <v>59593</v>
      </c>
      <c r="B575" s="12" t="s">
        <v>1395</v>
      </c>
      <c r="C575" s="12">
        <v>2063</v>
      </c>
    </row>
    <row r="576" spans="1:3" x14ac:dyDescent="0.25">
      <c r="A576" s="11">
        <v>59594</v>
      </c>
      <c r="B576" s="12" t="s">
        <v>1395</v>
      </c>
      <c r="C576" s="12">
        <v>2063</v>
      </c>
    </row>
    <row r="577" spans="1:3" x14ac:dyDescent="0.25">
      <c r="A577" s="11">
        <v>59639</v>
      </c>
      <c r="B577" s="12" t="s">
        <v>1396</v>
      </c>
      <c r="C577" s="12">
        <v>2063</v>
      </c>
    </row>
    <row r="578" spans="1:3" x14ac:dyDescent="0.25">
      <c r="A578" s="11">
        <v>59647</v>
      </c>
      <c r="B578" s="11" t="s">
        <v>1397</v>
      </c>
      <c r="C578" s="12">
        <v>2063</v>
      </c>
    </row>
    <row r="579" spans="1:3" x14ac:dyDescent="0.25">
      <c r="A579" s="11">
        <v>59641</v>
      </c>
      <c r="B579" s="12" t="s">
        <v>1398</v>
      </c>
      <c r="C579" s="12">
        <v>2063</v>
      </c>
    </row>
    <row r="580" spans="1:3" x14ac:dyDescent="0.25">
      <c r="A580" s="11">
        <v>59657</v>
      </c>
      <c r="B580" s="12" t="s">
        <v>1399</v>
      </c>
      <c r="C580" s="12">
        <v>2063</v>
      </c>
    </row>
    <row r="581" spans="1:3" x14ac:dyDescent="0.25">
      <c r="A581" s="11">
        <v>59701</v>
      </c>
      <c r="B581" s="12" t="s">
        <v>1400</v>
      </c>
      <c r="C581" s="12">
        <v>2063</v>
      </c>
    </row>
    <row r="582" spans="1:3" x14ac:dyDescent="0.25">
      <c r="A582" s="11">
        <v>59786</v>
      </c>
      <c r="B582" s="12" t="s">
        <v>1401</v>
      </c>
      <c r="C582" s="12">
        <v>2063</v>
      </c>
    </row>
    <row r="583" spans="1:3" x14ac:dyDescent="0.25">
      <c r="A583" s="11">
        <v>59821</v>
      </c>
      <c r="B583" s="12" t="s">
        <v>1402</v>
      </c>
      <c r="C583" s="12">
        <v>2063</v>
      </c>
    </row>
    <row r="584" spans="1:3" x14ac:dyDescent="0.25">
      <c r="A584" s="11">
        <v>59842</v>
      </c>
      <c r="B584" s="12" t="s">
        <v>1403</v>
      </c>
      <c r="C584" s="12">
        <v>2063</v>
      </c>
    </row>
    <row r="585" spans="1:3" x14ac:dyDescent="0.25">
      <c r="A585" s="11">
        <v>59855</v>
      </c>
      <c r="B585" s="12" t="s">
        <v>1404</v>
      </c>
      <c r="C585" s="12">
        <v>2063</v>
      </c>
    </row>
    <row r="586" spans="1:3" x14ac:dyDescent="0.25">
      <c r="A586" s="11">
        <v>59895</v>
      </c>
      <c r="B586" s="12" t="s">
        <v>1405</v>
      </c>
      <c r="C586" s="12">
        <v>2063</v>
      </c>
    </row>
    <row r="587" spans="1:3" x14ac:dyDescent="0.25">
      <c r="A587" s="11">
        <v>59902</v>
      </c>
      <c r="B587" s="11" t="s">
        <v>1394</v>
      </c>
      <c r="C587" s="12">
        <v>2064</v>
      </c>
    </row>
    <row r="588" spans="1:3" x14ac:dyDescent="0.25">
      <c r="A588" s="11">
        <v>59950</v>
      </c>
      <c r="B588" s="12" t="s">
        <v>1395</v>
      </c>
      <c r="C588" s="12">
        <v>2064</v>
      </c>
    </row>
    <row r="589" spans="1:3" x14ac:dyDescent="0.25">
      <c r="A589" s="11">
        <v>59951</v>
      </c>
      <c r="B589" s="12" t="s">
        <v>1395</v>
      </c>
      <c r="C589" s="12">
        <v>2064</v>
      </c>
    </row>
    <row r="590" spans="1:3" x14ac:dyDescent="0.25">
      <c r="A590" s="11">
        <v>59996</v>
      </c>
      <c r="B590" s="12" t="s">
        <v>1396</v>
      </c>
      <c r="C590" s="12">
        <v>2064</v>
      </c>
    </row>
    <row r="591" spans="1:3" x14ac:dyDescent="0.25">
      <c r="A591" s="11">
        <v>60013</v>
      </c>
      <c r="B591" s="11" t="s">
        <v>1397</v>
      </c>
      <c r="C591" s="12">
        <v>2064</v>
      </c>
    </row>
    <row r="592" spans="1:3" x14ac:dyDescent="0.25">
      <c r="A592" s="11">
        <v>59998</v>
      </c>
      <c r="B592" s="12" t="s">
        <v>1398</v>
      </c>
      <c r="C592" s="12">
        <v>2064</v>
      </c>
    </row>
    <row r="593" spans="1:3" x14ac:dyDescent="0.25">
      <c r="A593" s="11">
        <v>60023</v>
      </c>
      <c r="B593" s="12" t="s">
        <v>1399</v>
      </c>
      <c r="C593" s="12">
        <v>2064</v>
      </c>
    </row>
    <row r="594" spans="1:3" x14ac:dyDescent="0.25">
      <c r="A594" s="11">
        <v>60058</v>
      </c>
      <c r="B594" s="12" t="s">
        <v>1400</v>
      </c>
      <c r="C594" s="12">
        <v>2064</v>
      </c>
    </row>
    <row r="595" spans="1:3" x14ac:dyDescent="0.25">
      <c r="A595" s="11">
        <v>60152</v>
      </c>
      <c r="B595" s="12" t="s">
        <v>1401</v>
      </c>
      <c r="C595" s="12">
        <v>2064</v>
      </c>
    </row>
    <row r="596" spans="1:3" x14ac:dyDescent="0.25">
      <c r="A596" s="11">
        <v>60187</v>
      </c>
      <c r="B596" s="12" t="s">
        <v>1402</v>
      </c>
      <c r="C596" s="12">
        <v>2064</v>
      </c>
    </row>
    <row r="597" spans="1:3" x14ac:dyDescent="0.25">
      <c r="A597" s="11">
        <v>60208</v>
      </c>
      <c r="B597" s="12" t="s">
        <v>1403</v>
      </c>
      <c r="C597" s="12">
        <v>2064</v>
      </c>
    </row>
    <row r="598" spans="1:3" x14ac:dyDescent="0.25">
      <c r="A598" s="11">
        <v>60221</v>
      </c>
      <c r="B598" s="12" t="s">
        <v>1404</v>
      </c>
      <c r="C598" s="12">
        <v>2064</v>
      </c>
    </row>
    <row r="599" spans="1:3" x14ac:dyDescent="0.25">
      <c r="A599" s="11">
        <v>60261</v>
      </c>
      <c r="B599" s="12" t="s">
        <v>1405</v>
      </c>
      <c r="C599" s="12">
        <v>2064</v>
      </c>
    </row>
    <row r="600" spans="1:3" x14ac:dyDescent="0.25">
      <c r="A600" s="11">
        <v>60268</v>
      </c>
      <c r="B600" s="11" t="s">
        <v>1394</v>
      </c>
      <c r="C600" s="12">
        <v>2065</v>
      </c>
    </row>
    <row r="601" spans="1:3" x14ac:dyDescent="0.25">
      <c r="A601" s="11">
        <v>60307</v>
      </c>
      <c r="B601" s="12" t="s">
        <v>1395</v>
      </c>
      <c r="C601" s="12">
        <v>2065</v>
      </c>
    </row>
    <row r="602" spans="1:3" x14ac:dyDescent="0.25">
      <c r="A602" s="11">
        <v>60308</v>
      </c>
      <c r="B602" s="12" t="s">
        <v>1395</v>
      </c>
      <c r="C602" s="12">
        <v>2065</v>
      </c>
    </row>
    <row r="603" spans="1:3" x14ac:dyDescent="0.25">
      <c r="A603" s="11">
        <v>60353</v>
      </c>
      <c r="B603" s="12" t="s">
        <v>1396</v>
      </c>
      <c r="C603" s="12">
        <v>2065</v>
      </c>
    </row>
    <row r="604" spans="1:3" x14ac:dyDescent="0.25">
      <c r="A604" s="11">
        <v>60378</v>
      </c>
      <c r="B604" s="11" t="s">
        <v>1397</v>
      </c>
      <c r="C604" s="12">
        <v>2065</v>
      </c>
    </row>
    <row r="605" spans="1:3" x14ac:dyDescent="0.25">
      <c r="A605" s="11">
        <v>60355</v>
      </c>
      <c r="B605" s="12" t="s">
        <v>1398</v>
      </c>
      <c r="C605" s="12">
        <v>2065</v>
      </c>
    </row>
    <row r="606" spans="1:3" x14ac:dyDescent="0.25">
      <c r="A606" s="11">
        <v>60388</v>
      </c>
      <c r="B606" s="12" t="s">
        <v>1399</v>
      </c>
      <c r="C606" s="12">
        <v>2065</v>
      </c>
    </row>
    <row r="607" spans="1:3" x14ac:dyDescent="0.25">
      <c r="A607" s="11">
        <v>60415</v>
      </c>
      <c r="B607" s="12" t="s">
        <v>1400</v>
      </c>
      <c r="C607" s="12">
        <v>2065</v>
      </c>
    </row>
    <row r="608" spans="1:3" x14ac:dyDescent="0.25">
      <c r="A608" s="11">
        <v>60517</v>
      </c>
      <c r="B608" s="12" t="s">
        <v>1401</v>
      </c>
      <c r="C608" s="12">
        <v>2065</v>
      </c>
    </row>
    <row r="609" spans="1:3" x14ac:dyDescent="0.25">
      <c r="A609" s="11">
        <v>60552</v>
      </c>
      <c r="B609" s="12" t="s">
        <v>1402</v>
      </c>
      <c r="C609" s="12">
        <v>2065</v>
      </c>
    </row>
    <row r="610" spans="1:3" x14ac:dyDescent="0.25">
      <c r="A610" s="11">
        <v>60573</v>
      </c>
      <c r="B610" s="12" t="s">
        <v>1403</v>
      </c>
      <c r="C610" s="12">
        <v>2065</v>
      </c>
    </row>
    <row r="611" spans="1:3" x14ac:dyDescent="0.25">
      <c r="A611" s="11">
        <v>60586</v>
      </c>
      <c r="B611" s="12" t="s">
        <v>1404</v>
      </c>
      <c r="C611" s="12">
        <v>2065</v>
      </c>
    </row>
    <row r="612" spans="1:3" x14ac:dyDescent="0.25">
      <c r="A612" s="11">
        <v>60626</v>
      </c>
      <c r="B612" s="12" t="s">
        <v>1405</v>
      </c>
      <c r="C612" s="12">
        <v>2065</v>
      </c>
    </row>
    <row r="613" spans="1:3" x14ac:dyDescent="0.25">
      <c r="A613" s="11">
        <v>60633</v>
      </c>
      <c r="B613" s="11" t="s">
        <v>1394</v>
      </c>
      <c r="C613" s="12">
        <v>2066</v>
      </c>
    </row>
    <row r="614" spans="1:3" x14ac:dyDescent="0.25">
      <c r="A614" s="11">
        <v>60685</v>
      </c>
      <c r="B614" s="12" t="s">
        <v>1395</v>
      </c>
      <c r="C614" s="12">
        <v>2066</v>
      </c>
    </row>
    <row r="615" spans="1:3" x14ac:dyDescent="0.25">
      <c r="A615" s="11">
        <v>60686</v>
      </c>
      <c r="B615" s="12" t="s">
        <v>1395</v>
      </c>
      <c r="C615" s="12">
        <v>2066</v>
      </c>
    </row>
    <row r="616" spans="1:3" x14ac:dyDescent="0.25">
      <c r="A616" s="11">
        <v>60731</v>
      </c>
      <c r="B616" s="12" t="s">
        <v>1396</v>
      </c>
      <c r="C616" s="12">
        <v>2066</v>
      </c>
    </row>
    <row r="617" spans="1:3" x14ac:dyDescent="0.25">
      <c r="A617" s="11">
        <v>60743</v>
      </c>
      <c r="B617" s="11" t="s">
        <v>1397</v>
      </c>
      <c r="C617" s="12">
        <v>2066</v>
      </c>
    </row>
    <row r="618" spans="1:3" x14ac:dyDescent="0.25">
      <c r="A618" s="11">
        <v>60733</v>
      </c>
      <c r="B618" s="12" t="s">
        <v>1398</v>
      </c>
      <c r="C618" s="12">
        <v>2066</v>
      </c>
    </row>
    <row r="619" spans="1:3" x14ac:dyDescent="0.25">
      <c r="A619" s="11">
        <v>60753</v>
      </c>
      <c r="B619" s="12" t="s">
        <v>1399</v>
      </c>
      <c r="C619" s="12">
        <v>2066</v>
      </c>
    </row>
    <row r="620" spans="1:3" x14ac:dyDescent="0.25">
      <c r="A620" s="11">
        <v>60793</v>
      </c>
      <c r="B620" s="12" t="s">
        <v>1400</v>
      </c>
      <c r="C620" s="12">
        <v>2066</v>
      </c>
    </row>
    <row r="621" spans="1:3" x14ac:dyDescent="0.25">
      <c r="A621" s="11">
        <v>60882</v>
      </c>
      <c r="B621" s="12" t="s">
        <v>1401</v>
      </c>
      <c r="C621" s="12">
        <v>2066</v>
      </c>
    </row>
    <row r="622" spans="1:3" x14ac:dyDescent="0.25">
      <c r="A622" s="11">
        <v>60917</v>
      </c>
      <c r="B622" s="12" t="s">
        <v>1402</v>
      </c>
      <c r="C622" s="12">
        <v>2066</v>
      </c>
    </row>
    <row r="623" spans="1:3" x14ac:dyDescent="0.25">
      <c r="A623" s="11">
        <v>60938</v>
      </c>
      <c r="B623" s="12" t="s">
        <v>1403</v>
      </c>
      <c r="C623" s="12">
        <v>2066</v>
      </c>
    </row>
    <row r="624" spans="1:3" x14ac:dyDescent="0.25">
      <c r="A624" s="11">
        <v>60951</v>
      </c>
      <c r="B624" s="12" t="s">
        <v>1404</v>
      </c>
      <c r="C624" s="12">
        <v>2066</v>
      </c>
    </row>
    <row r="625" spans="1:3" x14ac:dyDescent="0.25">
      <c r="A625" s="11">
        <v>60991</v>
      </c>
      <c r="B625" s="12" t="s">
        <v>1405</v>
      </c>
      <c r="C625" s="12">
        <v>2066</v>
      </c>
    </row>
    <row r="626" spans="1:3" x14ac:dyDescent="0.25">
      <c r="A626" s="11">
        <v>60998</v>
      </c>
      <c r="B626" s="11" t="s">
        <v>1394</v>
      </c>
      <c r="C626" s="12">
        <v>2067</v>
      </c>
    </row>
    <row r="627" spans="1:3" x14ac:dyDescent="0.25">
      <c r="A627" s="11">
        <v>61042</v>
      </c>
      <c r="B627" s="12" t="s">
        <v>1395</v>
      </c>
      <c r="C627" s="12">
        <v>2067</v>
      </c>
    </row>
    <row r="628" spans="1:3" x14ac:dyDescent="0.25">
      <c r="A628" s="11">
        <v>61043</v>
      </c>
      <c r="B628" s="12" t="s">
        <v>1395</v>
      </c>
      <c r="C628" s="12">
        <v>2067</v>
      </c>
    </row>
    <row r="629" spans="1:3" x14ac:dyDescent="0.25">
      <c r="A629" s="11">
        <v>61088</v>
      </c>
      <c r="B629" s="12" t="s">
        <v>1396</v>
      </c>
      <c r="C629" s="12">
        <v>2067</v>
      </c>
    </row>
    <row r="630" spans="1:3" x14ac:dyDescent="0.25">
      <c r="A630" s="11">
        <v>61108</v>
      </c>
      <c r="B630" s="11" t="s">
        <v>1397</v>
      </c>
      <c r="C630" s="12">
        <v>2067</v>
      </c>
    </row>
    <row r="631" spans="1:3" x14ac:dyDescent="0.25">
      <c r="A631" s="11">
        <v>61090</v>
      </c>
      <c r="B631" s="12" t="s">
        <v>1398</v>
      </c>
      <c r="C631" s="12">
        <v>2067</v>
      </c>
    </row>
    <row r="632" spans="1:3" x14ac:dyDescent="0.25">
      <c r="A632" s="11">
        <v>61118</v>
      </c>
      <c r="B632" s="12" t="s">
        <v>1399</v>
      </c>
      <c r="C632" s="12">
        <v>2067</v>
      </c>
    </row>
    <row r="633" spans="1:3" x14ac:dyDescent="0.25">
      <c r="A633" s="11">
        <v>61150</v>
      </c>
      <c r="B633" s="12" t="s">
        <v>1400</v>
      </c>
      <c r="C633" s="12">
        <v>2067</v>
      </c>
    </row>
    <row r="634" spans="1:3" x14ac:dyDescent="0.25">
      <c r="A634" s="11">
        <v>61247</v>
      </c>
      <c r="B634" s="12" t="s">
        <v>1401</v>
      </c>
      <c r="C634" s="12">
        <v>2067</v>
      </c>
    </row>
    <row r="635" spans="1:3" x14ac:dyDescent="0.25">
      <c r="A635" s="11">
        <v>61282</v>
      </c>
      <c r="B635" s="12" t="s">
        <v>1402</v>
      </c>
      <c r="C635" s="12">
        <v>2067</v>
      </c>
    </row>
    <row r="636" spans="1:3" x14ac:dyDescent="0.25">
      <c r="A636" s="11">
        <v>61303</v>
      </c>
      <c r="B636" s="12" t="s">
        <v>1403</v>
      </c>
      <c r="C636" s="12">
        <v>2067</v>
      </c>
    </row>
    <row r="637" spans="1:3" x14ac:dyDescent="0.25">
      <c r="A637" s="11">
        <v>61316</v>
      </c>
      <c r="B637" s="12" t="s">
        <v>1404</v>
      </c>
      <c r="C637" s="12">
        <v>2067</v>
      </c>
    </row>
    <row r="638" spans="1:3" x14ac:dyDescent="0.25">
      <c r="A638" s="11">
        <v>61356</v>
      </c>
      <c r="B638" s="12" t="s">
        <v>1405</v>
      </c>
      <c r="C638" s="12">
        <v>2067</v>
      </c>
    </row>
    <row r="639" spans="1:3" x14ac:dyDescent="0.25">
      <c r="A639" s="11">
        <v>61363</v>
      </c>
      <c r="B639" s="11" t="s">
        <v>1394</v>
      </c>
      <c r="C639" s="12">
        <v>2068</v>
      </c>
    </row>
    <row r="640" spans="1:3" x14ac:dyDescent="0.25">
      <c r="A640" s="11">
        <v>61427</v>
      </c>
      <c r="B640" s="12" t="s">
        <v>1395</v>
      </c>
      <c r="C640" s="12">
        <v>2068</v>
      </c>
    </row>
    <row r="641" spans="1:3" x14ac:dyDescent="0.25">
      <c r="A641" s="11">
        <v>61428</v>
      </c>
      <c r="B641" s="12" t="s">
        <v>1395</v>
      </c>
      <c r="C641" s="12">
        <v>2068</v>
      </c>
    </row>
    <row r="642" spans="1:3" x14ac:dyDescent="0.25">
      <c r="A642" s="11">
        <v>61473</v>
      </c>
      <c r="B642" s="12" t="s">
        <v>1396</v>
      </c>
      <c r="C642" s="12">
        <v>2068</v>
      </c>
    </row>
    <row r="643" spans="1:3" x14ac:dyDescent="0.25">
      <c r="A643" s="11">
        <v>61474</v>
      </c>
      <c r="B643" s="11" t="s">
        <v>1397</v>
      </c>
      <c r="C643" s="12">
        <v>2068</v>
      </c>
    </row>
    <row r="644" spans="1:3" x14ac:dyDescent="0.25">
      <c r="A644" s="11">
        <v>61475</v>
      </c>
      <c r="B644" s="12" t="s">
        <v>1398</v>
      </c>
      <c r="C644" s="12">
        <v>2068</v>
      </c>
    </row>
    <row r="645" spans="1:3" x14ac:dyDescent="0.25">
      <c r="A645" s="11">
        <v>61484</v>
      </c>
      <c r="B645" s="12" t="s">
        <v>1399</v>
      </c>
      <c r="C645" s="12">
        <v>2068</v>
      </c>
    </row>
    <row r="646" spans="1:3" x14ac:dyDescent="0.25">
      <c r="A646" s="11">
        <v>61535</v>
      </c>
      <c r="B646" s="12" t="s">
        <v>1400</v>
      </c>
      <c r="C646" s="12">
        <v>2068</v>
      </c>
    </row>
    <row r="647" spans="1:3" x14ac:dyDescent="0.25">
      <c r="A647" s="11">
        <v>61613</v>
      </c>
      <c r="B647" s="12" t="s">
        <v>1401</v>
      </c>
      <c r="C647" s="12">
        <v>2068</v>
      </c>
    </row>
    <row r="648" spans="1:3" x14ac:dyDescent="0.25">
      <c r="A648" s="11">
        <v>61648</v>
      </c>
      <c r="B648" s="12" t="s">
        <v>1402</v>
      </c>
      <c r="C648" s="12">
        <v>2068</v>
      </c>
    </row>
    <row r="649" spans="1:3" x14ac:dyDescent="0.25">
      <c r="A649" s="11">
        <v>61669</v>
      </c>
      <c r="B649" s="12" t="s">
        <v>1403</v>
      </c>
      <c r="C649" s="12">
        <v>2068</v>
      </c>
    </row>
    <row r="650" spans="1:3" x14ac:dyDescent="0.25">
      <c r="A650" s="11">
        <v>61682</v>
      </c>
      <c r="B650" s="12" t="s">
        <v>1404</v>
      </c>
      <c r="C650" s="12">
        <v>2068</v>
      </c>
    </row>
    <row r="651" spans="1:3" x14ac:dyDescent="0.25">
      <c r="A651" s="11">
        <v>61722</v>
      </c>
      <c r="B651" s="12" t="s">
        <v>1405</v>
      </c>
      <c r="C651" s="12">
        <v>2068</v>
      </c>
    </row>
    <row r="652" spans="1:3" x14ac:dyDescent="0.25">
      <c r="A652" s="11">
        <v>61729</v>
      </c>
      <c r="B652" s="11" t="s">
        <v>1394</v>
      </c>
      <c r="C652" s="12">
        <v>2069</v>
      </c>
    </row>
    <row r="653" spans="1:3" x14ac:dyDescent="0.25">
      <c r="A653" s="11">
        <v>61784</v>
      </c>
      <c r="B653" s="12" t="s">
        <v>1395</v>
      </c>
      <c r="C653" s="12">
        <v>2069</v>
      </c>
    </row>
    <row r="654" spans="1:3" x14ac:dyDescent="0.25">
      <c r="A654" s="11">
        <v>61785</v>
      </c>
      <c r="B654" s="12" t="s">
        <v>1395</v>
      </c>
      <c r="C654" s="12">
        <v>2069</v>
      </c>
    </row>
    <row r="655" spans="1:3" x14ac:dyDescent="0.25">
      <c r="A655" s="11">
        <v>61830</v>
      </c>
      <c r="B655" s="12" t="s">
        <v>1396</v>
      </c>
      <c r="C655" s="12">
        <v>2069</v>
      </c>
    </row>
    <row r="656" spans="1:3" x14ac:dyDescent="0.25">
      <c r="A656" s="11">
        <v>61839</v>
      </c>
      <c r="B656" s="11" t="s">
        <v>1397</v>
      </c>
      <c r="C656" s="12">
        <v>2069</v>
      </c>
    </row>
    <row r="657" spans="1:3" x14ac:dyDescent="0.25">
      <c r="A657" s="11">
        <v>61832</v>
      </c>
      <c r="B657" s="12" t="s">
        <v>1398</v>
      </c>
      <c r="C657" s="12">
        <v>2069</v>
      </c>
    </row>
    <row r="658" spans="1:3" x14ac:dyDescent="0.25">
      <c r="A658" s="11">
        <v>61849</v>
      </c>
      <c r="B658" s="12" t="s">
        <v>1399</v>
      </c>
      <c r="C658" s="12">
        <v>2069</v>
      </c>
    </row>
    <row r="659" spans="1:3" x14ac:dyDescent="0.25">
      <c r="A659" s="11">
        <v>61892</v>
      </c>
      <c r="B659" s="12" t="s">
        <v>1400</v>
      </c>
      <c r="C659" s="12">
        <v>2069</v>
      </c>
    </row>
    <row r="660" spans="1:3" x14ac:dyDescent="0.25">
      <c r="A660" s="11">
        <v>61978</v>
      </c>
      <c r="B660" s="12" t="s">
        <v>1401</v>
      </c>
      <c r="C660" s="12">
        <v>2069</v>
      </c>
    </row>
    <row r="661" spans="1:3" x14ac:dyDescent="0.25">
      <c r="A661" s="11">
        <v>62013</v>
      </c>
      <c r="B661" s="12" t="s">
        <v>1402</v>
      </c>
      <c r="C661" s="12">
        <v>2069</v>
      </c>
    </row>
    <row r="662" spans="1:3" x14ac:dyDescent="0.25">
      <c r="A662" s="11">
        <v>62034</v>
      </c>
      <c r="B662" s="12" t="s">
        <v>1403</v>
      </c>
      <c r="C662" s="12">
        <v>2069</v>
      </c>
    </row>
    <row r="663" spans="1:3" x14ac:dyDescent="0.25">
      <c r="A663" s="11">
        <v>62047</v>
      </c>
      <c r="B663" s="12" t="s">
        <v>1404</v>
      </c>
      <c r="C663" s="12">
        <v>2069</v>
      </c>
    </row>
    <row r="664" spans="1:3" x14ac:dyDescent="0.25">
      <c r="A664" s="11">
        <v>62087</v>
      </c>
      <c r="B664" s="12" t="s">
        <v>1405</v>
      </c>
      <c r="C664" s="12">
        <v>2069</v>
      </c>
    </row>
    <row r="665" spans="1:3" x14ac:dyDescent="0.25">
      <c r="A665" s="11">
        <v>62094</v>
      </c>
      <c r="B665" s="11" t="s">
        <v>1394</v>
      </c>
      <c r="C665" s="12">
        <v>2070</v>
      </c>
    </row>
    <row r="666" spans="1:3" x14ac:dyDescent="0.25">
      <c r="A666" s="11">
        <v>62134</v>
      </c>
      <c r="B666" s="12" t="s">
        <v>1395</v>
      </c>
      <c r="C666" s="12">
        <v>2070</v>
      </c>
    </row>
    <row r="667" spans="1:3" x14ac:dyDescent="0.25">
      <c r="A667" s="11">
        <v>62135</v>
      </c>
      <c r="B667" s="12" t="s">
        <v>1395</v>
      </c>
      <c r="C667" s="12">
        <v>2070</v>
      </c>
    </row>
    <row r="668" spans="1:3" x14ac:dyDescent="0.25">
      <c r="A668" s="11">
        <v>62180</v>
      </c>
      <c r="B668" s="12" t="s">
        <v>1396</v>
      </c>
      <c r="C668" s="12">
        <v>2070</v>
      </c>
    </row>
    <row r="669" spans="1:3" x14ac:dyDescent="0.25">
      <c r="A669" s="11">
        <v>62204</v>
      </c>
      <c r="B669" s="11" t="s">
        <v>1397</v>
      </c>
      <c r="C669" s="12">
        <v>2070</v>
      </c>
    </row>
    <row r="670" spans="1:3" x14ac:dyDescent="0.25">
      <c r="A670" s="11">
        <v>62182</v>
      </c>
      <c r="B670" s="12" t="s">
        <v>1398</v>
      </c>
      <c r="C670" s="12">
        <v>2070</v>
      </c>
    </row>
    <row r="671" spans="1:3" x14ac:dyDescent="0.25">
      <c r="A671" s="11">
        <v>62214</v>
      </c>
      <c r="B671" s="12" t="s">
        <v>1399</v>
      </c>
      <c r="C671" s="12">
        <v>2070</v>
      </c>
    </row>
    <row r="672" spans="1:3" x14ac:dyDescent="0.25">
      <c r="A672" s="11">
        <v>62242</v>
      </c>
      <c r="B672" s="12" t="s">
        <v>1400</v>
      </c>
      <c r="C672" s="12">
        <v>2070</v>
      </c>
    </row>
    <row r="673" spans="1:3" x14ac:dyDescent="0.25">
      <c r="A673" s="11">
        <v>62343</v>
      </c>
      <c r="B673" s="12" t="s">
        <v>1401</v>
      </c>
      <c r="C673" s="12">
        <v>2070</v>
      </c>
    </row>
    <row r="674" spans="1:3" x14ac:dyDescent="0.25">
      <c r="A674" s="11">
        <v>62378</v>
      </c>
      <c r="B674" s="12" t="s">
        <v>1402</v>
      </c>
      <c r="C674" s="12">
        <v>2070</v>
      </c>
    </row>
    <row r="675" spans="1:3" x14ac:dyDescent="0.25">
      <c r="A675" s="11">
        <v>62399</v>
      </c>
      <c r="B675" s="12" t="s">
        <v>1403</v>
      </c>
      <c r="C675" s="12">
        <v>2070</v>
      </c>
    </row>
    <row r="676" spans="1:3" x14ac:dyDescent="0.25">
      <c r="A676" s="11">
        <v>62412</v>
      </c>
      <c r="B676" s="12" t="s">
        <v>1404</v>
      </c>
      <c r="C676" s="12">
        <v>2070</v>
      </c>
    </row>
    <row r="677" spans="1:3" x14ac:dyDescent="0.25">
      <c r="A677" s="11">
        <v>62452</v>
      </c>
      <c r="B677" s="12" t="s">
        <v>1405</v>
      </c>
      <c r="C677" s="12">
        <v>2070</v>
      </c>
    </row>
    <row r="678" spans="1:3" x14ac:dyDescent="0.25">
      <c r="A678" s="11">
        <v>62459</v>
      </c>
      <c r="B678" s="11" t="s">
        <v>1394</v>
      </c>
      <c r="C678" s="12">
        <v>2071</v>
      </c>
    </row>
    <row r="679" spans="1:3" x14ac:dyDescent="0.25">
      <c r="A679" s="11">
        <v>62519</v>
      </c>
      <c r="B679" s="12" t="s">
        <v>1395</v>
      </c>
      <c r="C679" s="12">
        <v>2071</v>
      </c>
    </row>
    <row r="680" spans="1:3" x14ac:dyDescent="0.25">
      <c r="A680" s="11">
        <v>62520</v>
      </c>
      <c r="B680" s="12" t="s">
        <v>1395</v>
      </c>
      <c r="C680" s="12">
        <v>2071</v>
      </c>
    </row>
    <row r="681" spans="1:3" x14ac:dyDescent="0.25">
      <c r="A681" s="11">
        <v>62565</v>
      </c>
      <c r="B681" s="12" t="s">
        <v>1396</v>
      </c>
      <c r="C681" s="12">
        <v>2071</v>
      </c>
    </row>
    <row r="682" spans="1:3" x14ac:dyDescent="0.25">
      <c r="A682" s="11">
        <v>62569</v>
      </c>
      <c r="B682" s="11" t="s">
        <v>1397</v>
      </c>
      <c r="C682" s="12">
        <v>2071</v>
      </c>
    </row>
    <row r="683" spans="1:3" x14ac:dyDescent="0.25">
      <c r="A683" s="11">
        <v>62567</v>
      </c>
      <c r="B683" s="12" t="s">
        <v>1398</v>
      </c>
      <c r="C683" s="12">
        <v>2071</v>
      </c>
    </row>
    <row r="684" spans="1:3" x14ac:dyDescent="0.25">
      <c r="A684" s="11">
        <v>62579</v>
      </c>
      <c r="B684" s="12" t="s">
        <v>1399</v>
      </c>
      <c r="C684" s="12">
        <v>2071</v>
      </c>
    </row>
    <row r="685" spans="1:3" x14ac:dyDescent="0.25">
      <c r="A685" s="11">
        <v>62627</v>
      </c>
      <c r="B685" s="12" t="s">
        <v>1400</v>
      </c>
      <c r="C685" s="12">
        <v>2071</v>
      </c>
    </row>
    <row r="686" spans="1:3" x14ac:dyDescent="0.25">
      <c r="A686" s="11">
        <v>62708</v>
      </c>
      <c r="B686" s="12" t="s">
        <v>1401</v>
      </c>
      <c r="C686" s="12">
        <v>2071</v>
      </c>
    </row>
    <row r="687" spans="1:3" x14ac:dyDescent="0.25">
      <c r="A687" s="11">
        <v>62743</v>
      </c>
      <c r="B687" s="12" t="s">
        <v>1402</v>
      </c>
      <c r="C687" s="12">
        <v>2071</v>
      </c>
    </row>
    <row r="688" spans="1:3" x14ac:dyDescent="0.25">
      <c r="A688" s="11">
        <v>62764</v>
      </c>
      <c r="B688" s="12" t="s">
        <v>1403</v>
      </c>
      <c r="C688" s="12">
        <v>2071</v>
      </c>
    </row>
    <row r="689" spans="1:3" x14ac:dyDescent="0.25">
      <c r="A689" s="11">
        <v>62777</v>
      </c>
      <c r="B689" s="12" t="s">
        <v>1404</v>
      </c>
      <c r="C689" s="12">
        <v>2071</v>
      </c>
    </row>
    <row r="690" spans="1:3" x14ac:dyDescent="0.25">
      <c r="A690" s="11">
        <v>62817</v>
      </c>
      <c r="B690" s="12" t="s">
        <v>1405</v>
      </c>
      <c r="C690" s="12">
        <v>2071</v>
      </c>
    </row>
    <row r="691" spans="1:3" x14ac:dyDescent="0.25">
      <c r="A691" s="11">
        <v>62824</v>
      </c>
      <c r="B691" s="11" t="s">
        <v>1394</v>
      </c>
      <c r="C691" s="12">
        <v>2072</v>
      </c>
    </row>
    <row r="692" spans="1:3" x14ac:dyDescent="0.25">
      <c r="A692" s="11">
        <v>62876</v>
      </c>
      <c r="B692" s="12" t="s">
        <v>1395</v>
      </c>
      <c r="C692" s="12">
        <v>2072</v>
      </c>
    </row>
    <row r="693" spans="1:3" x14ac:dyDescent="0.25">
      <c r="A693" s="11">
        <v>62877</v>
      </c>
      <c r="B693" s="12" t="s">
        <v>1395</v>
      </c>
      <c r="C693" s="12">
        <v>2072</v>
      </c>
    </row>
    <row r="694" spans="1:3" x14ac:dyDescent="0.25">
      <c r="A694" s="11">
        <v>62922</v>
      </c>
      <c r="B694" s="12" t="s">
        <v>1396</v>
      </c>
      <c r="C694" s="12">
        <v>2072</v>
      </c>
    </row>
    <row r="695" spans="1:3" x14ac:dyDescent="0.25">
      <c r="A695" s="11">
        <v>62935</v>
      </c>
      <c r="B695" s="11" t="s">
        <v>1397</v>
      </c>
      <c r="C695" s="12">
        <v>2072</v>
      </c>
    </row>
    <row r="696" spans="1:3" x14ac:dyDescent="0.25">
      <c r="A696" s="11">
        <v>62924</v>
      </c>
      <c r="B696" s="12" t="s">
        <v>1398</v>
      </c>
      <c r="C696" s="12">
        <v>2072</v>
      </c>
    </row>
    <row r="697" spans="1:3" x14ac:dyDescent="0.25">
      <c r="A697" s="11">
        <v>62945</v>
      </c>
      <c r="B697" s="12" t="s">
        <v>1399</v>
      </c>
      <c r="C697" s="12">
        <v>2072</v>
      </c>
    </row>
    <row r="698" spans="1:3" x14ac:dyDescent="0.25">
      <c r="A698" s="11">
        <v>62984</v>
      </c>
      <c r="B698" s="12" t="s">
        <v>1400</v>
      </c>
      <c r="C698" s="12">
        <v>2072</v>
      </c>
    </row>
    <row r="699" spans="1:3" x14ac:dyDescent="0.25">
      <c r="A699" s="11">
        <v>63074</v>
      </c>
      <c r="B699" s="12" t="s">
        <v>1401</v>
      </c>
      <c r="C699" s="12">
        <v>2072</v>
      </c>
    </row>
    <row r="700" spans="1:3" x14ac:dyDescent="0.25">
      <c r="A700" s="11">
        <v>63109</v>
      </c>
      <c r="B700" s="12" t="s">
        <v>1402</v>
      </c>
      <c r="C700" s="12">
        <v>2072</v>
      </c>
    </row>
    <row r="701" spans="1:3" x14ac:dyDescent="0.25">
      <c r="A701" s="11">
        <v>63130</v>
      </c>
      <c r="B701" s="12" t="s">
        <v>1403</v>
      </c>
      <c r="C701" s="12">
        <v>2072</v>
      </c>
    </row>
    <row r="702" spans="1:3" x14ac:dyDescent="0.25">
      <c r="A702" s="11">
        <v>63143</v>
      </c>
      <c r="B702" s="12" t="s">
        <v>1404</v>
      </c>
      <c r="C702" s="12">
        <v>2072</v>
      </c>
    </row>
    <row r="703" spans="1:3" x14ac:dyDescent="0.25">
      <c r="A703" s="11">
        <v>63183</v>
      </c>
      <c r="B703" s="12" t="s">
        <v>1405</v>
      </c>
      <c r="C703" s="12">
        <v>2072</v>
      </c>
    </row>
    <row r="704" spans="1:3" x14ac:dyDescent="0.25">
      <c r="A704" s="11">
        <v>63190</v>
      </c>
      <c r="B704" s="11" t="s">
        <v>1394</v>
      </c>
      <c r="C704" s="12">
        <v>2073</v>
      </c>
    </row>
    <row r="705" spans="1:3" x14ac:dyDescent="0.25">
      <c r="A705" s="11">
        <v>63226</v>
      </c>
      <c r="B705" s="12" t="s">
        <v>1395</v>
      </c>
      <c r="C705" s="12">
        <v>2073</v>
      </c>
    </row>
    <row r="706" spans="1:3" x14ac:dyDescent="0.25">
      <c r="A706" s="11">
        <v>63227</v>
      </c>
      <c r="B706" s="12" t="s">
        <v>1395</v>
      </c>
      <c r="C706" s="12">
        <v>2073</v>
      </c>
    </row>
    <row r="707" spans="1:3" x14ac:dyDescent="0.25">
      <c r="A707" s="11">
        <v>63272</v>
      </c>
      <c r="B707" s="12" t="s">
        <v>1396</v>
      </c>
      <c r="C707" s="12">
        <v>2073</v>
      </c>
    </row>
    <row r="708" spans="1:3" x14ac:dyDescent="0.25">
      <c r="A708" s="11">
        <v>63300</v>
      </c>
      <c r="B708" s="11" t="s">
        <v>1397</v>
      </c>
      <c r="C708" s="12">
        <v>2073</v>
      </c>
    </row>
    <row r="709" spans="1:3" x14ac:dyDescent="0.25">
      <c r="A709" s="11">
        <v>63274</v>
      </c>
      <c r="B709" s="12" t="s">
        <v>1398</v>
      </c>
      <c r="C709" s="12">
        <v>2073</v>
      </c>
    </row>
    <row r="710" spans="1:3" x14ac:dyDescent="0.25">
      <c r="A710" s="11">
        <v>63310</v>
      </c>
      <c r="B710" s="12" t="s">
        <v>1399</v>
      </c>
      <c r="C710" s="12">
        <v>2073</v>
      </c>
    </row>
    <row r="711" spans="1:3" x14ac:dyDescent="0.25">
      <c r="A711" s="11">
        <v>63334</v>
      </c>
      <c r="B711" s="12" t="s">
        <v>1400</v>
      </c>
      <c r="C711" s="12">
        <v>2073</v>
      </c>
    </row>
    <row r="712" spans="1:3" x14ac:dyDescent="0.25">
      <c r="A712" s="11">
        <v>63439</v>
      </c>
      <c r="B712" s="12" t="s">
        <v>1401</v>
      </c>
      <c r="C712" s="12">
        <v>2073</v>
      </c>
    </row>
    <row r="713" spans="1:3" x14ac:dyDescent="0.25">
      <c r="A713" s="11">
        <v>63474</v>
      </c>
      <c r="B713" s="12" t="s">
        <v>1402</v>
      </c>
      <c r="C713" s="12">
        <v>2073</v>
      </c>
    </row>
    <row r="714" spans="1:3" x14ac:dyDescent="0.25">
      <c r="A714" s="11">
        <v>63495</v>
      </c>
      <c r="B714" s="12" t="s">
        <v>1403</v>
      </c>
      <c r="C714" s="12">
        <v>2073</v>
      </c>
    </row>
    <row r="715" spans="1:3" x14ac:dyDescent="0.25">
      <c r="A715" s="11">
        <v>63508</v>
      </c>
      <c r="B715" s="12" t="s">
        <v>1404</v>
      </c>
      <c r="C715" s="12">
        <v>2073</v>
      </c>
    </row>
    <row r="716" spans="1:3" x14ac:dyDescent="0.25">
      <c r="A716" s="11">
        <v>63548</v>
      </c>
      <c r="B716" s="12" t="s">
        <v>1405</v>
      </c>
      <c r="C716" s="12">
        <v>2073</v>
      </c>
    </row>
    <row r="717" spans="1:3" x14ac:dyDescent="0.25">
      <c r="A717" s="11">
        <v>63555</v>
      </c>
      <c r="B717" s="11" t="s">
        <v>1394</v>
      </c>
      <c r="C717" s="12">
        <v>2074</v>
      </c>
    </row>
    <row r="718" spans="1:3" x14ac:dyDescent="0.25">
      <c r="A718" s="11">
        <v>63611</v>
      </c>
      <c r="B718" s="12" t="s">
        <v>1395</v>
      </c>
      <c r="C718" s="12">
        <v>2074</v>
      </c>
    </row>
    <row r="719" spans="1:3" x14ac:dyDescent="0.25">
      <c r="A719" s="11">
        <v>63612</v>
      </c>
      <c r="B719" s="12" t="s">
        <v>1395</v>
      </c>
      <c r="C719" s="12">
        <v>2074</v>
      </c>
    </row>
    <row r="720" spans="1:3" x14ac:dyDescent="0.25">
      <c r="A720" s="11">
        <v>63657</v>
      </c>
      <c r="B720" s="12" t="s">
        <v>1396</v>
      </c>
      <c r="C720" s="12">
        <v>2074</v>
      </c>
    </row>
    <row r="721" spans="1:3" x14ac:dyDescent="0.25">
      <c r="A721" s="11">
        <v>63665</v>
      </c>
      <c r="B721" s="11" t="s">
        <v>1397</v>
      </c>
      <c r="C721" s="12">
        <v>2074</v>
      </c>
    </row>
    <row r="722" spans="1:3" x14ac:dyDescent="0.25">
      <c r="A722" s="11">
        <v>63659</v>
      </c>
      <c r="B722" s="12" t="s">
        <v>1398</v>
      </c>
      <c r="C722" s="12">
        <v>2074</v>
      </c>
    </row>
    <row r="723" spans="1:3" x14ac:dyDescent="0.25">
      <c r="A723" s="11">
        <v>63675</v>
      </c>
      <c r="B723" s="12" t="s">
        <v>1399</v>
      </c>
      <c r="C723" s="12">
        <v>2074</v>
      </c>
    </row>
    <row r="724" spans="1:3" x14ac:dyDescent="0.25">
      <c r="A724" s="11">
        <v>63719</v>
      </c>
      <c r="B724" s="12" t="s">
        <v>1400</v>
      </c>
      <c r="C724" s="12">
        <v>2074</v>
      </c>
    </row>
    <row r="725" spans="1:3" x14ac:dyDescent="0.25">
      <c r="A725" s="11">
        <v>63804</v>
      </c>
      <c r="B725" s="12" t="s">
        <v>1401</v>
      </c>
      <c r="C725" s="12">
        <v>2074</v>
      </c>
    </row>
    <row r="726" spans="1:3" x14ac:dyDescent="0.25">
      <c r="A726" s="11">
        <v>63839</v>
      </c>
      <c r="B726" s="12" t="s">
        <v>1402</v>
      </c>
      <c r="C726" s="12">
        <v>2074</v>
      </c>
    </row>
    <row r="727" spans="1:3" x14ac:dyDescent="0.25">
      <c r="A727" s="11">
        <v>63860</v>
      </c>
      <c r="B727" s="12" t="s">
        <v>1403</v>
      </c>
      <c r="C727" s="12">
        <v>2074</v>
      </c>
    </row>
    <row r="728" spans="1:3" x14ac:dyDescent="0.25">
      <c r="A728" s="11">
        <v>63873</v>
      </c>
      <c r="B728" s="12" t="s">
        <v>1404</v>
      </c>
      <c r="C728" s="12">
        <v>2074</v>
      </c>
    </row>
    <row r="729" spans="1:3" x14ac:dyDescent="0.25">
      <c r="A729" s="11">
        <v>63913</v>
      </c>
      <c r="B729" s="12" t="s">
        <v>1405</v>
      </c>
      <c r="C729" s="12">
        <v>2074</v>
      </c>
    </row>
    <row r="730" spans="1:3" x14ac:dyDescent="0.25">
      <c r="A730" s="11">
        <v>63920</v>
      </c>
      <c r="B730" s="11" t="s">
        <v>1394</v>
      </c>
      <c r="C730" s="12">
        <v>2075</v>
      </c>
    </row>
    <row r="731" spans="1:3" x14ac:dyDescent="0.25">
      <c r="A731" s="11">
        <v>63968</v>
      </c>
      <c r="B731" s="12" t="s">
        <v>1395</v>
      </c>
      <c r="C731" s="12">
        <v>2075</v>
      </c>
    </row>
    <row r="732" spans="1:3" x14ac:dyDescent="0.25">
      <c r="A732" s="11">
        <v>63969</v>
      </c>
      <c r="B732" s="12" t="s">
        <v>1395</v>
      </c>
      <c r="C732" s="12">
        <v>2075</v>
      </c>
    </row>
    <row r="733" spans="1:3" x14ac:dyDescent="0.25">
      <c r="A733" s="11">
        <v>64014</v>
      </c>
      <c r="B733" s="12" t="s">
        <v>1396</v>
      </c>
      <c r="C733" s="12">
        <v>2075</v>
      </c>
    </row>
    <row r="734" spans="1:3" x14ac:dyDescent="0.25">
      <c r="A734" s="11">
        <v>64030</v>
      </c>
      <c r="B734" s="11" t="s">
        <v>1397</v>
      </c>
      <c r="C734" s="12">
        <v>2075</v>
      </c>
    </row>
    <row r="735" spans="1:3" x14ac:dyDescent="0.25">
      <c r="A735" s="11">
        <v>64016</v>
      </c>
      <c r="B735" s="12" t="s">
        <v>1398</v>
      </c>
      <c r="C735" s="12">
        <v>2075</v>
      </c>
    </row>
    <row r="736" spans="1:3" x14ac:dyDescent="0.25">
      <c r="A736" s="11">
        <v>64040</v>
      </c>
      <c r="B736" s="12" t="s">
        <v>1399</v>
      </c>
      <c r="C736" s="12">
        <v>2075</v>
      </c>
    </row>
    <row r="737" spans="1:3" x14ac:dyDescent="0.25">
      <c r="A737" s="11">
        <v>64076</v>
      </c>
      <c r="B737" s="12" t="s">
        <v>1400</v>
      </c>
      <c r="C737" s="12">
        <v>2075</v>
      </c>
    </row>
    <row r="738" spans="1:3" x14ac:dyDescent="0.25">
      <c r="A738" s="11">
        <v>64169</v>
      </c>
      <c r="B738" s="12" t="s">
        <v>1401</v>
      </c>
      <c r="C738" s="12">
        <v>2075</v>
      </c>
    </row>
    <row r="739" spans="1:3" x14ac:dyDescent="0.25">
      <c r="A739" s="11">
        <v>64204</v>
      </c>
      <c r="B739" s="12" t="s">
        <v>1402</v>
      </c>
      <c r="C739" s="12">
        <v>2075</v>
      </c>
    </row>
    <row r="740" spans="1:3" x14ac:dyDescent="0.25">
      <c r="A740" s="11">
        <v>64225</v>
      </c>
      <c r="B740" s="12" t="s">
        <v>1403</v>
      </c>
      <c r="C740" s="12">
        <v>2075</v>
      </c>
    </row>
    <row r="741" spans="1:3" x14ac:dyDescent="0.25">
      <c r="A741" s="11">
        <v>64238</v>
      </c>
      <c r="B741" s="12" t="s">
        <v>1404</v>
      </c>
      <c r="C741" s="12">
        <v>2075</v>
      </c>
    </row>
    <row r="742" spans="1:3" x14ac:dyDescent="0.25">
      <c r="A742" s="11">
        <v>64278</v>
      </c>
      <c r="B742" s="12" t="s">
        <v>1405</v>
      </c>
      <c r="C742" s="12">
        <v>2075</v>
      </c>
    </row>
    <row r="743" spans="1:3" x14ac:dyDescent="0.25">
      <c r="A743" s="11">
        <v>64285</v>
      </c>
      <c r="B743" s="11" t="s">
        <v>1394</v>
      </c>
      <c r="C743" s="12">
        <v>2076</v>
      </c>
    </row>
    <row r="744" spans="1:3" x14ac:dyDescent="0.25">
      <c r="A744" s="11">
        <v>64346</v>
      </c>
      <c r="B744" s="12" t="s">
        <v>1395</v>
      </c>
      <c r="C744" s="12">
        <v>2076</v>
      </c>
    </row>
    <row r="745" spans="1:3" x14ac:dyDescent="0.25">
      <c r="A745" s="11">
        <v>64347</v>
      </c>
      <c r="B745" s="12" t="s">
        <v>1395</v>
      </c>
      <c r="C745" s="12">
        <v>2076</v>
      </c>
    </row>
    <row r="746" spans="1:3" x14ac:dyDescent="0.25">
      <c r="A746" s="11">
        <v>64392</v>
      </c>
      <c r="B746" s="12" t="s">
        <v>1396</v>
      </c>
      <c r="C746" s="12">
        <v>2076</v>
      </c>
    </row>
    <row r="747" spans="1:3" x14ac:dyDescent="0.25">
      <c r="A747" s="11">
        <v>64396</v>
      </c>
      <c r="B747" s="11" t="s">
        <v>1397</v>
      </c>
      <c r="C747" s="12">
        <v>2076</v>
      </c>
    </row>
    <row r="748" spans="1:3" x14ac:dyDescent="0.25">
      <c r="A748" s="11">
        <v>64394</v>
      </c>
      <c r="B748" s="12" t="s">
        <v>1398</v>
      </c>
      <c r="C748" s="12">
        <v>2076</v>
      </c>
    </row>
    <row r="749" spans="1:3" x14ac:dyDescent="0.25">
      <c r="A749" s="11">
        <v>64406</v>
      </c>
      <c r="B749" s="12" t="s">
        <v>1399</v>
      </c>
      <c r="C749" s="12">
        <v>2076</v>
      </c>
    </row>
    <row r="750" spans="1:3" x14ac:dyDescent="0.25">
      <c r="A750" s="11">
        <v>64454</v>
      </c>
      <c r="B750" s="12" t="s">
        <v>1400</v>
      </c>
      <c r="C750" s="12">
        <v>2076</v>
      </c>
    </row>
    <row r="751" spans="1:3" x14ac:dyDescent="0.25">
      <c r="A751" s="11">
        <v>64535</v>
      </c>
      <c r="B751" s="12" t="s">
        <v>1401</v>
      </c>
      <c r="C751" s="12">
        <v>2076</v>
      </c>
    </row>
    <row r="752" spans="1:3" x14ac:dyDescent="0.25">
      <c r="A752" s="11">
        <v>64570</v>
      </c>
      <c r="B752" s="12" t="s">
        <v>1402</v>
      </c>
      <c r="C752" s="12">
        <v>2076</v>
      </c>
    </row>
    <row r="753" spans="1:3" x14ac:dyDescent="0.25">
      <c r="A753" s="11">
        <v>64591</v>
      </c>
      <c r="B753" s="12" t="s">
        <v>1403</v>
      </c>
      <c r="C753" s="12">
        <v>2076</v>
      </c>
    </row>
    <row r="754" spans="1:3" x14ac:dyDescent="0.25">
      <c r="A754" s="11">
        <v>64604</v>
      </c>
      <c r="B754" s="12" t="s">
        <v>1404</v>
      </c>
      <c r="C754" s="12">
        <v>2076</v>
      </c>
    </row>
    <row r="755" spans="1:3" x14ac:dyDescent="0.25">
      <c r="A755" s="11">
        <v>64644</v>
      </c>
      <c r="B755" s="12" t="s">
        <v>1405</v>
      </c>
      <c r="C755" s="12">
        <v>2076</v>
      </c>
    </row>
    <row r="756" spans="1:3" x14ac:dyDescent="0.25">
      <c r="A756" s="11">
        <v>64651</v>
      </c>
      <c r="B756" s="11" t="s">
        <v>1394</v>
      </c>
      <c r="C756" s="12">
        <v>2077</v>
      </c>
    </row>
    <row r="757" spans="1:3" x14ac:dyDescent="0.25">
      <c r="A757" s="11">
        <v>64703</v>
      </c>
      <c r="B757" s="12" t="s">
        <v>1395</v>
      </c>
      <c r="C757" s="12">
        <v>2077</v>
      </c>
    </row>
    <row r="758" spans="1:3" x14ac:dyDescent="0.25">
      <c r="A758" s="11">
        <v>64704</v>
      </c>
      <c r="B758" s="12" t="s">
        <v>1395</v>
      </c>
      <c r="C758" s="12">
        <v>2077</v>
      </c>
    </row>
    <row r="759" spans="1:3" x14ac:dyDescent="0.25">
      <c r="A759" s="11">
        <v>64749</v>
      </c>
      <c r="B759" s="12" t="s">
        <v>1396</v>
      </c>
      <c r="C759" s="12">
        <v>2077</v>
      </c>
    </row>
    <row r="760" spans="1:3" x14ac:dyDescent="0.25">
      <c r="A760" s="11">
        <v>64761</v>
      </c>
      <c r="B760" s="11" t="s">
        <v>1397</v>
      </c>
      <c r="C760" s="12">
        <v>2077</v>
      </c>
    </row>
    <row r="761" spans="1:3" x14ac:dyDescent="0.25">
      <c r="A761" s="11">
        <v>64751</v>
      </c>
      <c r="B761" s="12" t="s">
        <v>1398</v>
      </c>
      <c r="C761" s="12">
        <v>2077</v>
      </c>
    </row>
    <row r="762" spans="1:3" x14ac:dyDescent="0.25">
      <c r="A762" s="11">
        <v>64771</v>
      </c>
      <c r="B762" s="12" t="s">
        <v>1399</v>
      </c>
      <c r="C762" s="12">
        <v>2077</v>
      </c>
    </row>
    <row r="763" spans="1:3" x14ac:dyDescent="0.25">
      <c r="A763" s="11">
        <v>64811</v>
      </c>
      <c r="B763" s="12" t="s">
        <v>1400</v>
      </c>
      <c r="C763" s="12">
        <v>2077</v>
      </c>
    </row>
    <row r="764" spans="1:3" x14ac:dyDescent="0.25">
      <c r="A764" s="11">
        <v>64900</v>
      </c>
      <c r="B764" s="12" t="s">
        <v>1401</v>
      </c>
      <c r="C764" s="12">
        <v>2077</v>
      </c>
    </row>
    <row r="765" spans="1:3" x14ac:dyDescent="0.25">
      <c r="A765" s="11">
        <v>64935</v>
      </c>
      <c r="B765" s="12" t="s">
        <v>1402</v>
      </c>
      <c r="C765" s="12">
        <v>2077</v>
      </c>
    </row>
    <row r="766" spans="1:3" x14ac:dyDescent="0.25">
      <c r="A766" s="11">
        <v>64956</v>
      </c>
      <c r="B766" s="12" t="s">
        <v>1403</v>
      </c>
      <c r="C766" s="12">
        <v>2077</v>
      </c>
    </row>
    <row r="767" spans="1:3" x14ac:dyDescent="0.25">
      <c r="A767" s="11">
        <v>64969</v>
      </c>
      <c r="B767" s="12" t="s">
        <v>1404</v>
      </c>
      <c r="C767" s="12">
        <v>2077</v>
      </c>
    </row>
    <row r="768" spans="1:3" x14ac:dyDescent="0.25">
      <c r="A768" s="11">
        <v>65009</v>
      </c>
      <c r="B768" s="12" t="s">
        <v>1405</v>
      </c>
      <c r="C768" s="12">
        <v>2077</v>
      </c>
    </row>
    <row r="769" spans="1:3" x14ac:dyDescent="0.25">
      <c r="A769" s="11">
        <v>65016</v>
      </c>
      <c r="B769" s="11" t="s">
        <v>1394</v>
      </c>
      <c r="C769" s="12">
        <v>2078</v>
      </c>
    </row>
    <row r="770" spans="1:3" x14ac:dyDescent="0.25">
      <c r="A770" s="11">
        <v>65060</v>
      </c>
      <c r="B770" s="12" t="s">
        <v>1395</v>
      </c>
      <c r="C770" s="12">
        <v>2078</v>
      </c>
    </row>
    <row r="771" spans="1:3" x14ac:dyDescent="0.25">
      <c r="A771" s="11">
        <v>65061</v>
      </c>
      <c r="B771" s="12" t="s">
        <v>1395</v>
      </c>
      <c r="C771" s="12">
        <v>2078</v>
      </c>
    </row>
    <row r="772" spans="1:3" x14ac:dyDescent="0.25">
      <c r="A772" s="11">
        <v>65106</v>
      </c>
      <c r="B772" s="12" t="s">
        <v>1396</v>
      </c>
      <c r="C772" s="12">
        <v>2078</v>
      </c>
    </row>
    <row r="773" spans="1:3" x14ac:dyDescent="0.25">
      <c r="A773" s="11">
        <v>65126</v>
      </c>
      <c r="B773" s="11" t="s">
        <v>1397</v>
      </c>
      <c r="C773" s="12">
        <v>2078</v>
      </c>
    </row>
    <row r="774" spans="1:3" x14ac:dyDescent="0.25">
      <c r="A774" s="11">
        <v>65108</v>
      </c>
      <c r="B774" s="12" t="s">
        <v>1398</v>
      </c>
      <c r="C774" s="12">
        <v>2078</v>
      </c>
    </row>
    <row r="775" spans="1:3" x14ac:dyDescent="0.25">
      <c r="A775" s="11">
        <v>65136</v>
      </c>
      <c r="B775" s="12" t="s">
        <v>1399</v>
      </c>
      <c r="C775" s="12">
        <v>2078</v>
      </c>
    </row>
    <row r="776" spans="1:3" x14ac:dyDescent="0.25">
      <c r="A776" s="11">
        <v>65168</v>
      </c>
      <c r="B776" s="12" t="s">
        <v>1400</v>
      </c>
      <c r="C776" s="12">
        <v>2078</v>
      </c>
    </row>
    <row r="777" spans="1:3" x14ac:dyDescent="0.25">
      <c r="A777" s="11">
        <v>65265</v>
      </c>
      <c r="B777" s="12" t="s">
        <v>1401</v>
      </c>
      <c r="C777" s="12">
        <v>2078</v>
      </c>
    </row>
    <row r="778" spans="1:3" x14ac:dyDescent="0.25">
      <c r="A778" s="11">
        <v>65300</v>
      </c>
      <c r="B778" s="12" t="s">
        <v>1402</v>
      </c>
      <c r="C778" s="12">
        <v>2078</v>
      </c>
    </row>
    <row r="779" spans="1:3" x14ac:dyDescent="0.25">
      <c r="A779" s="11">
        <v>65321</v>
      </c>
      <c r="B779" s="12" t="s">
        <v>1403</v>
      </c>
      <c r="C779" s="12">
        <v>2078</v>
      </c>
    </row>
    <row r="780" spans="1:3" x14ac:dyDescent="0.25">
      <c r="A780" s="11">
        <v>65334</v>
      </c>
      <c r="B780" s="12" t="s">
        <v>1404</v>
      </c>
      <c r="C780" s="12">
        <v>2078</v>
      </c>
    </row>
    <row r="781" spans="1:3" x14ac:dyDescent="0.25">
      <c r="A781" s="11">
        <v>65374</v>
      </c>
      <c r="B781" s="12" t="s">
        <v>1405</v>
      </c>
      <c r="C781" s="12">
        <v>2078</v>
      </c>
    </row>
    <row r="782" spans="1:3" x14ac:dyDescent="0.25">
      <c r="A782" s="11">
        <v>65381</v>
      </c>
      <c r="B782" s="11" t="s">
        <v>1394</v>
      </c>
      <c r="C782" s="12">
        <v>2079</v>
      </c>
    </row>
    <row r="783" spans="1:3" x14ac:dyDescent="0.25">
      <c r="A783" s="11">
        <v>65438</v>
      </c>
      <c r="B783" s="12" t="s">
        <v>1395</v>
      </c>
      <c r="C783" s="12">
        <v>2079</v>
      </c>
    </row>
    <row r="784" spans="1:3" x14ac:dyDescent="0.25">
      <c r="A784" s="11">
        <v>65439</v>
      </c>
      <c r="B784" s="12" t="s">
        <v>1395</v>
      </c>
      <c r="C784" s="12">
        <v>2079</v>
      </c>
    </row>
    <row r="785" spans="1:3" x14ac:dyDescent="0.25">
      <c r="A785" s="11">
        <v>65484</v>
      </c>
      <c r="B785" s="12" t="s">
        <v>1396</v>
      </c>
      <c r="C785" s="12">
        <v>2079</v>
      </c>
    </row>
    <row r="786" spans="1:3" x14ac:dyDescent="0.25">
      <c r="A786" s="11">
        <v>65491</v>
      </c>
      <c r="B786" s="11" t="s">
        <v>1397</v>
      </c>
      <c r="C786" s="12">
        <v>2079</v>
      </c>
    </row>
    <row r="787" spans="1:3" x14ac:dyDescent="0.25">
      <c r="A787" s="11">
        <v>65486</v>
      </c>
      <c r="B787" s="12" t="s">
        <v>1398</v>
      </c>
      <c r="C787" s="12">
        <v>2079</v>
      </c>
    </row>
    <row r="788" spans="1:3" x14ac:dyDescent="0.25">
      <c r="A788" s="11">
        <v>65501</v>
      </c>
      <c r="B788" s="12" t="s">
        <v>1399</v>
      </c>
      <c r="C788" s="12">
        <v>2079</v>
      </c>
    </row>
    <row r="789" spans="1:3" x14ac:dyDescent="0.25">
      <c r="A789" s="11">
        <v>65546</v>
      </c>
      <c r="B789" s="12" t="s">
        <v>1400</v>
      </c>
      <c r="C789" s="12">
        <v>2079</v>
      </c>
    </row>
    <row r="790" spans="1:3" x14ac:dyDescent="0.25">
      <c r="A790" s="11">
        <v>65630</v>
      </c>
      <c r="B790" s="12" t="s">
        <v>1401</v>
      </c>
      <c r="C790" s="12">
        <v>2079</v>
      </c>
    </row>
    <row r="791" spans="1:3" x14ac:dyDescent="0.25">
      <c r="A791" s="11">
        <v>65665</v>
      </c>
      <c r="B791" s="12" t="s">
        <v>1402</v>
      </c>
      <c r="C791" s="12">
        <v>2079</v>
      </c>
    </row>
    <row r="792" spans="1:3" x14ac:dyDescent="0.25">
      <c r="A792" s="11">
        <v>65686</v>
      </c>
      <c r="B792" s="12" t="s">
        <v>1403</v>
      </c>
      <c r="C792" s="12">
        <v>2079</v>
      </c>
    </row>
    <row r="793" spans="1:3" x14ac:dyDescent="0.25">
      <c r="A793" s="11">
        <v>65699</v>
      </c>
      <c r="B793" s="12" t="s">
        <v>1404</v>
      </c>
      <c r="C793" s="12">
        <v>2079</v>
      </c>
    </row>
    <row r="794" spans="1:3" x14ac:dyDescent="0.25">
      <c r="A794" s="11">
        <v>65739</v>
      </c>
      <c r="B794" s="12" t="s">
        <v>1405</v>
      </c>
      <c r="C794" s="12">
        <v>2079</v>
      </c>
    </row>
    <row r="795" spans="1:3" x14ac:dyDescent="0.25">
      <c r="A795" s="11">
        <v>65746</v>
      </c>
      <c r="B795" s="11" t="s">
        <v>1394</v>
      </c>
      <c r="C795" s="12">
        <v>2080</v>
      </c>
    </row>
    <row r="796" spans="1:3" x14ac:dyDescent="0.25">
      <c r="A796" s="11">
        <v>65795</v>
      </c>
      <c r="B796" s="12" t="s">
        <v>1395</v>
      </c>
      <c r="C796" s="12">
        <v>2080</v>
      </c>
    </row>
    <row r="797" spans="1:3" x14ac:dyDescent="0.25">
      <c r="A797" s="11">
        <v>65796</v>
      </c>
      <c r="B797" s="12" t="s">
        <v>1395</v>
      </c>
      <c r="C797" s="12">
        <v>2080</v>
      </c>
    </row>
    <row r="798" spans="1:3" x14ac:dyDescent="0.25">
      <c r="A798" s="11">
        <v>65841</v>
      </c>
      <c r="B798" s="12" t="s">
        <v>1396</v>
      </c>
      <c r="C798" s="12">
        <v>2080</v>
      </c>
    </row>
    <row r="799" spans="1:3" x14ac:dyDescent="0.25">
      <c r="A799" s="11">
        <v>65857</v>
      </c>
      <c r="B799" s="11" t="s">
        <v>1397</v>
      </c>
      <c r="C799" s="12">
        <v>2080</v>
      </c>
    </row>
    <row r="800" spans="1:3" x14ac:dyDescent="0.25">
      <c r="A800" s="11">
        <v>65843</v>
      </c>
      <c r="B800" s="12" t="s">
        <v>1398</v>
      </c>
      <c r="C800" s="12">
        <v>2080</v>
      </c>
    </row>
    <row r="801" spans="1:3" x14ac:dyDescent="0.25">
      <c r="A801" s="11">
        <v>65867</v>
      </c>
      <c r="B801" s="12" t="s">
        <v>1399</v>
      </c>
      <c r="C801" s="12">
        <v>2080</v>
      </c>
    </row>
    <row r="802" spans="1:3" x14ac:dyDescent="0.25">
      <c r="A802" s="11">
        <v>65903</v>
      </c>
      <c r="B802" s="12" t="s">
        <v>1400</v>
      </c>
      <c r="C802" s="12">
        <v>2080</v>
      </c>
    </row>
    <row r="803" spans="1:3" x14ac:dyDescent="0.25">
      <c r="A803" s="11">
        <v>65996</v>
      </c>
      <c r="B803" s="12" t="s">
        <v>1401</v>
      </c>
      <c r="C803" s="12">
        <v>2080</v>
      </c>
    </row>
    <row r="804" spans="1:3" x14ac:dyDescent="0.25">
      <c r="A804" s="11">
        <v>66031</v>
      </c>
      <c r="B804" s="12" t="s">
        <v>1402</v>
      </c>
      <c r="C804" s="12">
        <v>2080</v>
      </c>
    </row>
    <row r="805" spans="1:3" x14ac:dyDescent="0.25">
      <c r="A805" s="11">
        <v>66052</v>
      </c>
      <c r="B805" s="12" t="s">
        <v>1403</v>
      </c>
      <c r="C805" s="12">
        <v>2080</v>
      </c>
    </row>
    <row r="806" spans="1:3" x14ac:dyDescent="0.25">
      <c r="A806" s="11">
        <v>66065</v>
      </c>
      <c r="B806" s="12" t="s">
        <v>1404</v>
      </c>
      <c r="C806" s="12">
        <v>2080</v>
      </c>
    </row>
    <row r="807" spans="1:3" x14ac:dyDescent="0.25">
      <c r="A807" s="11">
        <v>66105</v>
      </c>
      <c r="B807" s="12" t="s">
        <v>1405</v>
      </c>
      <c r="C807" s="12">
        <v>2080</v>
      </c>
    </row>
    <row r="808" spans="1:3" x14ac:dyDescent="0.25">
      <c r="A808" s="11">
        <v>66112</v>
      </c>
      <c r="B808" s="11" t="s">
        <v>1394</v>
      </c>
      <c r="C808" s="12">
        <v>2081</v>
      </c>
    </row>
    <row r="809" spans="1:3" x14ac:dyDescent="0.25">
      <c r="A809" s="11">
        <v>66152</v>
      </c>
      <c r="B809" s="12" t="s">
        <v>1395</v>
      </c>
      <c r="C809" s="12">
        <v>2081</v>
      </c>
    </row>
    <row r="810" spans="1:3" x14ac:dyDescent="0.25">
      <c r="A810" s="11">
        <v>66153</v>
      </c>
      <c r="B810" s="12" t="s">
        <v>1395</v>
      </c>
      <c r="C810" s="12">
        <v>2081</v>
      </c>
    </row>
    <row r="811" spans="1:3" x14ac:dyDescent="0.25">
      <c r="A811" s="11">
        <v>66198</v>
      </c>
      <c r="B811" s="12" t="s">
        <v>1396</v>
      </c>
      <c r="C811" s="12">
        <v>2081</v>
      </c>
    </row>
    <row r="812" spans="1:3" x14ac:dyDescent="0.25">
      <c r="A812" s="11">
        <v>66222</v>
      </c>
      <c r="B812" s="11" t="s">
        <v>1397</v>
      </c>
      <c r="C812" s="12">
        <v>2081</v>
      </c>
    </row>
    <row r="813" spans="1:3" x14ac:dyDescent="0.25">
      <c r="A813" s="11">
        <v>66200</v>
      </c>
      <c r="B813" s="12" t="s">
        <v>1398</v>
      </c>
      <c r="C813" s="12">
        <v>2081</v>
      </c>
    </row>
    <row r="814" spans="1:3" x14ac:dyDescent="0.25">
      <c r="A814" s="11">
        <v>66232</v>
      </c>
      <c r="B814" s="12" t="s">
        <v>1399</v>
      </c>
      <c r="C814" s="12">
        <v>2081</v>
      </c>
    </row>
    <row r="815" spans="1:3" x14ac:dyDescent="0.25">
      <c r="A815" s="11">
        <v>66260</v>
      </c>
      <c r="B815" s="12" t="s">
        <v>1400</v>
      </c>
      <c r="C815" s="12">
        <v>2081</v>
      </c>
    </row>
    <row r="816" spans="1:3" x14ac:dyDescent="0.25">
      <c r="A816" s="11">
        <v>66361</v>
      </c>
      <c r="B816" s="12" t="s">
        <v>1401</v>
      </c>
      <c r="C816" s="12">
        <v>2081</v>
      </c>
    </row>
    <row r="817" spans="1:3" x14ac:dyDescent="0.25">
      <c r="A817" s="11">
        <v>66396</v>
      </c>
      <c r="B817" s="12" t="s">
        <v>1402</v>
      </c>
      <c r="C817" s="12">
        <v>2081</v>
      </c>
    </row>
    <row r="818" spans="1:3" x14ac:dyDescent="0.25">
      <c r="A818" s="11">
        <v>66417</v>
      </c>
      <c r="B818" s="12" t="s">
        <v>1403</v>
      </c>
      <c r="C818" s="12">
        <v>2081</v>
      </c>
    </row>
    <row r="819" spans="1:3" x14ac:dyDescent="0.25">
      <c r="A819" s="11">
        <v>66430</v>
      </c>
      <c r="B819" s="12" t="s">
        <v>1404</v>
      </c>
      <c r="C819" s="12">
        <v>2081</v>
      </c>
    </row>
    <row r="820" spans="1:3" x14ac:dyDescent="0.25">
      <c r="A820" s="11">
        <v>66470</v>
      </c>
      <c r="B820" s="12" t="s">
        <v>1405</v>
      </c>
      <c r="C820" s="12">
        <v>2081</v>
      </c>
    </row>
    <row r="821" spans="1:3" x14ac:dyDescent="0.25">
      <c r="A821" s="11">
        <v>66477</v>
      </c>
      <c r="B821" s="11" t="s">
        <v>1394</v>
      </c>
      <c r="C821" s="12">
        <v>2082</v>
      </c>
    </row>
    <row r="822" spans="1:3" x14ac:dyDescent="0.25">
      <c r="A822" s="11">
        <v>66537</v>
      </c>
      <c r="B822" s="12" t="s">
        <v>1395</v>
      </c>
      <c r="C822" s="12">
        <v>2082</v>
      </c>
    </row>
    <row r="823" spans="1:3" x14ac:dyDescent="0.25">
      <c r="A823" s="11">
        <v>66538</v>
      </c>
      <c r="B823" s="12" t="s">
        <v>1395</v>
      </c>
      <c r="C823" s="12">
        <v>2082</v>
      </c>
    </row>
    <row r="824" spans="1:3" x14ac:dyDescent="0.25">
      <c r="A824" s="11">
        <v>66583</v>
      </c>
      <c r="B824" s="12" t="s">
        <v>1396</v>
      </c>
      <c r="C824" s="12">
        <v>2082</v>
      </c>
    </row>
    <row r="825" spans="1:3" x14ac:dyDescent="0.25">
      <c r="A825" s="11">
        <v>66587</v>
      </c>
      <c r="B825" s="11" t="s">
        <v>1397</v>
      </c>
      <c r="C825" s="12">
        <v>2082</v>
      </c>
    </row>
    <row r="826" spans="1:3" x14ac:dyDescent="0.25">
      <c r="A826" s="11">
        <v>66585</v>
      </c>
      <c r="B826" s="12" t="s">
        <v>1398</v>
      </c>
      <c r="C826" s="12">
        <v>2082</v>
      </c>
    </row>
    <row r="827" spans="1:3" x14ac:dyDescent="0.25">
      <c r="A827" s="11">
        <v>66597</v>
      </c>
      <c r="B827" s="12" t="s">
        <v>1399</v>
      </c>
      <c r="C827" s="12">
        <v>2082</v>
      </c>
    </row>
    <row r="828" spans="1:3" x14ac:dyDescent="0.25">
      <c r="A828" s="11">
        <v>66645</v>
      </c>
      <c r="B828" s="12" t="s">
        <v>1400</v>
      </c>
      <c r="C828" s="12">
        <v>2082</v>
      </c>
    </row>
    <row r="829" spans="1:3" x14ac:dyDescent="0.25">
      <c r="A829" s="11">
        <v>66726</v>
      </c>
      <c r="B829" s="12" t="s">
        <v>1401</v>
      </c>
      <c r="C829" s="12">
        <v>2082</v>
      </c>
    </row>
    <row r="830" spans="1:3" x14ac:dyDescent="0.25">
      <c r="A830" s="11">
        <v>66761</v>
      </c>
      <c r="B830" s="12" t="s">
        <v>1402</v>
      </c>
      <c r="C830" s="12">
        <v>2082</v>
      </c>
    </row>
    <row r="831" spans="1:3" x14ac:dyDescent="0.25">
      <c r="A831" s="11">
        <v>66782</v>
      </c>
      <c r="B831" s="12" t="s">
        <v>1403</v>
      </c>
      <c r="C831" s="12">
        <v>2082</v>
      </c>
    </row>
    <row r="832" spans="1:3" x14ac:dyDescent="0.25">
      <c r="A832" s="11">
        <v>66795</v>
      </c>
      <c r="B832" s="12" t="s">
        <v>1404</v>
      </c>
      <c r="C832" s="12">
        <v>2082</v>
      </c>
    </row>
    <row r="833" spans="1:3" x14ac:dyDescent="0.25">
      <c r="A833" s="11">
        <v>66835</v>
      </c>
      <c r="B833" s="12" t="s">
        <v>1405</v>
      </c>
      <c r="C833" s="12">
        <v>2082</v>
      </c>
    </row>
    <row r="834" spans="1:3" x14ac:dyDescent="0.25">
      <c r="A834" s="11">
        <v>66842</v>
      </c>
      <c r="B834" s="11" t="s">
        <v>1394</v>
      </c>
      <c r="C834" s="12">
        <v>2083</v>
      </c>
    </row>
    <row r="835" spans="1:3" x14ac:dyDescent="0.25">
      <c r="A835" s="11">
        <v>66887</v>
      </c>
      <c r="B835" s="12" t="s">
        <v>1395</v>
      </c>
      <c r="C835" s="12">
        <v>2083</v>
      </c>
    </row>
    <row r="836" spans="1:3" x14ac:dyDescent="0.25">
      <c r="A836" s="11">
        <v>66888</v>
      </c>
      <c r="B836" s="12" t="s">
        <v>1395</v>
      </c>
      <c r="C836" s="12">
        <v>2083</v>
      </c>
    </row>
    <row r="837" spans="1:3" x14ac:dyDescent="0.25">
      <c r="A837" s="11">
        <v>66933</v>
      </c>
      <c r="B837" s="12" t="s">
        <v>1396</v>
      </c>
      <c r="C837" s="12">
        <v>2083</v>
      </c>
    </row>
    <row r="838" spans="1:3" x14ac:dyDescent="0.25">
      <c r="A838" s="11">
        <v>66952</v>
      </c>
      <c r="B838" s="11" t="s">
        <v>1397</v>
      </c>
      <c r="C838" s="12">
        <v>2083</v>
      </c>
    </row>
    <row r="839" spans="1:3" x14ac:dyDescent="0.25">
      <c r="A839" s="11">
        <v>66935</v>
      </c>
      <c r="B839" s="12" t="s">
        <v>1398</v>
      </c>
      <c r="C839" s="12">
        <v>2083</v>
      </c>
    </row>
    <row r="840" spans="1:3" x14ac:dyDescent="0.25">
      <c r="A840" s="11">
        <v>66962</v>
      </c>
      <c r="B840" s="12" t="s">
        <v>1399</v>
      </c>
      <c r="C840" s="12">
        <v>2083</v>
      </c>
    </row>
    <row r="841" spans="1:3" x14ac:dyDescent="0.25">
      <c r="A841" s="11">
        <v>66995</v>
      </c>
      <c r="B841" s="12" t="s">
        <v>1400</v>
      </c>
      <c r="C841" s="12">
        <v>2083</v>
      </c>
    </row>
    <row r="842" spans="1:3" x14ac:dyDescent="0.25">
      <c r="A842" s="11">
        <v>67091</v>
      </c>
      <c r="B842" s="12" t="s">
        <v>1401</v>
      </c>
      <c r="C842" s="12">
        <v>2083</v>
      </c>
    </row>
    <row r="843" spans="1:3" x14ac:dyDescent="0.25">
      <c r="A843" s="11">
        <v>67126</v>
      </c>
      <c r="B843" s="12" t="s">
        <v>1402</v>
      </c>
      <c r="C843" s="12">
        <v>2083</v>
      </c>
    </row>
    <row r="844" spans="1:3" x14ac:dyDescent="0.25">
      <c r="A844" s="11">
        <v>67147</v>
      </c>
      <c r="B844" s="12" t="s">
        <v>1403</v>
      </c>
      <c r="C844" s="12">
        <v>2083</v>
      </c>
    </row>
    <row r="845" spans="1:3" x14ac:dyDescent="0.25">
      <c r="A845" s="11">
        <v>67160</v>
      </c>
      <c r="B845" s="12" t="s">
        <v>1404</v>
      </c>
      <c r="C845" s="12">
        <v>2083</v>
      </c>
    </row>
    <row r="846" spans="1:3" x14ac:dyDescent="0.25">
      <c r="A846" s="11">
        <v>67200</v>
      </c>
      <c r="B846" s="12" t="s">
        <v>1405</v>
      </c>
      <c r="C846" s="12">
        <v>2083</v>
      </c>
    </row>
    <row r="847" spans="1:3" x14ac:dyDescent="0.25">
      <c r="A847" s="11">
        <v>67207</v>
      </c>
      <c r="B847" s="11" t="s">
        <v>1394</v>
      </c>
      <c r="C847" s="12">
        <v>2084</v>
      </c>
    </row>
    <row r="848" spans="1:3" x14ac:dyDescent="0.25">
      <c r="A848" s="11">
        <v>67244</v>
      </c>
      <c r="B848" s="12" t="s">
        <v>1395</v>
      </c>
      <c r="C848" s="12">
        <v>2084</v>
      </c>
    </row>
    <row r="849" spans="1:3" x14ac:dyDescent="0.25">
      <c r="A849" s="11">
        <v>67245</v>
      </c>
      <c r="B849" s="12" t="s">
        <v>1395</v>
      </c>
      <c r="C849" s="12">
        <v>2084</v>
      </c>
    </row>
    <row r="850" spans="1:3" x14ac:dyDescent="0.25">
      <c r="A850" s="11">
        <v>67290</v>
      </c>
      <c r="B850" s="12" t="s">
        <v>1396</v>
      </c>
      <c r="C850" s="12">
        <v>2084</v>
      </c>
    </row>
    <row r="851" spans="1:3" x14ac:dyDescent="0.25">
      <c r="A851" s="11">
        <v>67318</v>
      </c>
      <c r="B851" s="11" t="s">
        <v>1397</v>
      </c>
      <c r="C851" s="12">
        <v>2084</v>
      </c>
    </row>
    <row r="852" spans="1:3" x14ac:dyDescent="0.25">
      <c r="A852" s="11">
        <v>67292</v>
      </c>
      <c r="B852" s="12" t="s">
        <v>1398</v>
      </c>
      <c r="C852" s="12">
        <v>2084</v>
      </c>
    </row>
    <row r="853" spans="1:3" x14ac:dyDescent="0.25">
      <c r="A853" s="11">
        <v>67328</v>
      </c>
      <c r="B853" s="12" t="s">
        <v>1399</v>
      </c>
      <c r="C853" s="12">
        <v>2084</v>
      </c>
    </row>
    <row r="854" spans="1:3" x14ac:dyDescent="0.25">
      <c r="A854" s="11">
        <v>67352</v>
      </c>
      <c r="B854" s="12" t="s">
        <v>1400</v>
      </c>
      <c r="C854" s="12">
        <v>2084</v>
      </c>
    </row>
    <row r="855" spans="1:3" x14ac:dyDescent="0.25">
      <c r="A855" s="11">
        <v>67457</v>
      </c>
      <c r="B855" s="12" t="s">
        <v>1401</v>
      </c>
      <c r="C855" s="12">
        <v>2084</v>
      </c>
    </row>
    <row r="856" spans="1:3" x14ac:dyDescent="0.25">
      <c r="A856" s="11">
        <v>67492</v>
      </c>
      <c r="B856" s="12" t="s">
        <v>1402</v>
      </c>
      <c r="C856" s="12">
        <v>2084</v>
      </c>
    </row>
    <row r="857" spans="1:3" x14ac:dyDescent="0.25">
      <c r="A857" s="11">
        <v>67513</v>
      </c>
      <c r="B857" s="12" t="s">
        <v>1403</v>
      </c>
      <c r="C857" s="12">
        <v>2084</v>
      </c>
    </row>
    <row r="858" spans="1:3" x14ac:dyDescent="0.25">
      <c r="A858" s="11">
        <v>67526</v>
      </c>
      <c r="B858" s="12" t="s">
        <v>1404</v>
      </c>
      <c r="C858" s="12">
        <v>2084</v>
      </c>
    </row>
    <row r="859" spans="1:3" x14ac:dyDescent="0.25">
      <c r="A859" s="11">
        <v>67566</v>
      </c>
      <c r="B859" s="12" t="s">
        <v>1405</v>
      </c>
      <c r="C859" s="12">
        <v>2084</v>
      </c>
    </row>
    <row r="860" spans="1:3" x14ac:dyDescent="0.25">
      <c r="A860" s="11">
        <v>67573</v>
      </c>
      <c r="B860" s="11" t="s">
        <v>1394</v>
      </c>
      <c r="C860" s="12">
        <v>2085</v>
      </c>
    </row>
    <row r="861" spans="1:3" x14ac:dyDescent="0.25">
      <c r="A861" s="11">
        <v>67629</v>
      </c>
      <c r="B861" s="12" t="s">
        <v>1395</v>
      </c>
      <c r="C861" s="12">
        <v>2085</v>
      </c>
    </row>
    <row r="862" spans="1:3" x14ac:dyDescent="0.25">
      <c r="A862" s="11">
        <v>67630</v>
      </c>
      <c r="B862" s="12" t="s">
        <v>1395</v>
      </c>
      <c r="C862" s="12">
        <v>2085</v>
      </c>
    </row>
    <row r="863" spans="1:3" x14ac:dyDescent="0.25">
      <c r="A863" s="11">
        <v>67675</v>
      </c>
      <c r="B863" s="12" t="s">
        <v>1396</v>
      </c>
      <c r="C863" s="12">
        <v>2085</v>
      </c>
    </row>
    <row r="864" spans="1:3" x14ac:dyDescent="0.25">
      <c r="A864" s="11">
        <v>67683</v>
      </c>
      <c r="B864" s="11" t="s">
        <v>1397</v>
      </c>
      <c r="C864" s="12">
        <v>2085</v>
      </c>
    </row>
    <row r="865" spans="1:3" x14ac:dyDescent="0.25">
      <c r="A865" s="11">
        <v>67677</v>
      </c>
      <c r="B865" s="12" t="s">
        <v>1398</v>
      </c>
      <c r="C865" s="12">
        <v>2085</v>
      </c>
    </row>
    <row r="866" spans="1:3" x14ac:dyDescent="0.25">
      <c r="A866" s="11">
        <v>67693</v>
      </c>
      <c r="B866" s="12" t="s">
        <v>1399</v>
      </c>
      <c r="C866" s="12">
        <v>2085</v>
      </c>
    </row>
    <row r="867" spans="1:3" x14ac:dyDescent="0.25">
      <c r="A867" s="11">
        <v>67737</v>
      </c>
      <c r="B867" s="12" t="s">
        <v>1400</v>
      </c>
      <c r="C867" s="12">
        <v>2085</v>
      </c>
    </row>
    <row r="868" spans="1:3" x14ac:dyDescent="0.25">
      <c r="A868" s="11">
        <v>67822</v>
      </c>
      <c r="B868" s="12" t="s">
        <v>1401</v>
      </c>
      <c r="C868" s="12">
        <v>2085</v>
      </c>
    </row>
    <row r="869" spans="1:3" x14ac:dyDescent="0.25">
      <c r="A869" s="11">
        <v>67857</v>
      </c>
      <c r="B869" s="12" t="s">
        <v>1402</v>
      </c>
      <c r="C869" s="12">
        <v>2085</v>
      </c>
    </row>
    <row r="870" spans="1:3" x14ac:dyDescent="0.25">
      <c r="A870" s="11">
        <v>67878</v>
      </c>
      <c r="B870" s="12" t="s">
        <v>1403</v>
      </c>
      <c r="C870" s="12">
        <v>2085</v>
      </c>
    </row>
    <row r="871" spans="1:3" x14ac:dyDescent="0.25">
      <c r="A871" s="11">
        <v>67891</v>
      </c>
      <c r="B871" s="12" t="s">
        <v>1404</v>
      </c>
      <c r="C871" s="12">
        <v>2085</v>
      </c>
    </row>
    <row r="872" spans="1:3" x14ac:dyDescent="0.25">
      <c r="A872" s="11">
        <v>67931</v>
      </c>
      <c r="B872" s="12" t="s">
        <v>1405</v>
      </c>
      <c r="C872" s="12">
        <v>2085</v>
      </c>
    </row>
    <row r="873" spans="1:3" x14ac:dyDescent="0.25">
      <c r="A873" s="11">
        <v>67938</v>
      </c>
      <c r="B873" s="11" t="s">
        <v>1394</v>
      </c>
      <c r="C873" s="12">
        <v>2086</v>
      </c>
    </row>
    <row r="874" spans="1:3" x14ac:dyDescent="0.25">
      <c r="A874" s="11">
        <v>67979</v>
      </c>
      <c r="B874" s="12" t="s">
        <v>1395</v>
      </c>
      <c r="C874" s="12">
        <v>2086</v>
      </c>
    </row>
    <row r="875" spans="1:3" x14ac:dyDescent="0.25">
      <c r="A875" s="11">
        <v>67980</v>
      </c>
      <c r="B875" s="12" t="s">
        <v>1395</v>
      </c>
      <c r="C875" s="12">
        <v>2086</v>
      </c>
    </row>
    <row r="876" spans="1:3" x14ac:dyDescent="0.25">
      <c r="A876" s="11">
        <v>68025</v>
      </c>
      <c r="B876" s="12" t="s">
        <v>1396</v>
      </c>
      <c r="C876" s="12">
        <v>2086</v>
      </c>
    </row>
    <row r="877" spans="1:3" x14ac:dyDescent="0.25">
      <c r="A877" s="11">
        <v>68048</v>
      </c>
      <c r="B877" s="11" t="s">
        <v>1397</v>
      </c>
      <c r="C877" s="12">
        <v>2086</v>
      </c>
    </row>
    <row r="878" spans="1:3" x14ac:dyDescent="0.25">
      <c r="A878" s="11">
        <v>68027</v>
      </c>
      <c r="B878" s="12" t="s">
        <v>1398</v>
      </c>
      <c r="C878" s="12">
        <v>2086</v>
      </c>
    </row>
    <row r="879" spans="1:3" x14ac:dyDescent="0.25">
      <c r="A879" s="11">
        <v>68058</v>
      </c>
      <c r="B879" s="12" t="s">
        <v>1399</v>
      </c>
      <c r="C879" s="12">
        <v>2086</v>
      </c>
    </row>
    <row r="880" spans="1:3" x14ac:dyDescent="0.25">
      <c r="A880" s="11">
        <v>68087</v>
      </c>
      <c r="B880" s="12" t="s">
        <v>1400</v>
      </c>
      <c r="C880" s="12">
        <v>2086</v>
      </c>
    </row>
    <row r="881" spans="1:3" x14ac:dyDescent="0.25">
      <c r="A881" s="11">
        <v>68187</v>
      </c>
      <c r="B881" s="12" t="s">
        <v>1401</v>
      </c>
      <c r="C881" s="12">
        <v>2086</v>
      </c>
    </row>
    <row r="882" spans="1:3" x14ac:dyDescent="0.25">
      <c r="A882" s="11">
        <v>68222</v>
      </c>
      <c r="B882" s="12" t="s">
        <v>1402</v>
      </c>
      <c r="C882" s="12">
        <v>2086</v>
      </c>
    </row>
    <row r="883" spans="1:3" x14ac:dyDescent="0.25">
      <c r="A883" s="11">
        <v>68243</v>
      </c>
      <c r="B883" s="12" t="s">
        <v>1403</v>
      </c>
      <c r="C883" s="12">
        <v>2086</v>
      </c>
    </row>
    <row r="884" spans="1:3" x14ac:dyDescent="0.25">
      <c r="A884" s="11">
        <v>68256</v>
      </c>
      <c r="B884" s="12" t="s">
        <v>1404</v>
      </c>
      <c r="C884" s="12">
        <v>2086</v>
      </c>
    </row>
    <row r="885" spans="1:3" x14ac:dyDescent="0.25">
      <c r="A885" s="11">
        <v>68296</v>
      </c>
      <c r="B885" s="12" t="s">
        <v>1405</v>
      </c>
      <c r="C885" s="12">
        <v>2086</v>
      </c>
    </row>
    <row r="886" spans="1:3" x14ac:dyDescent="0.25">
      <c r="A886" s="11">
        <v>68303</v>
      </c>
      <c r="B886" s="11" t="s">
        <v>1394</v>
      </c>
      <c r="C886" s="12">
        <v>2087</v>
      </c>
    </row>
    <row r="887" spans="1:3" x14ac:dyDescent="0.25">
      <c r="A887" s="11">
        <v>68364</v>
      </c>
      <c r="B887" s="12" t="s">
        <v>1395</v>
      </c>
      <c r="C887" s="12">
        <v>2087</v>
      </c>
    </row>
    <row r="888" spans="1:3" x14ac:dyDescent="0.25">
      <c r="A888" s="11">
        <v>68365</v>
      </c>
      <c r="B888" s="12" t="s">
        <v>1395</v>
      </c>
      <c r="C888" s="12">
        <v>2087</v>
      </c>
    </row>
    <row r="889" spans="1:3" x14ac:dyDescent="0.25">
      <c r="A889" s="11">
        <v>68410</v>
      </c>
      <c r="B889" s="12" t="s">
        <v>1396</v>
      </c>
      <c r="C889" s="12">
        <v>2087</v>
      </c>
    </row>
    <row r="890" spans="1:3" x14ac:dyDescent="0.25">
      <c r="A890" s="11">
        <v>68413</v>
      </c>
      <c r="B890" s="11" t="s">
        <v>1397</v>
      </c>
      <c r="C890" s="12">
        <v>2087</v>
      </c>
    </row>
    <row r="891" spans="1:3" x14ac:dyDescent="0.25">
      <c r="A891" s="11">
        <v>68412</v>
      </c>
      <c r="B891" s="12" t="s">
        <v>1398</v>
      </c>
      <c r="C891" s="12">
        <v>2087</v>
      </c>
    </row>
    <row r="892" spans="1:3" x14ac:dyDescent="0.25">
      <c r="A892" s="11">
        <v>68423</v>
      </c>
      <c r="B892" s="12" t="s">
        <v>1399</v>
      </c>
      <c r="C892" s="12">
        <v>2087</v>
      </c>
    </row>
    <row r="893" spans="1:3" x14ac:dyDescent="0.25">
      <c r="A893" s="11">
        <v>68472</v>
      </c>
      <c r="B893" s="12" t="s">
        <v>1400</v>
      </c>
      <c r="C893" s="12">
        <v>2087</v>
      </c>
    </row>
    <row r="894" spans="1:3" x14ac:dyDescent="0.25">
      <c r="A894" s="11">
        <v>68552</v>
      </c>
      <c r="B894" s="12" t="s">
        <v>1401</v>
      </c>
      <c r="C894" s="12">
        <v>2087</v>
      </c>
    </row>
    <row r="895" spans="1:3" x14ac:dyDescent="0.25">
      <c r="A895" s="11">
        <v>68587</v>
      </c>
      <c r="B895" s="12" t="s">
        <v>1402</v>
      </c>
      <c r="C895" s="12">
        <v>2087</v>
      </c>
    </row>
    <row r="896" spans="1:3" x14ac:dyDescent="0.25">
      <c r="A896" s="11">
        <v>68608</v>
      </c>
      <c r="B896" s="12" t="s">
        <v>1403</v>
      </c>
      <c r="C896" s="12">
        <v>2087</v>
      </c>
    </row>
    <row r="897" spans="1:3" x14ac:dyDescent="0.25">
      <c r="A897" s="11">
        <v>68621</v>
      </c>
      <c r="B897" s="12" t="s">
        <v>1404</v>
      </c>
      <c r="C897" s="12">
        <v>2087</v>
      </c>
    </row>
    <row r="898" spans="1:3" x14ac:dyDescent="0.25">
      <c r="A898" s="11">
        <v>68661</v>
      </c>
      <c r="B898" s="12" t="s">
        <v>1405</v>
      </c>
      <c r="C898" s="12">
        <v>2087</v>
      </c>
    </row>
    <row r="899" spans="1:3" x14ac:dyDescent="0.25">
      <c r="A899" s="11">
        <v>68668</v>
      </c>
      <c r="B899" s="11" t="s">
        <v>1394</v>
      </c>
      <c r="C899" s="12">
        <v>2088</v>
      </c>
    </row>
    <row r="900" spans="1:3" x14ac:dyDescent="0.25">
      <c r="A900" s="11">
        <v>68721</v>
      </c>
      <c r="B900" s="12" t="s">
        <v>1395</v>
      </c>
      <c r="C900" s="12">
        <v>2088</v>
      </c>
    </row>
    <row r="901" spans="1:3" x14ac:dyDescent="0.25">
      <c r="A901" s="11">
        <v>68722</v>
      </c>
      <c r="B901" s="12" t="s">
        <v>1395</v>
      </c>
      <c r="C901" s="12">
        <v>2088</v>
      </c>
    </row>
    <row r="902" spans="1:3" x14ac:dyDescent="0.25">
      <c r="A902" s="11">
        <v>68767</v>
      </c>
      <c r="B902" s="12" t="s">
        <v>1396</v>
      </c>
      <c r="C902" s="12">
        <v>2088</v>
      </c>
    </row>
    <row r="903" spans="1:3" x14ac:dyDescent="0.25">
      <c r="A903" s="11">
        <v>68779</v>
      </c>
      <c r="B903" s="11" t="s">
        <v>1397</v>
      </c>
      <c r="C903" s="12">
        <v>2088</v>
      </c>
    </row>
    <row r="904" spans="1:3" x14ac:dyDescent="0.25">
      <c r="A904" s="11">
        <v>68769</v>
      </c>
      <c r="B904" s="12" t="s">
        <v>1398</v>
      </c>
      <c r="C904" s="12">
        <v>2088</v>
      </c>
    </row>
    <row r="905" spans="1:3" x14ac:dyDescent="0.25">
      <c r="A905" s="11">
        <v>68789</v>
      </c>
      <c r="B905" s="12" t="s">
        <v>1399</v>
      </c>
      <c r="C905" s="12">
        <v>2088</v>
      </c>
    </row>
    <row r="906" spans="1:3" x14ac:dyDescent="0.25">
      <c r="A906" s="11">
        <v>68829</v>
      </c>
      <c r="B906" s="12" t="s">
        <v>1400</v>
      </c>
      <c r="C906" s="12">
        <v>2088</v>
      </c>
    </row>
    <row r="907" spans="1:3" x14ac:dyDescent="0.25">
      <c r="A907" s="11">
        <v>68918</v>
      </c>
      <c r="B907" s="12" t="s">
        <v>1401</v>
      </c>
      <c r="C907" s="12">
        <v>2088</v>
      </c>
    </row>
    <row r="908" spans="1:3" x14ac:dyDescent="0.25">
      <c r="A908" s="11">
        <v>68953</v>
      </c>
      <c r="B908" s="12" t="s">
        <v>1402</v>
      </c>
      <c r="C908" s="12">
        <v>2088</v>
      </c>
    </row>
    <row r="909" spans="1:3" x14ac:dyDescent="0.25">
      <c r="A909" s="11">
        <v>68974</v>
      </c>
      <c r="B909" s="12" t="s">
        <v>1403</v>
      </c>
      <c r="C909" s="12">
        <v>2088</v>
      </c>
    </row>
    <row r="910" spans="1:3" x14ac:dyDescent="0.25">
      <c r="A910" s="11">
        <v>68987</v>
      </c>
      <c r="B910" s="12" t="s">
        <v>1404</v>
      </c>
      <c r="C910" s="12">
        <v>2088</v>
      </c>
    </row>
    <row r="911" spans="1:3" x14ac:dyDescent="0.25">
      <c r="A911" s="11">
        <v>69027</v>
      </c>
      <c r="B911" s="12" t="s">
        <v>1405</v>
      </c>
      <c r="C911" s="12">
        <v>2088</v>
      </c>
    </row>
    <row r="912" spans="1:3" x14ac:dyDescent="0.25">
      <c r="A912" s="11">
        <v>69034</v>
      </c>
      <c r="B912" s="11" t="s">
        <v>1394</v>
      </c>
      <c r="C912" s="12">
        <v>2089</v>
      </c>
    </row>
    <row r="913" spans="1:3" x14ac:dyDescent="0.25">
      <c r="A913" s="11">
        <v>69078</v>
      </c>
      <c r="B913" s="12" t="s">
        <v>1395</v>
      </c>
      <c r="C913" s="12">
        <v>2089</v>
      </c>
    </row>
    <row r="914" spans="1:3" x14ac:dyDescent="0.25">
      <c r="A914" s="11">
        <v>69079</v>
      </c>
      <c r="B914" s="12" t="s">
        <v>1395</v>
      </c>
      <c r="C914" s="12">
        <v>2089</v>
      </c>
    </row>
    <row r="915" spans="1:3" x14ac:dyDescent="0.25">
      <c r="A915" s="11">
        <v>69124</v>
      </c>
      <c r="B915" s="12" t="s">
        <v>1396</v>
      </c>
      <c r="C915" s="12">
        <v>2089</v>
      </c>
    </row>
    <row r="916" spans="1:3" x14ac:dyDescent="0.25">
      <c r="A916" s="11">
        <v>69144</v>
      </c>
      <c r="B916" s="11" t="s">
        <v>1397</v>
      </c>
      <c r="C916" s="12">
        <v>2089</v>
      </c>
    </row>
    <row r="917" spans="1:3" x14ac:dyDescent="0.25">
      <c r="A917" s="11">
        <v>69126</v>
      </c>
      <c r="B917" s="12" t="s">
        <v>1398</v>
      </c>
      <c r="C917" s="12">
        <v>2089</v>
      </c>
    </row>
    <row r="918" spans="1:3" x14ac:dyDescent="0.25">
      <c r="A918" s="11">
        <v>69154</v>
      </c>
      <c r="B918" s="12" t="s">
        <v>1399</v>
      </c>
      <c r="C918" s="12">
        <v>2089</v>
      </c>
    </row>
    <row r="919" spans="1:3" x14ac:dyDescent="0.25">
      <c r="A919" s="11">
        <v>69186</v>
      </c>
      <c r="B919" s="12" t="s">
        <v>1400</v>
      </c>
      <c r="C919" s="12">
        <v>2089</v>
      </c>
    </row>
    <row r="920" spans="1:3" x14ac:dyDescent="0.25">
      <c r="A920" s="11">
        <v>69283</v>
      </c>
      <c r="B920" s="12" t="s">
        <v>1401</v>
      </c>
      <c r="C920" s="12">
        <v>2089</v>
      </c>
    </row>
    <row r="921" spans="1:3" x14ac:dyDescent="0.25">
      <c r="A921" s="11">
        <v>69318</v>
      </c>
      <c r="B921" s="12" t="s">
        <v>1402</v>
      </c>
      <c r="C921" s="12">
        <v>2089</v>
      </c>
    </row>
    <row r="922" spans="1:3" x14ac:dyDescent="0.25">
      <c r="A922" s="11">
        <v>69339</v>
      </c>
      <c r="B922" s="12" t="s">
        <v>1403</v>
      </c>
      <c r="C922" s="12">
        <v>2089</v>
      </c>
    </row>
    <row r="923" spans="1:3" x14ac:dyDescent="0.25">
      <c r="A923" s="11">
        <v>69352</v>
      </c>
      <c r="B923" s="12" t="s">
        <v>1404</v>
      </c>
      <c r="C923" s="12">
        <v>2089</v>
      </c>
    </row>
    <row r="924" spans="1:3" x14ac:dyDescent="0.25">
      <c r="A924" s="11">
        <v>69392</v>
      </c>
      <c r="B924" s="12" t="s">
        <v>1405</v>
      </c>
      <c r="C924" s="12">
        <v>2089</v>
      </c>
    </row>
    <row r="925" spans="1:3" x14ac:dyDescent="0.25">
      <c r="A925" s="11">
        <v>69399</v>
      </c>
      <c r="B925" s="11" t="s">
        <v>1394</v>
      </c>
      <c r="C925" s="12">
        <v>2090</v>
      </c>
    </row>
    <row r="926" spans="1:3" x14ac:dyDescent="0.25">
      <c r="A926" s="11">
        <v>69456</v>
      </c>
      <c r="B926" s="12" t="s">
        <v>1395</v>
      </c>
      <c r="C926" s="12">
        <v>2090</v>
      </c>
    </row>
    <row r="927" spans="1:3" x14ac:dyDescent="0.25">
      <c r="A927" s="11">
        <v>69457</v>
      </c>
      <c r="B927" s="12" t="s">
        <v>1395</v>
      </c>
      <c r="C927" s="12">
        <v>2090</v>
      </c>
    </row>
    <row r="928" spans="1:3" x14ac:dyDescent="0.25">
      <c r="A928" s="11">
        <v>69502</v>
      </c>
      <c r="B928" s="12" t="s">
        <v>1396</v>
      </c>
      <c r="C928" s="12">
        <v>2090</v>
      </c>
    </row>
    <row r="929" spans="1:3" x14ac:dyDescent="0.25">
      <c r="A929" s="11">
        <v>69509</v>
      </c>
      <c r="B929" s="11" t="s">
        <v>1397</v>
      </c>
      <c r="C929" s="12">
        <v>2090</v>
      </c>
    </row>
    <row r="930" spans="1:3" x14ac:dyDescent="0.25">
      <c r="A930" s="11">
        <v>69504</v>
      </c>
      <c r="B930" s="12" t="s">
        <v>1398</v>
      </c>
      <c r="C930" s="12">
        <v>2090</v>
      </c>
    </row>
    <row r="931" spans="1:3" x14ac:dyDescent="0.25">
      <c r="A931" s="11">
        <v>69519</v>
      </c>
      <c r="B931" s="12" t="s">
        <v>1399</v>
      </c>
      <c r="C931" s="12">
        <v>2090</v>
      </c>
    </row>
    <row r="932" spans="1:3" x14ac:dyDescent="0.25">
      <c r="A932" s="11">
        <v>69564</v>
      </c>
      <c r="B932" s="12" t="s">
        <v>1400</v>
      </c>
      <c r="C932" s="12">
        <v>2090</v>
      </c>
    </row>
    <row r="933" spans="1:3" x14ac:dyDescent="0.25">
      <c r="A933" s="11">
        <v>69648</v>
      </c>
      <c r="B933" s="12" t="s">
        <v>1401</v>
      </c>
      <c r="C933" s="12">
        <v>2090</v>
      </c>
    </row>
    <row r="934" spans="1:3" x14ac:dyDescent="0.25">
      <c r="A934" s="11">
        <v>69683</v>
      </c>
      <c r="B934" s="12" t="s">
        <v>1402</v>
      </c>
      <c r="C934" s="12">
        <v>2090</v>
      </c>
    </row>
    <row r="935" spans="1:3" x14ac:dyDescent="0.25">
      <c r="A935" s="11">
        <v>69704</v>
      </c>
      <c r="B935" s="12" t="s">
        <v>1403</v>
      </c>
      <c r="C935" s="12">
        <v>2090</v>
      </c>
    </row>
    <row r="936" spans="1:3" x14ac:dyDescent="0.25">
      <c r="A936" s="11">
        <v>69717</v>
      </c>
      <c r="B936" s="12" t="s">
        <v>1404</v>
      </c>
      <c r="C936" s="12">
        <v>2090</v>
      </c>
    </row>
    <row r="937" spans="1:3" x14ac:dyDescent="0.25">
      <c r="A937" s="11">
        <v>69757</v>
      </c>
      <c r="B937" s="12" t="s">
        <v>1405</v>
      </c>
      <c r="C937" s="12">
        <v>2090</v>
      </c>
    </row>
    <row r="938" spans="1:3" x14ac:dyDescent="0.25">
      <c r="A938" s="11">
        <v>69764</v>
      </c>
      <c r="B938" s="11" t="s">
        <v>1394</v>
      </c>
      <c r="C938" s="12">
        <v>2091</v>
      </c>
    </row>
    <row r="939" spans="1:3" x14ac:dyDescent="0.25">
      <c r="A939" s="11">
        <v>69813</v>
      </c>
      <c r="B939" s="12" t="s">
        <v>1395</v>
      </c>
      <c r="C939" s="12">
        <v>2091</v>
      </c>
    </row>
    <row r="940" spans="1:3" x14ac:dyDescent="0.25">
      <c r="A940" s="11">
        <v>69814</v>
      </c>
      <c r="B940" s="12" t="s">
        <v>1395</v>
      </c>
      <c r="C940" s="12">
        <v>2091</v>
      </c>
    </row>
    <row r="941" spans="1:3" x14ac:dyDescent="0.25">
      <c r="A941" s="11">
        <v>69859</v>
      </c>
      <c r="B941" s="12" t="s">
        <v>1396</v>
      </c>
      <c r="C941" s="12">
        <v>2091</v>
      </c>
    </row>
    <row r="942" spans="1:3" x14ac:dyDescent="0.25">
      <c r="A942" s="11">
        <v>69874</v>
      </c>
      <c r="B942" s="11" t="s">
        <v>1397</v>
      </c>
      <c r="C942" s="12">
        <v>2091</v>
      </c>
    </row>
    <row r="943" spans="1:3" x14ac:dyDescent="0.25">
      <c r="A943" s="11">
        <v>69861</v>
      </c>
      <c r="B943" s="12" t="s">
        <v>1398</v>
      </c>
      <c r="C943" s="12">
        <v>2091</v>
      </c>
    </row>
    <row r="944" spans="1:3" x14ac:dyDescent="0.25">
      <c r="A944" s="11">
        <v>69884</v>
      </c>
      <c r="B944" s="12" t="s">
        <v>1399</v>
      </c>
      <c r="C944" s="12">
        <v>2091</v>
      </c>
    </row>
    <row r="945" spans="1:3" x14ac:dyDescent="0.25">
      <c r="A945" s="11">
        <v>69921</v>
      </c>
      <c r="B945" s="12" t="s">
        <v>1400</v>
      </c>
      <c r="C945" s="12">
        <v>2091</v>
      </c>
    </row>
    <row r="946" spans="1:3" x14ac:dyDescent="0.25">
      <c r="A946" s="11">
        <v>70013</v>
      </c>
      <c r="B946" s="12" t="s">
        <v>1401</v>
      </c>
      <c r="C946" s="12">
        <v>2091</v>
      </c>
    </row>
    <row r="947" spans="1:3" x14ac:dyDescent="0.25">
      <c r="A947" s="11">
        <v>70048</v>
      </c>
      <c r="B947" s="12" t="s">
        <v>1402</v>
      </c>
      <c r="C947" s="12">
        <v>2091</v>
      </c>
    </row>
    <row r="948" spans="1:3" x14ac:dyDescent="0.25">
      <c r="A948" s="11">
        <v>70069</v>
      </c>
      <c r="B948" s="12" t="s">
        <v>1403</v>
      </c>
      <c r="C948" s="12">
        <v>2091</v>
      </c>
    </row>
    <row r="949" spans="1:3" x14ac:dyDescent="0.25">
      <c r="A949" s="11">
        <v>70082</v>
      </c>
      <c r="B949" s="12" t="s">
        <v>1404</v>
      </c>
      <c r="C949" s="12">
        <v>2091</v>
      </c>
    </row>
    <row r="950" spans="1:3" x14ac:dyDescent="0.25">
      <c r="A950" s="11">
        <v>70122</v>
      </c>
      <c r="B950" s="12" t="s">
        <v>1405</v>
      </c>
      <c r="C950" s="12">
        <v>2091</v>
      </c>
    </row>
    <row r="951" spans="1:3" x14ac:dyDescent="0.25">
      <c r="A951" s="11">
        <v>70129</v>
      </c>
      <c r="B951" s="11" t="s">
        <v>1394</v>
      </c>
      <c r="C951" s="12">
        <v>2092</v>
      </c>
    </row>
    <row r="952" spans="1:3" x14ac:dyDescent="0.25">
      <c r="A952" s="11">
        <v>70170</v>
      </c>
      <c r="B952" s="12" t="s">
        <v>1395</v>
      </c>
      <c r="C952" s="12">
        <v>2092</v>
      </c>
    </row>
    <row r="953" spans="1:3" x14ac:dyDescent="0.25">
      <c r="A953" s="11">
        <v>70171</v>
      </c>
      <c r="B953" s="12" t="s">
        <v>1395</v>
      </c>
      <c r="C953" s="12">
        <v>2092</v>
      </c>
    </row>
    <row r="954" spans="1:3" x14ac:dyDescent="0.25">
      <c r="A954" s="11">
        <v>70216</v>
      </c>
      <c r="B954" s="12" t="s">
        <v>1396</v>
      </c>
      <c r="C954" s="12">
        <v>2092</v>
      </c>
    </row>
    <row r="955" spans="1:3" x14ac:dyDescent="0.25">
      <c r="A955" s="11">
        <v>70240</v>
      </c>
      <c r="B955" s="11" t="s">
        <v>1397</v>
      </c>
      <c r="C955" s="12">
        <v>2092</v>
      </c>
    </row>
    <row r="956" spans="1:3" x14ac:dyDescent="0.25">
      <c r="A956" s="11">
        <v>70218</v>
      </c>
      <c r="B956" s="12" t="s">
        <v>1398</v>
      </c>
      <c r="C956" s="12">
        <v>2092</v>
      </c>
    </row>
    <row r="957" spans="1:3" x14ac:dyDescent="0.25">
      <c r="A957" s="11">
        <v>70250</v>
      </c>
      <c r="B957" s="12" t="s">
        <v>1399</v>
      </c>
      <c r="C957" s="12">
        <v>2092</v>
      </c>
    </row>
    <row r="958" spans="1:3" x14ac:dyDescent="0.25">
      <c r="A958" s="11">
        <v>70278</v>
      </c>
      <c r="B958" s="12" t="s">
        <v>1400</v>
      </c>
      <c r="C958" s="12">
        <v>2092</v>
      </c>
    </row>
    <row r="959" spans="1:3" x14ac:dyDescent="0.25">
      <c r="A959" s="11">
        <v>70379</v>
      </c>
      <c r="B959" s="12" t="s">
        <v>1401</v>
      </c>
      <c r="C959" s="12">
        <v>2092</v>
      </c>
    </row>
    <row r="960" spans="1:3" x14ac:dyDescent="0.25">
      <c r="A960" s="11">
        <v>70414</v>
      </c>
      <c r="B960" s="12" t="s">
        <v>1402</v>
      </c>
      <c r="C960" s="12">
        <v>2092</v>
      </c>
    </row>
    <row r="961" spans="1:3" x14ac:dyDescent="0.25">
      <c r="A961" s="11">
        <v>70435</v>
      </c>
      <c r="B961" s="12" t="s">
        <v>1403</v>
      </c>
      <c r="C961" s="12">
        <v>2092</v>
      </c>
    </row>
    <row r="962" spans="1:3" x14ac:dyDescent="0.25">
      <c r="A962" s="11">
        <v>70448</v>
      </c>
      <c r="B962" s="12" t="s">
        <v>1404</v>
      </c>
      <c r="C962" s="12">
        <v>2092</v>
      </c>
    </row>
    <row r="963" spans="1:3" x14ac:dyDescent="0.25">
      <c r="A963" s="11">
        <v>70488</v>
      </c>
      <c r="B963" s="12" t="s">
        <v>1405</v>
      </c>
      <c r="C963" s="12">
        <v>2092</v>
      </c>
    </row>
    <row r="964" spans="1:3" x14ac:dyDescent="0.25">
      <c r="A964" s="11">
        <v>70495</v>
      </c>
      <c r="B964" s="11" t="s">
        <v>1394</v>
      </c>
      <c r="C964" s="12">
        <v>2093</v>
      </c>
    </row>
    <row r="965" spans="1:3" x14ac:dyDescent="0.25">
      <c r="A965" s="11">
        <v>70548</v>
      </c>
      <c r="B965" s="12" t="s">
        <v>1395</v>
      </c>
      <c r="C965" s="12">
        <v>2093</v>
      </c>
    </row>
    <row r="966" spans="1:3" x14ac:dyDescent="0.25">
      <c r="A966" s="11">
        <v>70549</v>
      </c>
      <c r="B966" s="12" t="s">
        <v>1395</v>
      </c>
      <c r="C966" s="12">
        <v>2093</v>
      </c>
    </row>
    <row r="967" spans="1:3" x14ac:dyDescent="0.25">
      <c r="A967" s="11">
        <v>70594</v>
      </c>
      <c r="B967" s="12" t="s">
        <v>1396</v>
      </c>
      <c r="C967" s="12">
        <v>2093</v>
      </c>
    </row>
    <row r="968" spans="1:3" x14ac:dyDescent="0.25">
      <c r="A968" s="11">
        <v>70605</v>
      </c>
      <c r="B968" s="11" t="s">
        <v>1397</v>
      </c>
      <c r="C968" s="12">
        <v>2093</v>
      </c>
    </row>
    <row r="969" spans="1:3" x14ac:dyDescent="0.25">
      <c r="A969" s="11">
        <v>70596</v>
      </c>
      <c r="B969" s="12" t="s">
        <v>1398</v>
      </c>
      <c r="C969" s="12">
        <v>2093</v>
      </c>
    </row>
    <row r="970" spans="1:3" x14ac:dyDescent="0.25">
      <c r="A970" s="11">
        <v>70615</v>
      </c>
      <c r="B970" s="12" t="s">
        <v>1399</v>
      </c>
      <c r="C970" s="12">
        <v>2093</v>
      </c>
    </row>
    <row r="971" spans="1:3" x14ac:dyDescent="0.25">
      <c r="A971" s="11">
        <v>70656</v>
      </c>
      <c r="B971" s="12" t="s">
        <v>1400</v>
      </c>
      <c r="C971" s="12">
        <v>2093</v>
      </c>
    </row>
    <row r="972" spans="1:3" x14ac:dyDescent="0.25">
      <c r="A972" s="11">
        <v>70744</v>
      </c>
      <c r="B972" s="12" t="s">
        <v>1401</v>
      </c>
      <c r="C972" s="12">
        <v>2093</v>
      </c>
    </row>
    <row r="973" spans="1:3" x14ac:dyDescent="0.25">
      <c r="A973" s="11">
        <v>70779</v>
      </c>
      <c r="B973" s="12" t="s">
        <v>1402</v>
      </c>
      <c r="C973" s="12">
        <v>2093</v>
      </c>
    </row>
    <row r="974" spans="1:3" x14ac:dyDescent="0.25">
      <c r="A974" s="11">
        <v>70800</v>
      </c>
      <c r="B974" s="12" t="s">
        <v>1403</v>
      </c>
      <c r="C974" s="12">
        <v>2093</v>
      </c>
    </row>
    <row r="975" spans="1:3" x14ac:dyDescent="0.25">
      <c r="A975" s="11">
        <v>70813</v>
      </c>
      <c r="B975" s="12" t="s">
        <v>1404</v>
      </c>
      <c r="C975" s="12">
        <v>2093</v>
      </c>
    </row>
    <row r="976" spans="1:3" x14ac:dyDescent="0.25">
      <c r="A976" s="11">
        <v>70853</v>
      </c>
      <c r="B976" s="12" t="s">
        <v>1405</v>
      </c>
      <c r="C976" s="12">
        <v>2093</v>
      </c>
    </row>
    <row r="977" spans="1:3" x14ac:dyDescent="0.25">
      <c r="A977" s="11">
        <v>70860</v>
      </c>
      <c r="B977" s="11" t="s">
        <v>1394</v>
      </c>
      <c r="C977" s="12">
        <v>2094</v>
      </c>
    </row>
    <row r="978" spans="1:3" x14ac:dyDescent="0.25">
      <c r="A978" s="11">
        <v>70905</v>
      </c>
      <c r="B978" s="12" t="s">
        <v>1395</v>
      </c>
      <c r="C978" s="12">
        <v>2094</v>
      </c>
    </row>
    <row r="979" spans="1:3" x14ac:dyDescent="0.25">
      <c r="A979" s="11">
        <v>70906</v>
      </c>
      <c r="B979" s="12" t="s">
        <v>1395</v>
      </c>
      <c r="C979" s="12">
        <v>2094</v>
      </c>
    </row>
    <row r="980" spans="1:3" x14ac:dyDescent="0.25">
      <c r="A980" s="11">
        <v>70951</v>
      </c>
      <c r="B980" s="12" t="s">
        <v>1396</v>
      </c>
      <c r="C980" s="12">
        <v>2094</v>
      </c>
    </row>
    <row r="981" spans="1:3" x14ac:dyDescent="0.25">
      <c r="A981" s="11">
        <v>70970</v>
      </c>
      <c r="B981" s="11" t="s">
        <v>1397</v>
      </c>
      <c r="C981" s="12">
        <v>2094</v>
      </c>
    </row>
    <row r="982" spans="1:3" x14ac:dyDescent="0.25">
      <c r="A982" s="11">
        <v>70953</v>
      </c>
      <c r="B982" s="12" t="s">
        <v>1398</v>
      </c>
      <c r="C982" s="12">
        <v>2094</v>
      </c>
    </row>
    <row r="983" spans="1:3" x14ac:dyDescent="0.25">
      <c r="A983" s="11">
        <v>70980</v>
      </c>
      <c r="B983" s="12" t="s">
        <v>1399</v>
      </c>
      <c r="C983" s="12">
        <v>2094</v>
      </c>
    </row>
    <row r="984" spans="1:3" x14ac:dyDescent="0.25">
      <c r="A984" s="11">
        <v>71013</v>
      </c>
      <c r="B984" s="12" t="s">
        <v>1400</v>
      </c>
      <c r="C984" s="12">
        <v>2094</v>
      </c>
    </row>
    <row r="985" spans="1:3" x14ac:dyDescent="0.25">
      <c r="A985" s="11">
        <v>71109</v>
      </c>
      <c r="B985" s="12" t="s">
        <v>1401</v>
      </c>
      <c r="C985" s="12">
        <v>2094</v>
      </c>
    </row>
    <row r="986" spans="1:3" x14ac:dyDescent="0.25">
      <c r="A986" s="11">
        <v>71144</v>
      </c>
      <c r="B986" s="12" t="s">
        <v>1402</v>
      </c>
      <c r="C986" s="12">
        <v>2094</v>
      </c>
    </row>
    <row r="987" spans="1:3" x14ac:dyDescent="0.25">
      <c r="A987" s="11">
        <v>71165</v>
      </c>
      <c r="B987" s="12" t="s">
        <v>1403</v>
      </c>
      <c r="C987" s="12">
        <v>2094</v>
      </c>
    </row>
    <row r="988" spans="1:3" x14ac:dyDescent="0.25">
      <c r="A988" s="11">
        <v>71178</v>
      </c>
      <c r="B988" s="12" t="s">
        <v>1404</v>
      </c>
      <c r="C988" s="12">
        <v>2094</v>
      </c>
    </row>
    <row r="989" spans="1:3" x14ac:dyDescent="0.25">
      <c r="A989" s="11">
        <v>71218</v>
      </c>
      <c r="B989" s="12" t="s">
        <v>1405</v>
      </c>
      <c r="C989" s="12">
        <v>2094</v>
      </c>
    </row>
    <row r="990" spans="1:3" x14ac:dyDescent="0.25">
      <c r="A990" s="11">
        <v>71225</v>
      </c>
      <c r="B990" s="11" t="s">
        <v>1394</v>
      </c>
      <c r="C990" s="12">
        <v>2095</v>
      </c>
    </row>
    <row r="991" spans="1:3" x14ac:dyDescent="0.25">
      <c r="A991" s="11">
        <v>71290</v>
      </c>
      <c r="B991" s="12" t="s">
        <v>1395</v>
      </c>
      <c r="C991" s="12">
        <v>2095</v>
      </c>
    </row>
    <row r="992" spans="1:3" x14ac:dyDescent="0.25">
      <c r="A992" s="11">
        <v>71291</v>
      </c>
      <c r="B992" s="12" t="s">
        <v>1395</v>
      </c>
      <c r="C992" s="12">
        <v>2095</v>
      </c>
    </row>
    <row r="993" spans="1:3" x14ac:dyDescent="0.25">
      <c r="A993" s="11">
        <v>71336</v>
      </c>
      <c r="B993" s="12" t="s">
        <v>1396</v>
      </c>
      <c r="C993" s="12">
        <v>2095</v>
      </c>
    </row>
    <row r="994" spans="1:3" x14ac:dyDescent="0.25">
      <c r="A994" s="11">
        <v>71335</v>
      </c>
      <c r="B994" s="11" t="s">
        <v>1397</v>
      </c>
      <c r="C994" s="12">
        <v>2095</v>
      </c>
    </row>
    <row r="995" spans="1:3" x14ac:dyDescent="0.25">
      <c r="A995" s="11">
        <v>71338</v>
      </c>
      <c r="B995" s="12" t="s">
        <v>1398</v>
      </c>
      <c r="C995" s="12">
        <v>2095</v>
      </c>
    </row>
    <row r="996" spans="1:3" x14ac:dyDescent="0.25">
      <c r="A996" s="11">
        <v>71345</v>
      </c>
      <c r="B996" s="12" t="s">
        <v>1399</v>
      </c>
      <c r="C996" s="12">
        <v>2095</v>
      </c>
    </row>
    <row r="997" spans="1:3" x14ac:dyDescent="0.25">
      <c r="A997" s="11">
        <v>71398</v>
      </c>
      <c r="B997" s="12" t="s">
        <v>1400</v>
      </c>
      <c r="C997" s="12">
        <v>2095</v>
      </c>
    </row>
    <row r="998" spans="1:3" x14ac:dyDescent="0.25">
      <c r="A998" s="11">
        <v>71474</v>
      </c>
      <c r="B998" s="12" t="s">
        <v>1401</v>
      </c>
      <c r="C998" s="12">
        <v>2095</v>
      </c>
    </row>
    <row r="999" spans="1:3" x14ac:dyDescent="0.25">
      <c r="A999" s="11">
        <v>71509</v>
      </c>
      <c r="B999" s="12" t="s">
        <v>1402</v>
      </c>
      <c r="C999" s="12">
        <v>2095</v>
      </c>
    </row>
    <row r="1000" spans="1:3" x14ac:dyDescent="0.25">
      <c r="A1000" s="11">
        <v>71530</v>
      </c>
      <c r="B1000" s="12" t="s">
        <v>1403</v>
      </c>
      <c r="C1000" s="12">
        <v>2095</v>
      </c>
    </row>
    <row r="1001" spans="1:3" x14ac:dyDescent="0.25">
      <c r="A1001" s="11">
        <v>71543</v>
      </c>
      <c r="B1001" s="12" t="s">
        <v>1404</v>
      </c>
      <c r="C1001" s="12">
        <v>2095</v>
      </c>
    </row>
    <row r="1002" spans="1:3" x14ac:dyDescent="0.25">
      <c r="A1002" s="11">
        <v>71583</v>
      </c>
      <c r="B1002" s="12" t="s">
        <v>1405</v>
      </c>
      <c r="C1002" s="12">
        <v>2095</v>
      </c>
    </row>
    <row r="1003" spans="1:3" x14ac:dyDescent="0.25">
      <c r="A1003" s="11">
        <v>71590</v>
      </c>
      <c r="B1003" s="11" t="s">
        <v>1394</v>
      </c>
      <c r="C1003" s="12">
        <v>2096</v>
      </c>
    </row>
    <row r="1004" spans="1:3" x14ac:dyDescent="0.25">
      <c r="A1004" s="11">
        <v>71647</v>
      </c>
      <c r="B1004" s="12" t="s">
        <v>1395</v>
      </c>
      <c r="C1004" s="12">
        <v>2096</v>
      </c>
    </row>
    <row r="1005" spans="1:3" x14ac:dyDescent="0.25">
      <c r="A1005" s="11">
        <v>71648</v>
      </c>
      <c r="B1005" s="12" t="s">
        <v>1395</v>
      </c>
      <c r="C1005" s="12">
        <v>2096</v>
      </c>
    </row>
    <row r="1006" spans="1:3" x14ac:dyDescent="0.25">
      <c r="A1006" s="11">
        <v>71693</v>
      </c>
      <c r="B1006" s="12" t="s">
        <v>1396</v>
      </c>
      <c r="C1006" s="12">
        <v>2096</v>
      </c>
    </row>
    <row r="1007" spans="1:3" x14ac:dyDescent="0.25">
      <c r="A1007" s="11">
        <v>71701</v>
      </c>
      <c r="B1007" s="11" t="s">
        <v>1397</v>
      </c>
      <c r="C1007" s="12">
        <v>2096</v>
      </c>
    </row>
    <row r="1008" spans="1:3" x14ac:dyDescent="0.25">
      <c r="A1008" s="11">
        <v>71695</v>
      </c>
      <c r="B1008" s="12" t="s">
        <v>1398</v>
      </c>
      <c r="C1008" s="12">
        <v>2096</v>
      </c>
    </row>
    <row r="1009" spans="1:3" x14ac:dyDescent="0.25">
      <c r="A1009" s="11">
        <v>71711</v>
      </c>
      <c r="B1009" s="12" t="s">
        <v>1399</v>
      </c>
      <c r="C1009" s="12">
        <v>2096</v>
      </c>
    </row>
    <row r="1010" spans="1:3" x14ac:dyDescent="0.25">
      <c r="A1010" s="11">
        <v>71755</v>
      </c>
      <c r="B1010" s="12" t="s">
        <v>1400</v>
      </c>
      <c r="C1010" s="12">
        <v>2096</v>
      </c>
    </row>
    <row r="1011" spans="1:3" x14ac:dyDescent="0.25">
      <c r="A1011" s="11">
        <v>71840</v>
      </c>
      <c r="B1011" s="12" t="s">
        <v>1401</v>
      </c>
      <c r="C1011" s="12">
        <v>2096</v>
      </c>
    </row>
    <row r="1012" spans="1:3" x14ac:dyDescent="0.25">
      <c r="A1012" s="11">
        <v>71875</v>
      </c>
      <c r="B1012" s="12" t="s">
        <v>1402</v>
      </c>
      <c r="C1012" s="12">
        <v>2096</v>
      </c>
    </row>
    <row r="1013" spans="1:3" x14ac:dyDescent="0.25">
      <c r="A1013" s="11">
        <v>71896</v>
      </c>
      <c r="B1013" s="12" t="s">
        <v>1403</v>
      </c>
      <c r="C1013" s="12">
        <v>2096</v>
      </c>
    </row>
    <row r="1014" spans="1:3" x14ac:dyDescent="0.25">
      <c r="A1014" s="11">
        <v>71909</v>
      </c>
      <c r="B1014" s="12" t="s">
        <v>1404</v>
      </c>
      <c r="C1014" s="12">
        <v>2096</v>
      </c>
    </row>
    <row r="1015" spans="1:3" x14ac:dyDescent="0.25">
      <c r="A1015" s="11">
        <v>71949</v>
      </c>
      <c r="B1015" s="12" t="s">
        <v>1405</v>
      </c>
      <c r="C1015" s="12">
        <v>2096</v>
      </c>
    </row>
    <row r="1016" spans="1:3" x14ac:dyDescent="0.25">
      <c r="A1016" s="11">
        <v>71956</v>
      </c>
      <c r="B1016" s="11" t="s">
        <v>1394</v>
      </c>
      <c r="C1016" s="12">
        <v>2097</v>
      </c>
    </row>
    <row r="1017" spans="1:3" x14ac:dyDescent="0.25">
      <c r="A1017" s="11">
        <v>71997</v>
      </c>
      <c r="B1017" s="12" t="s">
        <v>1395</v>
      </c>
      <c r="C1017" s="12">
        <v>2097</v>
      </c>
    </row>
    <row r="1018" spans="1:3" x14ac:dyDescent="0.25">
      <c r="A1018" s="11">
        <v>71998</v>
      </c>
      <c r="B1018" s="12" t="s">
        <v>1395</v>
      </c>
      <c r="C1018" s="12">
        <v>2097</v>
      </c>
    </row>
    <row r="1019" spans="1:3" x14ac:dyDescent="0.25">
      <c r="A1019" s="11">
        <v>72043</v>
      </c>
      <c r="B1019" s="12" t="s">
        <v>1396</v>
      </c>
      <c r="C1019" s="12">
        <v>2097</v>
      </c>
    </row>
    <row r="1020" spans="1:3" x14ac:dyDescent="0.25">
      <c r="A1020" s="11">
        <v>72066</v>
      </c>
      <c r="B1020" s="11" t="s">
        <v>1397</v>
      </c>
      <c r="C1020" s="12">
        <v>2097</v>
      </c>
    </row>
    <row r="1021" spans="1:3" x14ac:dyDescent="0.25">
      <c r="A1021" s="11">
        <v>72045</v>
      </c>
      <c r="B1021" s="12" t="s">
        <v>1398</v>
      </c>
      <c r="C1021" s="12">
        <v>2097</v>
      </c>
    </row>
    <row r="1022" spans="1:3" x14ac:dyDescent="0.25">
      <c r="A1022" s="11">
        <v>72076</v>
      </c>
      <c r="B1022" s="12" t="s">
        <v>1399</v>
      </c>
      <c r="C1022" s="12">
        <v>2097</v>
      </c>
    </row>
    <row r="1023" spans="1:3" x14ac:dyDescent="0.25">
      <c r="A1023" s="11">
        <v>72105</v>
      </c>
      <c r="B1023" s="12" t="s">
        <v>1400</v>
      </c>
      <c r="C1023" s="12">
        <v>2097</v>
      </c>
    </row>
    <row r="1024" spans="1:3" x14ac:dyDescent="0.25">
      <c r="A1024" s="11">
        <v>72205</v>
      </c>
      <c r="B1024" s="12" t="s">
        <v>1401</v>
      </c>
      <c r="C1024" s="12">
        <v>2097</v>
      </c>
    </row>
    <row r="1025" spans="1:3" x14ac:dyDescent="0.25">
      <c r="A1025" s="11">
        <v>72240</v>
      </c>
      <c r="B1025" s="12" t="s">
        <v>1402</v>
      </c>
      <c r="C1025" s="12">
        <v>2097</v>
      </c>
    </row>
    <row r="1026" spans="1:3" x14ac:dyDescent="0.25">
      <c r="A1026" s="11">
        <v>72261</v>
      </c>
      <c r="B1026" s="12" t="s">
        <v>1403</v>
      </c>
      <c r="C1026" s="12">
        <v>2097</v>
      </c>
    </row>
    <row r="1027" spans="1:3" x14ac:dyDescent="0.25">
      <c r="A1027" s="11">
        <v>72274</v>
      </c>
      <c r="B1027" s="12" t="s">
        <v>1404</v>
      </c>
      <c r="C1027" s="12">
        <v>2097</v>
      </c>
    </row>
    <row r="1028" spans="1:3" x14ac:dyDescent="0.25">
      <c r="A1028" s="11">
        <v>72314</v>
      </c>
      <c r="B1028" s="12" t="s">
        <v>1405</v>
      </c>
      <c r="C1028" s="12">
        <v>2097</v>
      </c>
    </row>
    <row r="1029" spans="1:3" x14ac:dyDescent="0.25">
      <c r="A1029" s="11">
        <v>72321</v>
      </c>
      <c r="B1029" s="11" t="s">
        <v>1394</v>
      </c>
      <c r="C1029" s="12">
        <v>2098</v>
      </c>
    </row>
    <row r="1030" spans="1:3" x14ac:dyDescent="0.25">
      <c r="A1030" s="11">
        <v>72382</v>
      </c>
      <c r="B1030" s="12" t="s">
        <v>1395</v>
      </c>
      <c r="C1030" s="12">
        <v>2098</v>
      </c>
    </row>
    <row r="1031" spans="1:3" x14ac:dyDescent="0.25">
      <c r="A1031" s="11">
        <v>72383</v>
      </c>
      <c r="B1031" s="12" t="s">
        <v>1395</v>
      </c>
      <c r="C1031" s="12">
        <v>2098</v>
      </c>
    </row>
    <row r="1032" spans="1:3" x14ac:dyDescent="0.25">
      <c r="A1032" s="11">
        <v>72428</v>
      </c>
      <c r="B1032" s="12" t="s">
        <v>1396</v>
      </c>
      <c r="C1032" s="12">
        <v>2098</v>
      </c>
    </row>
    <row r="1033" spans="1:3" x14ac:dyDescent="0.25">
      <c r="A1033" s="11">
        <v>72431</v>
      </c>
      <c r="B1033" s="11" t="s">
        <v>1397</v>
      </c>
      <c r="C1033" s="12">
        <v>2098</v>
      </c>
    </row>
    <row r="1034" spans="1:3" x14ac:dyDescent="0.25">
      <c r="A1034" s="11">
        <v>72430</v>
      </c>
      <c r="B1034" s="12" t="s">
        <v>1398</v>
      </c>
      <c r="C1034" s="12">
        <v>2098</v>
      </c>
    </row>
    <row r="1035" spans="1:3" x14ac:dyDescent="0.25">
      <c r="A1035" s="11">
        <v>72441</v>
      </c>
      <c r="B1035" s="12" t="s">
        <v>1399</v>
      </c>
      <c r="C1035" s="12">
        <v>2098</v>
      </c>
    </row>
    <row r="1036" spans="1:3" x14ac:dyDescent="0.25">
      <c r="A1036" s="11">
        <v>72490</v>
      </c>
      <c r="B1036" s="12" t="s">
        <v>1400</v>
      </c>
      <c r="C1036" s="12">
        <v>2098</v>
      </c>
    </row>
    <row r="1037" spans="1:3" x14ac:dyDescent="0.25">
      <c r="A1037" s="11">
        <v>72570</v>
      </c>
      <c r="B1037" s="12" t="s">
        <v>1401</v>
      </c>
      <c r="C1037" s="12">
        <v>2098</v>
      </c>
    </row>
    <row r="1038" spans="1:3" x14ac:dyDescent="0.25">
      <c r="A1038" s="11">
        <v>72605</v>
      </c>
      <c r="B1038" s="12" t="s">
        <v>1402</v>
      </c>
      <c r="C1038" s="12">
        <v>2098</v>
      </c>
    </row>
    <row r="1039" spans="1:3" x14ac:dyDescent="0.25">
      <c r="A1039" s="11">
        <v>72626</v>
      </c>
      <c r="B1039" s="12" t="s">
        <v>1403</v>
      </c>
      <c r="C1039" s="12">
        <v>2098</v>
      </c>
    </row>
    <row r="1040" spans="1:3" x14ac:dyDescent="0.25">
      <c r="A1040" s="11">
        <v>72639</v>
      </c>
      <c r="B1040" s="12" t="s">
        <v>1404</v>
      </c>
      <c r="C1040" s="12">
        <v>2098</v>
      </c>
    </row>
    <row r="1041" spans="1:3" x14ac:dyDescent="0.25">
      <c r="A1041" s="11">
        <v>72679</v>
      </c>
      <c r="B1041" s="12" t="s">
        <v>1405</v>
      </c>
      <c r="C1041" s="12">
        <v>2098</v>
      </c>
    </row>
    <row r="1042" spans="1:3" x14ac:dyDescent="0.25">
      <c r="A1042" s="11">
        <v>72686</v>
      </c>
      <c r="B1042" s="11" t="s">
        <v>1394</v>
      </c>
      <c r="C1042" s="12">
        <v>2099</v>
      </c>
    </row>
    <row r="1043" spans="1:3" x14ac:dyDescent="0.25">
      <c r="A1043" s="11">
        <v>72739</v>
      </c>
      <c r="B1043" s="12" t="s">
        <v>1395</v>
      </c>
      <c r="C1043" s="12">
        <v>2099</v>
      </c>
    </row>
    <row r="1044" spans="1:3" x14ac:dyDescent="0.25">
      <c r="A1044" s="11">
        <v>72740</v>
      </c>
      <c r="B1044" s="12" t="s">
        <v>1395</v>
      </c>
      <c r="C1044" s="12">
        <v>2099</v>
      </c>
    </row>
    <row r="1045" spans="1:3" x14ac:dyDescent="0.25">
      <c r="A1045" s="11">
        <v>72785</v>
      </c>
      <c r="B1045" s="12" t="s">
        <v>1396</v>
      </c>
      <c r="C1045" s="12">
        <v>2099</v>
      </c>
    </row>
    <row r="1046" spans="1:3" x14ac:dyDescent="0.25">
      <c r="A1046" s="11">
        <v>72796</v>
      </c>
      <c r="B1046" s="11" t="s">
        <v>1397</v>
      </c>
      <c r="C1046" s="12">
        <v>2099</v>
      </c>
    </row>
    <row r="1047" spans="1:3" x14ac:dyDescent="0.25">
      <c r="A1047" s="11">
        <v>72787</v>
      </c>
      <c r="B1047" s="12" t="s">
        <v>1398</v>
      </c>
      <c r="C1047" s="12">
        <v>2099</v>
      </c>
    </row>
    <row r="1048" spans="1:3" x14ac:dyDescent="0.25">
      <c r="A1048" s="11">
        <v>72806</v>
      </c>
      <c r="B1048" s="12" t="s">
        <v>1399</v>
      </c>
      <c r="C1048" s="12">
        <v>2099</v>
      </c>
    </row>
    <row r="1049" spans="1:3" x14ac:dyDescent="0.25">
      <c r="A1049" s="11">
        <v>72847</v>
      </c>
      <c r="B1049" s="12" t="s">
        <v>1400</v>
      </c>
      <c r="C1049" s="12">
        <v>2099</v>
      </c>
    </row>
    <row r="1050" spans="1:3" x14ac:dyDescent="0.25">
      <c r="A1050" s="11">
        <v>72935</v>
      </c>
      <c r="B1050" s="12" t="s">
        <v>1401</v>
      </c>
      <c r="C1050" s="12">
        <v>2099</v>
      </c>
    </row>
    <row r="1051" spans="1:3" x14ac:dyDescent="0.25">
      <c r="A1051" s="11">
        <v>72970</v>
      </c>
      <c r="B1051" s="12" t="s">
        <v>1402</v>
      </c>
      <c r="C1051" s="12">
        <v>2099</v>
      </c>
    </row>
    <row r="1052" spans="1:3" x14ac:dyDescent="0.25">
      <c r="A1052" s="11">
        <v>72991</v>
      </c>
      <c r="B1052" s="12" t="s">
        <v>1403</v>
      </c>
      <c r="C1052" s="12">
        <v>2099</v>
      </c>
    </row>
    <row r="1053" spans="1:3" x14ac:dyDescent="0.25">
      <c r="A1053" s="11">
        <v>73004</v>
      </c>
      <c r="B1053" s="12" t="s">
        <v>1404</v>
      </c>
      <c r="C1053" s="12">
        <v>2099</v>
      </c>
    </row>
    <row r="1054" spans="1:3" x14ac:dyDescent="0.25">
      <c r="A1054" s="11">
        <v>73044</v>
      </c>
      <c r="B1054" s="12" t="s">
        <v>1405</v>
      </c>
      <c r="C1054" s="12">
        <v>2099</v>
      </c>
    </row>
    <row r="1055" spans="1:3" x14ac:dyDescent="0.25">
      <c r="A1055" s="11">
        <v>73051</v>
      </c>
      <c r="B1055" s="11" t="s">
        <v>1394</v>
      </c>
      <c r="C1055" s="12">
        <v>2100</v>
      </c>
    </row>
    <row r="1056" spans="1:3" x14ac:dyDescent="0.25">
      <c r="A1056" s="11">
        <v>73089</v>
      </c>
      <c r="B1056" s="12" t="s">
        <v>1395</v>
      </c>
      <c r="C1056" s="12">
        <v>2100</v>
      </c>
    </row>
    <row r="1057" spans="1:3" x14ac:dyDescent="0.25">
      <c r="A1057" s="11">
        <v>73090</v>
      </c>
      <c r="B1057" s="12" t="s">
        <v>1395</v>
      </c>
      <c r="C1057" s="12">
        <v>2100</v>
      </c>
    </row>
    <row r="1058" spans="1:3" x14ac:dyDescent="0.25">
      <c r="A1058" s="11">
        <v>73135</v>
      </c>
      <c r="B1058" s="12" t="s">
        <v>1396</v>
      </c>
      <c r="C1058" s="12">
        <v>2100</v>
      </c>
    </row>
    <row r="1059" spans="1:3" x14ac:dyDescent="0.25">
      <c r="A1059" s="11">
        <v>73161</v>
      </c>
      <c r="B1059" s="11" t="s">
        <v>1397</v>
      </c>
      <c r="C1059" s="12">
        <v>2100</v>
      </c>
    </row>
    <row r="1060" spans="1:3" x14ac:dyDescent="0.25">
      <c r="A1060" s="11">
        <v>73137</v>
      </c>
      <c r="B1060" s="12" t="s">
        <v>1398</v>
      </c>
      <c r="C1060" s="12">
        <v>2100</v>
      </c>
    </row>
    <row r="1061" spans="1:3" x14ac:dyDescent="0.25">
      <c r="A1061" s="11">
        <v>73171</v>
      </c>
      <c r="B1061" s="12" t="s">
        <v>1399</v>
      </c>
      <c r="C1061" s="12">
        <v>2100</v>
      </c>
    </row>
    <row r="1062" spans="1:3" x14ac:dyDescent="0.25">
      <c r="A1062" s="11">
        <v>73197</v>
      </c>
      <c r="B1062" s="12" t="s">
        <v>1400</v>
      </c>
      <c r="C1062" s="12">
        <v>2100</v>
      </c>
    </row>
    <row r="1063" spans="1:3" x14ac:dyDescent="0.25">
      <c r="A1063" s="11">
        <v>73300</v>
      </c>
      <c r="B1063" s="12" t="s">
        <v>1401</v>
      </c>
      <c r="C1063" s="12">
        <v>2100</v>
      </c>
    </row>
    <row r="1064" spans="1:3" x14ac:dyDescent="0.25">
      <c r="A1064" s="11">
        <v>73335</v>
      </c>
      <c r="B1064" s="12" t="s">
        <v>1402</v>
      </c>
      <c r="C1064" s="12">
        <v>2100</v>
      </c>
    </row>
    <row r="1065" spans="1:3" x14ac:dyDescent="0.25">
      <c r="A1065" s="11">
        <v>73356</v>
      </c>
      <c r="B1065" s="12" t="s">
        <v>1403</v>
      </c>
      <c r="C1065" s="12">
        <v>2100</v>
      </c>
    </row>
    <row r="1066" spans="1:3" x14ac:dyDescent="0.25">
      <c r="A1066" s="11">
        <v>73369</v>
      </c>
      <c r="B1066" s="12" t="s">
        <v>1404</v>
      </c>
      <c r="C1066" s="12">
        <v>2100</v>
      </c>
    </row>
    <row r="1067" spans="1:3" x14ac:dyDescent="0.25">
      <c r="A1067" s="11">
        <v>73409</v>
      </c>
      <c r="B1067" s="12" t="s">
        <v>1405</v>
      </c>
      <c r="C1067" s="12">
        <v>2100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obras</vt:lpstr>
      <vt:lpstr>Lista de RDOs (2)</vt:lpstr>
      <vt:lpstr>Feriados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Vinícius Eduardo Viana Silva</dc:creator>
  <cp:keywords/>
  <dc:description/>
  <cp:lastModifiedBy>Vinícius Eduardo Viana Silva</cp:lastModifiedBy>
  <cp:revision/>
  <dcterms:created xsi:type="dcterms:W3CDTF">2024-08-26T13:51:26Z</dcterms:created>
  <dcterms:modified xsi:type="dcterms:W3CDTF">2024-10-24T18:48:36Z</dcterms:modified>
  <cp:category/>
  <cp:contentStatus/>
</cp:coreProperties>
</file>