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!!!!!Projetos\!Development_and_Data_Science\!Categorias\Data Analisys_Science\Excel\"/>
    </mc:Choice>
  </mc:AlternateContent>
  <xr:revisionPtr revIDLastSave="0" documentId="13_ncr:1_{4DDECB0F-A7AC-42CA-AB91-2039064E2782}" xr6:coauthVersionLast="47" xr6:coauthVersionMax="47" xr10:uidLastSave="{00000000-0000-0000-0000-000000000000}"/>
  <bookViews>
    <workbookView xWindow="-120" yWindow="-120" windowWidth="38640" windowHeight="15720" tabRatio="593" xr2:uid="{D8869423-2604-42A6-AA5C-5034CED55CAF}"/>
  </bookViews>
  <sheets>
    <sheet name="Neymar FWC2022" sheetId="1" r:id="rId1"/>
    <sheet name="Gráficos Finais" sheetId="8" r:id="rId2"/>
    <sheet name="Seleção Brasileira FWC" sheetId="4" r:id="rId3"/>
    <sheet name="Brasil WCQ+FWC+Friends22" sheetId="7" r:id="rId4"/>
    <sheet name="Jogos Individuais" sheetId="2" state="hidden" r:id="rId5"/>
    <sheet name="Brasil x Sérvia Sofascore" sheetId="3" state="hidden" r:id="rId6"/>
  </sheets>
  <definedNames>
    <definedName name="IF">'Seleção Brasileira FWC'!$AP$4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1" i="1" l="1"/>
  <c r="Y30" i="1"/>
  <c r="Y29" i="1"/>
  <c r="Y28" i="1"/>
  <c r="Y26" i="1"/>
  <c r="Y25" i="1"/>
  <c r="Y24" i="1"/>
  <c r="Y23" i="1"/>
  <c r="Y22" i="1"/>
  <c r="Y21" i="1"/>
  <c r="Y19" i="1"/>
  <c r="Y18" i="1"/>
  <c r="Y17" i="1"/>
  <c r="Y16" i="1"/>
  <c r="Y15" i="1"/>
  <c r="Y14" i="1"/>
  <c r="Y13" i="1"/>
  <c r="Y12" i="1"/>
  <c r="Y11" i="1"/>
  <c r="Y9" i="1"/>
  <c r="Y8" i="1"/>
  <c r="Y7" i="1"/>
  <c r="Y6" i="1"/>
  <c r="Y5" i="1"/>
  <c r="Y4" i="1"/>
  <c r="AK9" i="1"/>
  <c r="AM9" i="1" s="1"/>
  <c r="AK6" i="1"/>
  <c r="AM6" i="1" s="1"/>
  <c r="AK13" i="1"/>
  <c r="AM13" i="1" s="1"/>
  <c r="AK12" i="1"/>
  <c r="AM12" i="1" s="1"/>
  <c r="AK19" i="1"/>
  <c r="AM19" i="1" s="1"/>
  <c r="AK18" i="1"/>
  <c r="AM18" i="1" s="1"/>
  <c r="AK17" i="1"/>
  <c r="AM17" i="1" s="1"/>
  <c r="AK16" i="1"/>
  <c r="AM16" i="1" s="1"/>
  <c r="AK15" i="1"/>
  <c r="AM15" i="1" s="1"/>
  <c r="AK14" i="1"/>
  <c r="AM14" i="1" s="1"/>
  <c r="AK11" i="1"/>
  <c r="AM11" i="1" s="1"/>
  <c r="AK8" i="1"/>
  <c r="AM8" i="1" s="1"/>
  <c r="AK7" i="1"/>
  <c r="AM7" i="1" s="1"/>
  <c r="AK5" i="1"/>
  <c r="AM5" i="1" s="1"/>
  <c r="AK4" i="1"/>
  <c r="AK21" i="1"/>
  <c r="AM21" i="1" s="1"/>
  <c r="AM22" i="1"/>
  <c r="AM23" i="1"/>
  <c r="AM24" i="1"/>
  <c r="AM25" i="1"/>
  <c r="AM26" i="1"/>
  <c r="AM28" i="1"/>
  <c r="AM29" i="1"/>
  <c r="AM30" i="1"/>
  <c r="AM31" i="1"/>
  <c r="AM4" i="1"/>
  <c r="BT62" i="4"/>
  <c r="BT61" i="4"/>
  <c r="BT60" i="4"/>
  <c r="BT59" i="4"/>
  <c r="BT58" i="4"/>
  <c r="BT57" i="4"/>
  <c r="BT56" i="4"/>
  <c r="BT55" i="4"/>
  <c r="BT54" i="4"/>
  <c r="BT53" i="4"/>
  <c r="BT18" i="4"/>
  <c r="BT16" i="4"/>
  <c r="BT15" i="4"/>
  <c r="BT14" i="4"/>
  <c r="BT13" i="4"/>
  <c r="BT10" i="4"/>
  <c r="BT9" i="4"/>
  <c r="BT8" i="4"/>
  <c r="BT7" i="4"/>
  <c r="BT6" i="4"/>
  <c r="BT5" i="4"/>
  <c r="AE4" i="1"/>
  <c r="AE5" i="1"/>
  <c r="AE6" i="1"/>
  <c r="AE7" i="1"/>
  <c r="AE8" i="1"/>
  <c r="AE9" i="1"/>
  <c r="AE11" i="1"/>
  <c r="AE12" i="1"/>
  <c r="AE13" i="1"/>
  <c r="AE14" i="1"/>
  <c r="AE15" i="1"/>
  <c r="AE16" i="1"/>
  <c r="AE17" i="1"/>
  <c r="AE18" i="1"/>
  <c r="AE19" i="1"/>
  <c r="AE21" i="1"/>
  <c r="AE22" i="1"/>
  <c r="AE23" i="1"/>
  <c r="AE24" i="1"/>
  <c r="AE25" i="1"/>
  <c r="AE26" i="1"/>
  <c r="AE28" i="1"/>
  <c r="AE29" i="1"/>
  <c r="AE30" i="1"/>
  <c r="AE31" i="1"/>
  <c r="V16" i="4"/>
  <c r="C31" i="1"/>
  <c r="C30" i="1"/>
  <c r="C29" i="1"/>
  <c r="C28" i="1"/>
  <c r="C26" i="1"/>
  <c r="C25" i="1"/>
  <c r="C24" i="1"/>
  <c r="C23" i="1"/>
  <c r="C22" i="1"/>
  <c r="C21" i="1"/>
  <c r="C19" i="1"/>
  <c r="C18" i="1"/>
  <c r="C17" i="1"/>
  <c r="C16" i="1"/>
  <c r="C15" i="1"/>
  <c r="C14" i="1"/>
  <c r="C13" i="1"/>
  <c r="C12" i="1"/>
  <c r="C11" i="1"/>
  <c r="C9" i="1"/>
  <c r="C8" i="1"/>
  <c r="C7" i="1"/>
  <c r="C6" i="1"/>
  <c r="C5" i="1"/>
  <c r="C4" i="1"/>
  <c r="AD31" i="1"/>
  <c r="AD30" i="1"/>
  <c r="AD29" i="1"/>
  <c r="AF29" i="1" s="1"/>
  <c r="AD28" i="1"/>
  <c r="AD26" i="1"/>
  <c r="AF26" i="1" s="1"/>
  <c r="AD25" i="1"/>
  <c r="AD24" i="1"/>
  <c r="AD23" i="1"/>
  <c r="AD22" i="1"/>
  <c r="AD21" i="1"/>
  <c r="AD19" i="1"/>
  <c r="AF19" i="1" s="1"/>
  <c r="AD18" i="1"/>
  <c r="AD17" i="1"/>
  <c r="AD16" i="1"/>
  <c r="AD15" i="1"/>
  <c r="AF15" i="1" s="1"/>
  <c r="AD14" i="1"/>
  <c r="AD13" i="1"/>
  <c r="AF13" i="1" s="1"/>
  <c r="AD12" i="1"/>
  <c r="AD11" i="1"/>
  <c r="AD9" i="1"/>
  <c r="AD8" i="1"/>
  <c r="AD7" i="1"/>
  <c r="AD6" i="1"/>
  <c r="AD5" i="1"/>
  <c r="AD4" i="1"/>
  <c r="X4" i="1"/>
  <c r="Z4" i="1"/>
  <c r="X5" i="1"/>
  <c r="Z5" i="1"/>
  <c r="X6" i="1"/>
  <c r="Z6" i="1"/>
  <c r="X7" i="1"/>
  <c r="Z7" i="1"/>
  <c r="X8" i="1"/>
  <c r="Z8" i="1"/>
  <c r="X9" i="1"/>
  <c r="Z9" i="1"/>
  <c r="S31" i="1"/>
  <c r="S30" i="1"/>
  <c r="S29" i="1"/>
  <c r="S28" i="1"/>
  <c r="S26" i="1"/>
  <c r="S25" i="1"/>
  <c r="S24" i="1"/>
  <c r="S23" i="1"/>
  <c r="S22" i="1"/>
  <c r="S21" i="1"/>
  <c r="S19" i="1"/>
  <c r="S18" i="1"/>
  <c r="S17" i="1"/>
  <c r="S16" i="1"/>
  <c r="S15" i="1"/>
  <c r="S14" i="1"/>
  <c r="S13" i="1"/>
  <c r="S12" i="1"/>
  <c r="S11" i="1"/>
  <c r="S9" i="1"/>
  <c r="S8" i="1"/>
  <c r="S7" i="1"/>
  <c r="S6" i="1"/>
  <c r="S5" i="1"/>
  <c r="R31" i="1"/>
  <c r="R30" i="1"/>
  <c r="R29" i="1"/>
  <c r="R28" i="1"/>
  <c r="R26" i="1"/>
  <c r="R25" i="1"/>
  <c r="R24" i="1"/>
  <c r="R23" i="1"/>
  <c r="R22" i="1"/>
  <c r="R21" i="1"/>
  <c r="R19" i="1"/>
  <c r="R18" i="1"/>
  <c r="R17" i="1"/>
  <c r="R16" i="1"/>
  <c r="R15" i="1"/>
  <c r="R14" i="1"/>
  <c r="R13" i="1"/>
  <c r="R12" i="1"/>
  <c r="R11" i="1"/>
  <c r="R9" i="1"/>
  <c r="R8" i="1"/>
  <c r="R7" i="1"/>
  <c r="R6" i="1"/>
  <c r="R5" i="1"/>
  <c r="R4" i="1"/>
  <c r="S4" i="1"/>
  <c r="X11" i="1"/>
  <c r="X12" i="1"/>
  <c r="Z12" i="1"/>
  <c r="X13" i="1"/>
  <c r="X14" i="1"/>
  <c r="Z14" i="1"/>
  <c r="X15" i="1"/>
  <c r="Z15" i="1"/>
  <c r="X16" i="1"/>
  <c r="Z16" i="1"/>
  <c r="X17" i="1"/>
  <c r="Z17" i="1"/>
  <c r="X18" i="1"/>
  <c r="Z18" i="1"/>
  <c r="X19" i="1"/>
  <c r="X21" i="1"/>
  <c r="Z21" i="1"/>
  <c r="X22" i="1"/>
  <c r="Z22" i="1"/>
  <c r="X23" i="1"/>
  <c r="Z23" i="1"/>
  <c r="X24" i="1"/>
  <c r="Z24" i="1"/>
  <c r="X25" i="1"/>
  <c r="Z25" i="1"/>
  <c r="X26" i="1"/>
  <c r="Z26" i="1"/>
  <c r="X28" i="1"/>
  <c r="Z28" i="1"/>
  <c r="X29" i="1"/>
  <c r="Z29" i="1"/>
  <c r="X30" i="1"/>
  <c r="Z30" i="1"/>
  <c r="X31" i="1"/>
  <c r="Q21" i="1"/>
  <c r="P21" i="1"/>
  <c r="Q22" i="1"/>
  <c r="P22" i="1"/>
  <c r="Q23" i="1"/>
  <c r="P23" i="1"/>
  <c r="P31" i="1"/>
  <c r="Q31" i="1"/>
  <c r="D31" i="1"/>
  <c r="P30" i="1"/>
  <c r="Q30" i="1"/>
  <c r="D30" i="1"/>
  <c r="P29" i="1"/>
  <c r="Q29" i="1"/>
  <c r="D29" i="1"/>
  <c r="P28" i="1"/>
  <c r="Q28" i="1"/>
  <c r="D28" i="1"/>
  <c r="P26" i="1"/>
  <c r="Q26" i="1"/>
  <c r="D26" i="1"/>
  <c r="P25" i="1"/>
  <c r="Q25" i="1"/>
  <c r="D25" i="1"/>
  <c r="P24" i="1"/>
  <c r="Q24" i="1"/>
  <c r="D24" i="1"/>
  <c r="D23" i="1"/>
  <c r="D22" i="1"/>
  <c r="D21" i="1"/>
  <c r="P19" i="1"/>
  <c r="Q19" i="1"/>
  <c r="D19" i="1"/>
  <c r="P18" i="1"/>
  <c r="Q18" i="1"/>
  <c r="D18" i="1"/>
  <c r="P17" i="1"/>
  <c r="Q17" i="1"/>
  <c r="D17" i="1"/>
  <c r="P16" i="1"/>
  <c r="Q16" i="1"/>
  <c r="D16" i="1"/>
  <c r="P15" i="1"/>
  <c r="Q15" i="1"/>
  <c r="D15" i="1"/>
  <c r="P14" i="1"/>
  <c r="Q14" i="1"/>
  <c r="D14" i="1"/>
  <c r="P13" i="1"/>
  <c r="Q13" i="1"/>
  <c r="D13" i="1"/>
  <c r="P12" i="1"/>
  <c r="Q12" i="1"/>
  <c r="D12" i="1"/>
  <c r="P11" i="1"/>
  <c r="Q11" i="1"/>
  <c r="D11" i="1"/>
  <c r="P9" i="1"/>
  <c r="Q9" i="1"/>
  <c r="D9" i="1"/>
  <c r="P8" i="1"/>
  <c r="Q8" i="1"/>
  <c r="D8" i="1"/>
  <c r="P7" i="1"/>
  <c r="Q7" i="1"/>
  <c r="D7" i="1"/>
  <c r="P6" i="1"/>
  <c r="Q6" i="1"/>
  <c r="D6" i="1"/>
  <c r="P5" i="1"/>
  <c r="Q5" i="1"/>
  <c r="D5" i="1"/>
  <c r="P4" i="1"/>
  <c r="Q4" i="1"/>
  <c r="D4" i="1"/>
  <c r="AF30" i="1" l="1"/>
  <c r="AF11" i="1"/>
  <c r="AF24" i="1"/>
  <c r="AF17" i="1"/>
  <c r="AF31" i="1"/>
  <c r="AF5" i="1"/>
  <c r="AF18" i="1"/>
  <c r="AF7" i="1"/>
  <c r="AF23" i="1"/>
  <c r="AF16" i="1"/>
  <c r="AF8" i="1"/>
  <c r="AF22" i="1"/>
  <c r="AF12" i="1"/>
  <c r="AF21" i="1"/>
  <c r="AF28" i="1"/>
  <c r="AF4" i="1"/>
  <c r="AF14" i="1"/>
  <c r="AF6" i="1"/>
  <c r="AF9" i="1"/>
  <c r="AF25" i="1"/>
  <c r="U11" i="1"/>
  <c r="T28" i="1"/>
  <c r="U4" i="1"/>
  <c r="U23" i="1"/>
  <c r="U21" i="1"/>
  <c r="U30" i="1"/>
  <c r="T6" i="1"/>
  <c r="T11" i="1"/>
  <c r="T15" i="1"/>
  <c r="T19" i="1"/>
  <c r="U31" i="1"/>
  <c r="U8" i="1"/>
  <c r="U15" i="1"/>
  <c r="U25" i="1"/>
  <c r="U26" i="1"/>
  <c r="T21" i="1"/>
  <c r="U28" i="1"/>
  <c r="U22" i="1"/>
  <c r="U29" i="1"/>
  <c r="U24" i="1"/>
  <c r="T24" i="1"/>
  <c r="T29" i="1"/>
  <c r="U18" i="1"/>
  <c r="T22" i="1"/>
  <c r="U6" i="1"/>
  <c r="U13" i="1"/>
  <c r="T23" i="1"/>
  <c r="U17" i="1"/>
  <c r="U5" i="1"/>
  <c r="U12" i="1"/>
  <c r="U7" i="1"/>
  <c r="U16" i="1"/>
  <c r="U14" i="1"/>
  <c r="U19" i="1"/>
  <c r="U9" i="1"/>
  <c r="T4" i="1"/>
  <c r="T8" i="1"/>
  <c r="T13" i="1"/>
  <c r="T17" i="1"/>
  <c r="T26" i="1"/>
  <c r="T7" i="1"/>
  <c r="T12" i="1"/>
  <c r="T16" i="1"/>
  <c r="T25" i="1"/>
  <c r="T30" i="1"/>
  <c r="T5" i="1"/>
  <c r="T9" i="1"/>
  <c r="T14" i="1"/>
  <c r="T18" i="1"/>
  <c r="T31" i="1"/>
  <c r="AR29" i="4"/>
  <c r="AR7" i="4"/>
  <c r="AR25" i="4"/>
  <c r="AR6" i="4"/>
  <c r="AR11" i="4"/>
  <c r="AR13" i="4"/>
  <c r="AR10" i="4"/>
  <c r="AR17" i="4"/>
  <c r="AR21" i="4"/>
  <c r="AR9" i="4"/>
  <c r="AR20" i="4"/>
  <c r="AR5" i="4"/>
  <c r="AR12" i="4"/>
  <c r="AR15" i="4"/>
  <c r="AR14" i="4"/>
  <c r="AR18" i="4"/>
  <c r="AR27" i="4"/>
  <c r="AR19" i="4"/>
  <c r="AR23" i="4"/>
  <c r="AR26" i="4"/>
  <c r="AR16" i="4"/>
  <c r="AR4" i="4"/>
  <c r="AR8" i="4"/>
  <c r="AR28" i="4"/>
  <c r="AR22" i="4"/>
  <c r="AR24" i="4"/>
  <c r="AP29" i="4"/>
  <c r="AP7" i="4"/>
  <c r="AP25" i="4"/>
  <c r="AP6" i="4"/>
  <c r="AP11" i="4"/>
  <c r="AP13" i="4"/>
  <c r="AP10" i="4"/>
  <c r="AP17" i="4"/>
  <c r="AP21" i="4"/>
  <c r="AP9" i="4"/>
  <c r="AP20" i="4"/>
  <c r="AP5" i="4"/>
  <c r="AP12" i="4"/>
  <c r="AP15" i="4"/>
  <c r="AP14" i="4"/>
  <c r="AP18" i="4"/>
  <c r="AP27" i="4"/>
  <c r="AP19" i="4"/>
  <c r="AP23" i="4"/>
  <c r="AP26" i="4"/>
  <c r="AP16" i="4"/>
  <c r="AP4" i="4"/>
  <c r="AP8" i="4"/>
  <c r="AP28" i="4"/>
  <c r="AP22" i="4"/>
  <c r="AP24" i="4"/>
  <c r="H29" i="4"/>
  <c r="H7" i="4"/>
  <c r="H25" i="4"/>
  <c r="H6" i="4"/>
  <c r="H11" i="4"/>
  <c r="H13" i="4"/>
  <c r="H10" i="4"/>
  <c r="H17" i="4"/>
  <c r="H21" i="4"/>
  <c r="H9" i="4"/>
  <c r="H20" i="4"/>
  <c r="H5" i="4"/>
  <c r="H12" i="4"/>
  <c r="H15" i="4"/>
  <c r="H14" i="4"/>
  <c r="H18" i="4"/>
  <c r="H27" i="4"/>
  <c r="H19" i="4"/>
  <c r="H23" i="4"/>
  <c r="H26" i="4"/>
  <c r="H16" i="4"/>
  <c r="H4" i="4"/>
  <c r="H8" i="4"/>
  <c r="H28" i="4"/>
  <c r="H22" i="4"/>
  <c r="H24" i="4"/>
  <c r="V24" i="4"/>
  <c r="J31" i="4"/>
  <c r="J32" i="4"/>
  <c r="I32" i="4"/>
  <c r="I31" i="4"/>
  <c r="H32" i="4"/>
  <c r="H31" i="4"/>
  <c r="AP32" i="4"/>
  <c r="AP31" i="4"/>
  <c r="AR32" i="4"/>
  <c r="AR31" i="4"/>
  <c r="V29" i="4"/>
  <c r="V7" i="4"/>
  <c r="V25" i="4"/>
  <c r="V6" i="4"/>
  <c r="V11" i="4"/>
  <c r="V13" i="4"/>
  <c r="V10" i="4"/>
  <c r="V17" i="4"/>
  <c r="V21" i="4"/>
  <c r="V9" i="4"/>
  <c r="V20" i="4"/>
  <c r="V5" i="4"/>
  <c r="V12" i="4"/>
  <c r="V15" i="4"/>
  <c r="V14" i="4"/>
  <c r="V18" i="4"/>
  <c r="V27" i="4"/>
  <c r="V19" i="4"/>
  <c r="V23" i="4"/>
  <c r="V26" i="4"/>
  <c r="V4" i="4"/>
  <c r="V8" i="4"/>
  <c r="V28" i="4"/>
  <c r="V22" i="4"/>
  <c r="Z66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51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7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</author>
  </authors>
  <commentList>
    <comment ref="AF2" authorId="0" shapeId="0" xr:uid="{1D6563C6-7921-43F6-9D0F-4C4810D5FA18}">
      <text>
        <r>
          <rPr>
            <b/>
            <sz val="9"/>
            <color indexed="81"/>
            <rFont val="Tahoma"/>
            <family val="2"/>
          </rPr>
          <t xml:space="preserve">(Miscrontrol + Disposessed) / 
total passes received
</t>
        </r>
      </text>
    </comment>
    <comment ref="AM6" authorId="0" shapeId="0" xr:uid="{BCCCA475-6173-4E6D-B3A4-512DE3A6A793}">
      <text>
        <r>
          <rPr>
            <b/>
            <sz val="9"/>
            <color indexed="81"/>
            <rFont val="Tahoma"/>
            <family val="2"/>
          </rPr>
          <t>Missing Info</t>
        </r>
      </text>
    </comment>
    <comment ref="AM12" authorId="0" shapeId="0" xr:uid="{B4B32D61-FED2-439E-B860-A84C021D2A92}">
      <text>
        <r>
          <rPr>
            <b/>
            <sz val="9"/>
            <color indexed="81"/>
            <rFont val="Tahoma"/>
            <family val="2"/>
          </rPr>
          <t xml:space="preserve">Missing info
</t>
        </r>
      </text>
    </comment>
    <comment ref="AM13" authorId="0" shapeId="0" xr:uid="{65A51476-6DD1-48B7-8E77-168AC29679F6}">
      <text>
        <r>
          <rPr>
            <b/>
            <sz val="9"/>
            <color indexed="81"/>
            <rFont val="Tahoma"/>
            <family val="2"/>
          </rPr>
          <t>Missing Info</t>
        </r>
      </text>
    </comment>
    <comment ref="AM14" authorId="0" shapeId="0" xr:uid="{A29CDF90-0F93-4B9F-B626-6C010F9A8832}">
      <text>
        <r>
          <rPr>
            <b/>
            <sz val="9"/>
            <color indexed="81"/>
            <rFont val="Tahoma"/>
            <family val="2"/>
          </rPr>
          <t>Missing Info</t>
        </r>
      </text>
    </comment>
    <comment ref="B75" authorId="0" shapeId="0" xr:uid="{68328AFA-E6F6-4102-BEEF-C6603438810A}">
      <text>
        <r>
          <rPr>
            <b/>
            <sz val="9"/>
            <color indexed="81"/>
            <rFont val="Tahoma"/>
            <family val="2"/>
          </rPr>
          <t>Missing Info</t>
        </r>
      </text>
    </comment>
    <comment ref="B80" authorId="0" shapeId="0" xr:uid="{19CC9146-6552-4135-A7CB-E9D866A40149}">
      <text>
        <r>
          <rPr>
            <b/>
            <sz val="9"/>
            <color indexed="81"/>
            <rFont val="Tahoma"/>
            <family val="2"/>
          </rPr>
          <t xml:space="preserve">Missing info
</t>
        </r>
      </text>
    </comment>
    <comment ref="B82" authorId="0" shapeId="0" xr:uid="{C6805A2F-B3FF-42C6-95EA-A25CFA787BA3}">
      <text>
        <r>
          <rPr>
            <b/>
            <sz val="9"/>
            <color indexed="81"/>
            <rFont val="Tahoma"/>
            <family val="2"/>
          </rPr>
          <t>Missing Info</t>
        </r>
      </text>
    </comment>
    <comment ref="B84" authorId="0" shapeId="0" xr:uid="{02BBE50D-0753-45C1-8F34-93A1F73213F9}">
      <text>
        <r>
          <rPr>
            <b/>
            <sz val="9"/>
            <color indexed="81"/>
            <rFont val="Tahoma"/>
            <family val="2"/>
          </rPr>
          <t>Missing Info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</author>
  </authors>
  <commentList>
    <comment ref="E2" authorId="0" shapeId="0" xr:uid="{78687CA6-0A0F-4FEC-9AAB-AFC91CE9C5A6}">
      <text>
        <r>
          <rPr>
            <b/>
            <sz val="9"/>
            <color indexed="81"/>
            <rFont val="Tahoma"/>
            <family val="2"/>
          </rPr>
          <t>Só Aqui e no xG que contabilizam os penalties nas estatísticas normais</t>
        </r>
      </text>
    </comment>
    <comment ref="K2" authorId="0" shapeId="0" xr:uid="{E060DB8E-9546-436D-973B-90A1ABFFB909}">
      <text>
        <r>
          <rPr>
            <b/>
            <sz val="9"/>
            <color indexed="81"/>
            <rFont val="Tahoma"/>
            <family val="2"/>
          </rPr>
          <t>Avarage Shot Distance</t>
        </r>
      </text>
    </comment>
    <comment ref="E51" authorId="0" shapeId="0" xr:uid="{D5BCCA7E-321B-47D7-A3A8-5339FA0B27AF}">
      <text>
        <r>
          <rPr>
            <b/>
            <sz val="9"/>
            <color indexed="81"/>
            <rFont val="Tahoma"/>
            <family val="2"/>
          </rPr>
          <t>Só Aqui e no xG que contabilizam os penalties nas estatísticas normais</t>
        </r>
      </text>
    </comment>
    <comment ref="K51" authorId="0" shapeId="0" xr:uid="{72FC8BCB-E4A6-4A0F-996E-1EAA36F37A58}">
      <text>
        <r>
          <rPr>
            <b/>
            <sz val="9"/>
            <color indexed="81"/>
            <rFont val="Tahoma"/>
            <family val="2"/>
          </rPr>
          <t>Avarage Shot Distance</t>
        </r>
      </text>
    </comment>
  </commentList>
</comments>
</file>

<file path=xl/sharedStrings.xml><?xml version="1.0" encoding="utf-8"?>
<sst xmlns="http://schemas.openxmlformats.org/spreadsheetml/2006/main" count="1286" uniqueCount="396">
  <si>
    <t>Neymar</t>
  </si>
  <si>
    <t>Raphinha</t>
  </si>
  <si>
    <t>Brasil x Sérvia</t>
  </si>
  <si>
    <t>Richarlison</t>
  </si>
  <si>
    <t>Casemiro</t>
  </si>
  <si>
    <t>Lucas Paquetá</t>
  </si>
  <si>
    <t>Alex Sandro</t>
  </si>
  <si>
    <t>Danilo</t>
  </si>
  <si>
    <t>Thiago Silva</t>
  </si>
  <si>
    <t>Marquinhos</t>
  </si>
  <si>
    <t>Alisson</t>
  </si>
  <si>
    <t>Gols</t>
  </si>
  <si>
    <t>Desempenho</t>
  </si>
  <si>
    <t>Esperado</t>
  </si>
  <si>
    <t>SCA</t>
  </si>
  <si>
    <t>Passes</t>
  </si>
  <si>
    <t>Conduções</t>
  </si>
  <si>
    <t>Dribles</t>
  </si>
  <si>
    <t>Jogador</t>
  </si>
  <si>
    <t>#</t>
  </si>
  <si>
    <t>Pos.</t>
  </si>
  <si>
    <t>Min.</t>
  </si>
  <si>
    <t>Assis.</t>
  </si>
  <si>
    <t>Contatos</t>
  </si>
  <si>
    <t>Bloqueios</t>
  </si>
  <si>
    <t>xG</t>
  </si>
  <si>
    <t>xAG</t>
  </si>
  <si>
    <t>PrgC</t>
  </si>
  <si>
    <t>Tent</t>
  </si>
  <si>
    <t>Suc</t>
  </si>
  <si>
    <t>GK</t>
  </si>
  <si>
    <t>0.0</t>
  </si>
  <si>
    <t>RB</t>
  </si>
  <si>
    <t>CB</t>
  </si>
  <si>
    <t>DM</t>
  </si>
  <si>
    <t>0.1</t>
  </si>
  <si>
    <t>LB</t>
  </si>
  <si>
    <t>0.2</t>
  </si>
  <si>
    <t>   Fred</t>
  </si>
  <si>
    <t>FW</t>
  </si>
  <si>
    <t>0.9</t>
  </si>
  <si>
    <t>AM</t>
  </si>
  <si>
    <t>0.3</t>
  </si>
  <si>
    <t>RW</t>
  </si>
  <si>
    <t>0.7</t>
  </si>
  <si>
    <t>   Gabriel Jesus</t>
  </si>
  <si>
    <t>   Antony</t>
  </si>
  <si>
    <t>RW,LW</t>
  </si>
  <si>
    <t>Vinicius Júnior</t>
  </si>
  <si>
    <t>LW</t>
  </si>
  <si>
    <t>   Rodrygo</t>
  </si>
  <si>
    <t>AM,LW</t>
  </si>
  <si>
    <t>   Gabriel Martinelli</t>
  </si>
  <si>
    <t>16 Jogadores</t>
  </si>
  <si>
    <t>2.5</t>
  </si>
  <si>
    <t>1.1</t>
  </si>
  <si>
    <t>Idade</t>
  </si>
  <si>
    <t>Clube</t>
  </si>
  <si>
    <t>PB</t>
  </si>
  <si>
    <t>PT</t>
  </si>
  <si>
    <t>CrtsA</t>
  </si>
  <si>
    <t>CrtV</t>
  </si>
  <si>
    <t>Div</t>
  </si>
  <si>
    <t>Crts</t>
  </si>
  <si>
    <t>npxG</t>
  </si>
  <si>
    <t>GCA</t>
  </si>
  <si>
    <t>Cmp</t>
  </si>
  <si>
    <t>Att</t>
  </si>
  <si>
    <t>Cmp%</t>
  </si>
  <si>
    <t>PrgP</t>
  </si>
  <si>
    <t>30-068</t>
  </si>
  <si>
    <t>1.eng Liverpool</t>
  </si>
  <si>
    <t>LB,RB</t>
  </si>
  <si>
    <t>31-147</t>
  </si>
  <si>
    <t>1.it Juventus</t>
  </si>
  <si>
    <t>38-078</t>
  </si>
  <si>
    <t>1.eng Chelsea</t>
  </si>
  <si>
    <t>28-209</t>
  </si>
  <si>
    <t>1.fr Paris S-G</t>
  </si>
  <si>
    <t>30-289</t>
  </si>
  <si>
    <t>1.eng Manchester Utd</t>
  </si>
  <si>
    <t>31-317</t>
  </si>
  <si>
    <t>25-104</t>
  </si>
  <si>
    <t>1.eng West Ham</t>
  </si>
  <si>
    <t>0.5</t>
  </si>
  <si>
    <t>29-279</t>
  </si>
  <si>
    <t>25-213</t>
  </si>
  <si>
    <t>1.eng Tottenham</t>
  </si>
  <si>
    <t>30-307</t>
  </si>
  <si>
    <t>25-360</t>
  </si>
  <si>
    <t>1.es Barcelona</t>
  </si>
  <si>
    <t>Éder Militão</t>
  </si>
  <si>
    <t>24-325</t>
  </si>
  <si>
    <t>1.es Real Madrid</t>
  </si>
  <si>
    <t>22-288</t>
  </si>
  <si>
    <t>22-150</t>
  </si>
  <si>
    <t>21-334</t>
  </si>
  <si>
    <t>25-172</t>
  </si>
  <si>
    <t>1.br Flamengo</t>
  </si>
  <si>
    <t>2.6</t>
  </si>
  <si>
    <t>1.7</t>
  </si>
  <si>
    <t>Brasil x Croácia</t>
  </si>
  <si>
    <t>Defesa</t>
  </si>
  <si>
    <t>25-198</t>
  </si>
  <si>
    <t>25-235</t>
  </si>
  <si>
    <t>1.eng Arsenal</t>
  </si>
  <si>
    <t>22-135</t>
  </si>
  <si>
    <t>21-319</t>
  </si>
  <si>
    <t>25-345</t>
  </si>
  <si>
    <t>21-159</t>
  </si>
  <si>
    <t>30-292</t>
  </si>
  <si>
    <t>22-273</t>
  </si>
  <si>
    <t>30-274</t>
  </si>
  <si>
    <t>25-089</t>
  </si>
  <si>
    <t>29-264</t>
  </si>
  <si>
    <t>31-302</t>
  </si>
  <si>
    <t>38-063</t>
  </si>
  <si>
    <t>28-194</t>
  </si>
  <si>
    <t>31-132</t>
  </si>
  <si>
    <t>30-053</t>
  </si>
  <si>
    <t>Dados Pra usar</t>
  </si>
  <si>
    <t>Assistências</t>
  </si>
  <si>
    <t>Desarmes</t>
  </si>
  <si>
    <t>Passes certos</t>
  </si>
  <si>
    <t>Duelos (ganhos)</t>
  </si>
  <si>
    <t>Duelos no chão (ganhos)</t>
  </si>
  <si>
    <t>Duelos aéreos (ganhos)</t>
  </si>
  <si>
    <t>Minutos jogados</t>
  </si>
  <si>
    <t>Posição</t>
  </si>
  <si>
    <t>Nota Sofascore</t>
  </si>
  <si>
    <t>Finalizações no gol</t>
  </si>
  <si>
    <t>Finalizações para fora</t>
  </si>
  <si>
    <t>Finalizações bloqueadas</t>
  </si>
  <si>
    <t>Dribles totais</t>
  </si>
  <si>
    <t>Nota</t>
  </si>
  <si>
    <t>12/16 (75%)</t>
  </si>
  <si>
    <t>4 (2)</t>
  </si>
  <si>
    <t>1 (1)</t>
  </si>
  <si>
    <t>3 (1)</t>
  </si>
  <si>
    <t>79'</t>
  </si>
  <si>
    <t>F</t>
  </si>
  <si>
    <t>8.4</t>
  </si>
  <si>
    <t>0 (0)</t>
  </si>
  <si>
    <t>-</t>
  </si>
  <si>
    <t>55/65 (85%)</t>
  </si>
  <si>
    <t>6 (5)</t>
  </si>
  <si>
    <t>3 (3)</t>
  </si>
  <si>
    <t>3 (2)</t>
  </si>
  <si>
    <t>90'</t>
  </si>
  <si>
    <t>M</t>
  </si>
  <si>
    <t>7.8</t>
  </si>
  <si>
    <t>Chutes na trave: 1</t>
  </si>
  <si>
    <t>Vinícius Júnior</t>
  </si>
  <si>
    <t>20/24 (83%)</t>
  </si>
  <si>
    <t>9 (4)</t>
  </si>
  <si>
    <t>76'</t>
  </si>
  <si>
    <t>7.3</t>
  </si>
  <si>
    <t>73/78 (94%)</t>
  </si>
  <si>
    <t>5 (2)</t>
  </si>
  <si>
    <t>2 (1)</t>
  </si>
  <si>
    <t>D</t>
  </si>
  <si>
    <t>7.2</t>
  </si>
  <si>
    <t>1 (0)</t>
  </si>
  <si>
    <t>61/73 (84%)</t>
  </si>
  <si>
    <t>2 (2)</t>
  </si>
  <si>
    <t>30/41 (73%)</t>
  </si>
  <si>
    <t>7 (6)</t>
  </si>
  <si>
    <t>5 (4)</t>
  </si>
  <si>
    <t>75'</t>
  </si>
  <si>
    <t>68/73 (93%)</t>
  </si>
  <si>
    <t>61/64 (95%)</t>
  </si>
  <si>
    <t>7.0</t>
  </si>
  <si>
    <t>15/19 (79%)</t>
  </si>
  <si>
    <t>G</t>
  </si>
  <si>
    <t>6.9</t>
  </si>
  <si>
    <t>Fred</t>
  </si>
  <si>
    <t>14/19 (74%)</t>
  </si>
  <si>
    <t>15'</t>
  </si>
  <si>
    <t>6.8</t>
  </si>
  <si>
    <t>27/32 (84%)</t>
  </si>
  <si>
    <t>14 (6)</t>
  </si>
  <si>
    <t>12 (6)</t>
  </si>
  <si>
    <t>2 (0)</t>
  </si>
  <si>
    <t>87'</t>
  </si>
  <si>
    <t>6.7</t>
  </si>
  <si>
    <t>Grandes chances perdidas: 1</t>
  </si>
  <si>
    <t>Antony</t>
  </si>
  <si>
    <t>15/15 (100%)</t>
  </si>
  <si>
    <t>10'</t>
  </si>
  <si>
    <t>6.6</t>
  </si>
  <si>
    <t>Gabriel Jesus</t>
  </si>
  <si>
    <t>7/7 (100%)</t>
  </si>
  <si>
    <t>11'</t>
  </si>
  <si>
    <t>Rodrygo</t>
  </si>
  <si>
    <t>12/12 (100%)</t>
  </si>
  <si>
    <t>3 (0)</t>
  </si>
  <si>
    <t>14'</t>
  </si>
  <si>
    <t>6.5</t>
  </si>
  <si>
    <t>Gabriel Martinelli</t>
  </si>
  <si>
    <t>1/2 (50%)</t>
  </si>
  <si>
    <t>6.3</t>
  </si>
  <si>
    <t>33/41 (80%)</t>
  </si>
  <si>
    <t>20 (9)</t>
  </si>
  <si>
    <t>19 (9)</t>
  </si>
  <si>
    <t>80'</t>
  </si>
  <si>
    <t>6.2</t>
  </si>
  <si>
    <t>4 (0)</t>
  </si>
  <si>
    <t>Ações com a bola</t>
  </si>
  <si>
    <t>Passes decisivos</t>
  </si>
  <si>
    <t>Cruzamentos totais</t>
  </si>
  <si>
    <t>Bolas longas (totais)</t>
  </si>
  <si>
    <t>Perda da posse de bola</t>
  </si>
  <si>
    <t>Faltas</t>
  </si>
  <si>
    <t>Faltas sofridas</t>
  </si>
  <si>
    <t>Impedimentos</t>
  </si>
  <si>
    <t>4 (1)</t>
  </si>
  <si>
    <t>6 (4)</t>
  </si>
  <si>
    <t>5 (3)</t>
  </si>
  <si>
    <t>6 (2)</t>
  </si>
  <si>
    <t>Recepção</t>
  </si>
  <si>
    <t>Def Pen</t>
  </si>
  <si>
    <t>Att Pen</t>
  </si>
  <si>
    <t>Tkld</t>
  </si>
  <si>
    <t>Tkld%</t>
  </si>
  <si>
    <t>CPA</t>
  </si>
  <si>
    <t>Dis</t>
  </si>
  <si>
    <t>Rec</t>
  </si>
  <si>
    <t>PrgR</t>
  </si>
  <si>
    <t>Pedro</t>
  </si>
  <si>
    <t>SoT</t>
  </si>
  <si>
    <t>Shot</t>
  </si>
  <si>
    <t>Touches</t>
  </si>
  <si>
    <t>Brasil WC</t>
  </si>
  <si>
    <t>Player</t>
  </si>
  <si>
    <t>Pos</t>
  </si>
  <si>
    <t>Age</t>
  </si>
  <si>
    <t>90s</t>
  </si>
  <si>
    <t>TotDist</t>
  </si>
  <si>
    <t>PrgDist</t>
  </si>
  <si>
    <t>Ast</t>
  </si>
  <si>
    <t>xA</t>
  </si>
  <si>
    <t>PPA</t>
  </si>
  <si>
    <t>CrsPA</t>
  </si>
  <si>
    <t>Dani Alves</t>
  </si>
  <si>
    <t>DF</t>
  </si>
  <si>
    <t>Gleison Bremer</t>
  </si>
  <si>
    <t>MF</t>
  </si>
  <si>
    <t>Ederson</t>
  </si>
  <si>
    <t>Fabinho</t>
  </si>
  <si>
    <t>Bruno Guimarães</t>
  </si>
  <si>
    <t>Everton Ribeiro</t>
  </si>
  <si>
    <t>MF,FW</t>
  </si>
  <si>
    <t>Alex Telles</t>
  </si>
  <si>
    <t>Wéverton</t>
  </si>
  <si>
    <t>Squad Total</t>
  </si>
  <si>
    <t>Opponent Total</t>
  </si>
  <si>
    <t>Key P</t>
  </si>
  <si>
    <t>1/3</t>
  </si>
  <si>
    <t>Carries</t>
  </si>
  <si>
    <t>Def 3rd</t>
  </si>
  <si>
    <t>Mid 3rd</t>
  </si>
  <si>
    <t>Att 3rd</t>
  </si>
  <si>
    <t>Live</t>
  </si>
  <si>
    <t>Succ</t>
  </si>
  <si>
    <t>Succ%</t>
  </si>
  <si>
    <t>Mis</t>
  </si>
  <si>
    <t>SCA90</t>
  </si>
  <si>
    <t>PassLive</t>
  </si>
  <si>
    <t>PassDead</t>
  </si>
  <si>
    <t>TO</t>
  </si>
  <si>
    <t>Sh</t>
  </si>
  <si>
    <t>Fld</t>
  </si>
  <si>
    <t>Def</t>
  </si>
  <si>
    <t>GCA90</t>
  </si>
  <si>
    <t>Gls</t>
  </si>
  <si>
    <t>SoT%</t>
  </si>
  <si>
    <t>G/Sh</t>
  </si>
  <si>
    <t>G/SoT</t>
  </si>
  <si>
    <t>FK</t>
  </si>
  <si>
    <t>PK</t>
  </si>
  <si>
    <t>PKatt</t>
  </si>
  <si>
    <t>npxG/Sh</t>
  </si>
  <si>
    <t>G-xG</t>
  </si>
  <si>
    <t>np:G-xG</t>
  </si>
  <si>
    <t>ASD</t>
  </si>
  <si>
    <t>Expected (Passes)</t>
  </si>
  <si>
    <t>Expected (Shots)</t>
  </si>
  <si>
    <t xml:space="preserve"> 1/3 </t>
  </si>
  <si>
    <t>Touches(/90min)</t>
  </si>
  <si>
    <t>Take-Ons (/90min)</t>
  </si>
  <si>
    <t>Carries (/90min)</t>
  </si>
  <si>
    <t>Passes (/90min)</t>
  </si>
  <si>
    <t>Shots (/90min)</t>
  </si>
  <si>
    <t>Receiving (/90min)</t>
  </si>
  <si>
    <t>Shot Creation Action (/90min)</t>
  </si>
  <si>
    <t>Goal CA (/90min)</t>
  </si>
  <si>
    <t>MA</t>
  </si>
  <si>
    <t>FW,MF</t>
  </si>
  <si>
    <t>FW,MA</t>
  </si>
  <si>
    <t>SCA/Tch</t>
  </si>
  <si>
    <t>Take-Ons</t>
  </si>
  <si>
    <t>Receiving</t>
  </si>
  <si>
    <t>Gabriel Barbosa</t>
  </si>
  <si>
    <t>Roberto Firmino</t>
  </si>
  <si>
    <t>Douglas Luiz</t>
  </si>
  <si>
    <t>Renan Lodi</t>
  </si>
  <si>
    <t>Philippe Coutinho</t>
  </si>
  <si>
    <t>Matheus Cunha</t>
  </si>
  <si>
    <t>Guilherme Arana</t>
  </si>
  <si>
    <t>Gerson</t>
  </si>
  <si>
    <t>Lucas Veríssimo</t>
  </si>
  <si>
    <t>Everton Soares</t>
  </si>
  <si>
    <t>Emerson</t>
  </si>
  <si>
    <t>Arthur Melo</t>
  </si>
  <si>
    <t>Allan</t>
  </si>
  <si>
    <t>Rodrigo Caio</t>
  </si>
  <si>
    <t>DF,MF</t>
  </si>
  <si>
    <t>Felipe</t>
  </si>
  <si>
    <t>Roger Ibanez</t>
  </si>
  <si>
    <t>Edenílson</t>
  </si>
  <si>
    <t>Hulk</t>
  </si>
  <si>
    <t>SCA Types</t>
  </si>
  <si>
    <t>GCA Types</t>
  </si>
  <si>
    <t>A-xAG</t>
  </si>
  <si>
    <t>KP</t>
  </si>
  <si>
    <t>Expected</t>
  </si>
  <si>
    <t>Total Passe</t>
  </si>
  <si>
    <t>PrgC/C</t>
  </si>
  <si>
    <r>
      <rPr>
        <b/>
        <i/>
        <sz val="11"/>
        <color rgb="FF990000"/>
        <rFont val="Cambria"/>
        <family val="1"/>
      </rPr>
      <t>V</t>
    </r>
    <r>
      <rPr>
        <sz val="11"/>
        <color rgb="FF990000"/>
        <rFont val="Cambria"/>
        <family val="1"/>
      </rPr>
      <t xml:space="preserve">  </t>
    </r>
    <r>
      <rPr>
        <sz val="11"/>
        <color rgb="FF990000"/>
        <rFont val="Bahnschrift SemiBold Condensed"/>
        <family val="2"/>
      </rPr>
      <t>Prg</t>
    </r>
  </si>
  <si>
    <t>Seleção Brasileira 2022</t>
  </si>
  <si>
    <t>Miranda</t>
  </si>
  <si>
    <t>Willian</t>
  </si>
  <si>
    <t>Paulinho</t>
  </si>
  <si>
    <t>Fagner</t>
  </si>
  <si>
    <t>Marcelo</t>
  </si>
  <si>
    <t>Filipe Luís</t>
  </si>
  <si>
    <t>Fernandinho</t>
  </si>
  <si>
    <t>Douglas Costa</t>
  </si>
  <si>
    <t>Renato Augusto</t>
  </si>
  <si>
    <t>Seleção Brasileira 2018</t>
  </si>
  <si>
    <t>Mistureba</t>
  </si>
  <si>
    <t>D. Costa - 2018</t>
  </si>
  <si>
    <t>R. Firmino - 2018</t>
  </si>
  <si>
    <t>R. Augusto - 2018</t>
  </si>
  <si>
    <t>Neymar - 2018</t>
  </si>
  <si>
    <t>Ph. Coutinho - 2018</t>
  </si>
  <si>
    <t>G. Jesus  - 2018</t>
  </si>
  <si>
    <t>Willian - 2018</t>
  </si>
  <si>
    <t>Paulinho - 2018</t>
  </si>
  <si>
    <t>Casemiro - 2018</t>
  </si>
  <si>
    <t>x</t>
  </si>
  <si>
    <t>y</t>
  </si>
  <si>
    <t>xAG/KP</t>
  </si>
  <si>
    <t>L. Paquetá</t>
  </si>
  <si>
    <t>Vini JR</t>
  </si>
  <si>
    <t>B. Guimarães</t>
  </si>
  <si>
    <t>E. Ribeiro</t>
  </si>
  <si>
    <t>G. Martinelli</t>
  </si>
  <si>
    <t>G. Jesus</t>
  </si>
  <si>
    <t>Pass-TD</t>
  </si>
  <si>
    <t>PrgP-D</t>
  </si>
  <si>
    <t>Carry-TD</t>
  </si>
  <si>
    <t>PrgC-D</t>
  </si>
  <si>
    <r>
      <rPr>
        <b/>
        <i/>
        <sz val="9"/>
        <color rgb="FF990000"/>
        <rFont val="Cambria"/>
        <family val="1"/>
      </rPr>
      <t xml:space="preserve">V </t>
    </r>
    <r>
      <rPr>
        <b/>
        <sz val="9"/>
        <color rgb="FF990000"/>
        <rFont val="Bahnschrift SemiBold Condensed"/>
        <family val="2"/>
      </rPr>
      <t>Prg-D</t>
    </r>
  </si>
  <si>
    <t>Pass D/TD</t>
  </si>
  <si>
    <t>Carry D/TD</t>
  </si>
  <si>
    <t>PrgP/P</t>
  </si>
  <si>
    <t xml:space="preserve"> </t>
  </si>
  <si>
    <t>Progression</t>
  </si>
  <si>
    <t>Touch</t>
  </si>
  <si>
    <t>Total Pass</t>
  </si>
  <si>
    <t>Dispose</t>
  </si>
  <si>
    <t>Misctrl</t>
  </si>
  <si>
    <t>Tot Dis</t>
  </si>
  <si>
    <t>Total Rec</t>
  </si>
  <si>
    <r>
      <t xml:space="preserve">V </t>
    </r>
    <r>
      <rPr>
        <sz val="11"/>
        <color rgb="FF990000"/>
        <rFont val="Bahnschrift Light Condensed"/>
        <family val="2"/>
      </rPr>
      <t>posErr</t>
    </r>
  </si>
  <si>
    <t>Pass Err</t>
  </si>
  <si>
    <t>Blocks</t>
  </si>
  <si>
    <t>Tkl</t>
  </si>
  <si>
    <t>TklW</t>
  </si>
  <si>
    <t>Tkl%</t>
  </si>
  <si>
    <t>Lost</t>
  </si>
  <si>
    <t>Pass</t>
  </si>
  <si>
    <t>Int</t>
  </si>
  <si>
    <t>Tkl+Int</t>
  </si>
  <si>
    <t>Clr</t>
  </si>
  <si>
    <t>Err</t>
  </si>
  <si>
    <t xml:space="preserve"> Def Action  -  Tackles / Defensive Take Ons / Blocks /</t>
  </si>
  <si>
    <t>Assist Map</t>
  </si>
  <si>
    <t>Error Map</t>
  </si>
  <si>
    <t>Defensive Actions</t>
  </si>
  <si>
    <t>TotDefAct</t>
  </si>
  <si>
    <t>Fernandinho - 2018</t>
  </si>
  <si>
    <t>KP/Pass</t>
  </si>
  <si>
    <t>KP/Rec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</si>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</sst>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%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Bahnschrift SemiCondensed"/>
      <family val="2"/>
    </font>
    <font>
      <sz val="9"/>
      <color theme="0"/>
      <name val="Arial"/>
      <family val="2"/>
    </font>
    <font>
      <sz val="11"/>
      <color theme="0"/>
      <name val="Segoe UI"/>
      <family val="2"/>
    </font>
    <font>
      <b/>
      <sz val="11"/>
      <color theme="0"/>
      <name val="Arial"/>
      <family val="2"/>
    </font>
    <font>
      <b/>
      <sz val="8.6"/>
      <color rgb="FF990000"/>
      <name val="Verdana"/>
      <family val="2"/>
    </font>
    <font>
      <sz val="8.6"/>
      <color rgb="FF000000"/>
      <name val="Verdana"/>
      <family val="2"/>
    </font>
    <font>
      <b/>
      <sz val="9"/>
      <color indexed="81"/>
      <name val="Tahoma"/>
      <family val="2"/>
    </font>
    <font>
      <sz val="11"/>
      <color rgb="FF990000"/>
      <name val="Bahnschrift SemiBold Condensed"/>
      <family val="2"/>
    </font>
    <font>
      <sz val="11"/>
      <color theme="1"/>
      <name val="Bahnschrift SemiBold Condensed"/>
      <family val="2"/>
    </font>
    <font>
      <b/>
      <sz val="14"/>
      <color rgb="FF0000FF"/>
      <name val="Bahnschrift"/>
      <family val="2"/>
    </font>
    <font>
      <b/>
      <sz val="14"/>
      <color rgb="FF990000"/>
      <name val="Bahnschrift"/>
      <family val="2"/>
    </font>
    <font>
      <b/>
      <sz val="14"/>
      <color theme="1"/>
      <name val="Bahnschrift"/>
      <family val="2"/>
    </font>
    <font>
      <b/>
      <sz val="13"/>
      <color rgb="FF990000"/>
      <name val="Bahnschrift"/>
      <family val="2"/>
    </font>
    <font>
      <sz val="10"/>
      <color rgb="FF000000"/>
      <name val="Cambria"/>
      <family val="1"/>
    </font>
    <font>
      <sz val="10"/>
      <color theme="1"/>
      <name val="Cambria"/>
      <family val="1"/>
    </font>
    <font>
      <sz val="10"/>
      <color rgb="FFCC0000"/>
      <name val="Cambria"/>
      <family val="1"/>
    </font>
    <font>
      <sz val="10"/>
      <color rgb="FF008800"/>
      <name val="Cambria"/>
      <family val="1"/>
    </font>
    <font>
      <b/>
      <sz val="8.6"/>
      <color theme="0"/>
      <name val="Verdana"/>
      <family val="2"/>
    </font>
    <font>
      <b/>
      <sz val="10"/>
      <color theme="0"/>
      <name val="Cambria"/>
      <family val="1"/>
    </font>
    <font>
      <sz val="11"/>
      <color theme="1"/>
      <name val="Cambria"/>
      <family val="1"/>
    </font>
    <font>
      <sz val="9"/>
      <color theme="1"/>
      <name val="Cambria"/>
      <family val="1"/>
    </font>
    <font>
      <u/>
      <sz val="8.6"/>
      <color rgb="FF000000"/>
      <name val="Verdana"/>
      <family val="2"/>
    </font>
    <font>
      <sz val="11"/>
      <color rgb="FF990000"/>
      <name val="Cambria"/>
      <family val="1"/>
    </font>
    <font>
      <b/>
      <i/>
      <sz val="11"/>
      <color rgb="FF990000"/>
      <name val="Cambria"/>
      <family val="1"/>
    </font>
    <font>
      <b/>
      <i/>
      <sz val="9"/>
      <color rgb="FF990000"/>
      <name val="Cambria"/>
      <family val="1"/>
    </font>
    <font>
      <b/>
      <sz val="9"/>
      <color rgb="FF990000"/>
      <name val="Cambria"/>
      <family val="1"/>
    </font>
    <font>
      <b/>
      <sz val="9"/>
      <color rgb="FF990000"/>
      <name val="Bahnschrift SemiBold Condensed"/>
      <family val="2"/>
    </font>
    <font>
      <sz val="10"/>
      <color rgb="FF990000"/>
      <name val="Bahnschrift Light Condensed"/>
      <family val="2"/>
    </font>
    <font>
      <sz val="10"/>
      <color rgb="FF990000"/>
      <name val="Bahnschrift SemiBold Condensed"/>
      <family val="2"/>
    </font>
    <font>
      <b/>
      <sz val="11"/>
      <color rgb="FF990000"/>
      <name val="Cambria"/>
      <family val="1"/>
    </font>
    <font>
      <sz val="11"/>
      <color rgb="FF990000"/>
      <name val="Bahnschrift Condensed"/>
      <family val="2"/>
    </font>
    <font>
      <sz val="11"/>
      <color rgb="FF990000"/>
      <name val="Bahnschrift Light Condensed"/>
      <family val="2"/>
    </font>
    <font>
      <sz val="11"/>
      <color theme="1"/>
      <name val="Bahnschrift"/>
      <family val="2"/>
    </font>
    <font>
      <b/>
      <sz val="11"/>
      <color theme="0"/>
      <name val="Bahnschrift"/>
      <family val="2"/>
    </font>
    <font>
      <sz val="10.5"/>
      <color rgb="FF990000"/>
      <name val="Bahnschrift SemiBold Condensed"/>
      <family val="2"/>
    </font>
    <font>
      <sz val="10"/>
      <color rgb="FF000099"/>
      <name val="Cambria"/>
      <family val="1"/>
    </font>
    <font>
      <sz val="10"/>
      <color theme="0"/>
      <name val="Cambria"/>
      <family val="1"/>
    </font>
    <font>
      <sz val="10"/>
      <name val="Cambria"/>
      <family val="1"/>
    </font>
    <font>
      <b/>
      <sz val="10.5"/>
      <color rgb="FF990000"/>
      <name val="Cambria"/>
      <family val="1"/>
    </font>
    <font>
      <sz val="10.5"/>
      <color theme="1"/>
      <name val="Cambria"/>
      <family val="1"/>
    </font>
    <font>
      <sz val="10.5"/>
      <color rgb="FF000099"/>
      <name val="Cambria"/>
      <family val="1"/>
    </font>
    <font>
      <sz val="10.5"/>
      <color theme="0"/>
      <name val="Cambria"/>
      <family val="1"/>
    </font>
    <font>
      <sz val="10.5"/>
      <name val="Cambria"/>
      <family val="1"/>
    </font>
    <font>
      <sz val="9"/>
      <color rgb="FF990000"/>
      <name val="Bahnschrift Light Condensed"/>
      <family val="2"/>
    </font>
  </fonts>
  <fills count="2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EFFBD"/>
        <bgColor indexed="64"/>
      </patternFill>
    </fill>
    <fill>
      <patternFill patternType="solid">
        <fgColor rgb="FFF7FFE1"/>
        <bgColor indexed="64"/>
      </patternFill>
    </fill>
    <fill>
      <patternFill patternType="solid">
        <fgColor rgb="FFC9FFE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</fills>
  <borders count="179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medium">
        <color rgb="FF747678"/>
      </top>
      <bottom/>
      <diagonal/>
    </border>
    <border>
      <left style="thick">
        <color theme="1"/>
      </left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medium">
        <color theme="1"/>
      </bottom>
      <diagonal/>
    </border>
    <border>
      <left/>
      <right style="thick">
        <color auto="1"/>
      </right>
      <top style="thick">
        <color auto="1"/>
      </top>
      <bottom style="medium">
        <color theme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Dashed">
        <color auto="1"/>
      </left>
      <right/>
      <top/>
      <bottom style="thick">
        <color auto="1"/>
      </bottom>
      <diagonal/>
    </border>
    <border>
      <left/>
      <right/>
      <top/>
      <bottom style="hair">
        <color theme="0" tint="-0.14996795556505021"/>
      </bottom>
      <diagonal/>
    </border>
    <border>
      <left/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/>
      <top style="hair">
        <color theme="0" tint="-0.1499679555650502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medium">
        <color theme="1"/>
      </top>
      <bottom style="medium">
        <color theme="1"/>
      </bottom>
      <diagonal/>
    </border>
    <border>
      <left style="hair">
        <color auto="1"/>
      </left>
      <right style="hair">
        <color auto="1"/>
      </right>
      <top style="medium">
        <color theme="1"/>
      </top>
      <bottom style="medium">
        <color theme="1"/>
      </bottom>
      <diagonal/>
    </border>
    <border>
      <left style="hair">
        <color auto="1"/>
      </left>
      <right style="thick">
        <color auto="1"/>
      </right>
      <top style="medium">
        <color theme="1"/>
      </top>
      <bottom style="medium">
        <color theme="1"/>
      </bottom>
      <diagonal/>
    </border>
    <border>
      <left style="hair">
        <color auto="1"/>
      </left>
      <right/>
      <top style="medium">
        <color theme="1"/>
      </top>
      <bottom style="medium">
        <color theme="1"/>
      </bottom>
      <diagonal/>
    </border>
    <border>
      <left style="mediumDashed">
        <color indexed="64"/>
      </left>
      <right style="hair">
        <color auto="1"/>
      </right>
      <top style="medium">
        <color theme="1"/>
      </top>
      <bottom style="medium">
        <color theme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theme="1"/>
      </bottom>
      <diagonal/>
    </border>
    <border>
      <left style="medium">
        <color auto="1"/>
      </left>
      <right/>
      <top style="thick">
        <color auto="1"/>
      </top>
      <bottom style="medium">
        <color theme="1"/>
      </bottom>
      <diagonal/>
    </border>
    <border>
      <left style="mediumDashed">
        <color auto="1"/>
      </left>
      <right style="medium">
        <color auto="1"/>
      </right>
      <top style="thick">
        <color auto="1"/>
      </top>
      <bottom style="medium">
        <color theme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theme="1"/>
      </bottom>
      <diagonal/>
    </border>
    <border>
      <left style="thick">
        <color auto="1"/>
      </left>
      <right/>
      <top style="thick">
        <color auto="1"/>
      </top>
      <bottom style="medium">
        <color theme="1"/>
      </bottom>
      <diagonal/>
    </border>
    <border>
      <left style="mediumDashed">
        <color auto="1"/>
      </left>
      <right/>
      <top style="thick">
        <color auto="1"/>
      </top>
      <bottom style="medium">
        <color theme="1"/>
      </bottom>
      <diagonal/>
    </border>
    <border>
      <left style="thick">
        <color auto="1"/>
      </left>
      <right style="hair">
        <color theme="0" tint="-0.14996795556505021"/>
      </right>
      <top style="thick">
        <color auto="1"/>
      </top>
      <bottom style="hair">
        <color theme="0" tint="-4.9989318521683403E-2"/>
      </bottom>
      <diagonal/>
    </border>
    <border>
      <left style="hair">
        <color theme="0" tint="-0.14996795556505021"/>
      </left>
      <right style="hair">
        <color theme="0" tint="-0.14996795556505021"/>
      </right>
      <top style="thick">
        <color auto="1"/>
      </top>
      <bottom style="hair">
        <color theme="0" tint="-4.9989318521683403E-2"/>
      </bottom>
      <diagonal/>
    </border>
    <border>
      <left style="hair">
        <color theme="0" tint="-0.14996795556505021"/>
      </left>
      <right/>
      <top style="thick">
        <color auto="1"/>
      </top>
      <bottom style="hair">
        <color theme="0" tint="-4.9989318521683403E-2"/>
      </bottom>
      <diagonal/>
    </border>
    <border>
      <left style="thick">
        <color auto="1"/>
      </left>
      <right style="hair">
        <color theme="0" tint="-0.14996795556505021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0.14996795556505021"/>
      </left>
      <right/>
      <top style="hair">
        <color theme="0" tint="-4.9989318521683403E-2"/>
      </top>
      <bottom style="hair">
        <color theme="0" tint="-4.9989318521683403E-2"/>
      </bottom>
      <diagonal/>
    </border>
    <border>
      <left style="thick">
        <color auto="1"/>
      </left>
      <right style="hair">
        <color theme="0" tint="-0.14996795556505021"/>
      </right>
      <top style="hair">
        <color theme="0" tint="-4.9989318521683403E-2"/>
      </top>
      <bottom style="thick">
        <color auto="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4.9989318521683403E-2"/>
      </top>
      <bottom style="thick">
        <color auto="1"/>
      </bottom>
      <diagonal/>
    </border>
    <border>
      <left style="hair">
        <color theme="0" tint="-0.14996795556505021"/>
      </left>
      <right/>
      <top style="hair">
        <color theme="0" tint="-4.9989318521683403E-2"/>
      </top>
      <bottom style="thick">
        <color auto="1"/>
      </bottom>
      <diagonal/>
    </border>
    <border>
      <left style="mediumDashed">
        <color auto="1"/>
      </left>
      <right style="hair">
        <color theme="0" tint="-0.14996795556505021"/>
      </right>
      <top style="thick">
        <color auto="1"/>
      </top>
      <bottom style="hair">
        <color theme="0" tint="-4.9989318521683403E-2"/>
      </bottom>
      <diagonal/>
    </border>
    <border>
      <left style="hair">
        <color theme="0" tint="-0.14996795556505021"/>
      </left>
      <right style="thick">
        <color auto="1"/>
      </right>
      <top style="thick">
        <color auto="1"/>
      </top>
      <bottom style="hair">
        <color theme="0" tint="-4.9989318521683403E-2"/>
      </bottom>
      <diagonal/>
    </border>
    <border>
      <left style="mediumDashed">
        <color auto="1"/>
      </left>
      <right style="hair">
        <color theme="0" tint="-0.14996795556505021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0.14996795556505021"/>
      </left>
      <right style="thick">
        <color auto="1"/>
      </right>
      <top style="hair">
        <color theme="0" tint="-4.9989318521683403E-2"/>
      </top>
      <bottom style="hair">
        <color theme="0" tint="-4.9989318521683403E-2"/>
      </bottom>
      <diagonal/>
    </border>
    <border>
      <left style="mediumDashed">
        <color auto="1"/>
      </left>
      <right style="hair">
        <color theme="0" tint="-0.14996795556505021"/>
      </right>
      <top style="hair">
        <color theme="0" tint="-4.9989318521683403E-2"/>
      </top>
      <bottom style="thick">
        <color auto="1"/>
      </bottom>
      <diagonal/>
    </border>
    <border>
      <left style="hair">
        <color theme="0" tint="-0.14996795556505021"/>
      </left>
      <right style="thick">
        <color auto="1"/>
      </right>
      <top style="hair">
        <color theme="0" tint="-4.9989318521683403E-2"/>
      </top>
      <bottom style="thick">
        <color auto="1"/>
      </bottom>
      <diagonal/>
    </border>
    <border>
      <left/>
      <right style="hair">
        <color theme="0" tint="-0.14996795556505021"/>
      </right>
      <top style="thick">
        <color auto="1"/>
      </top>
      <bottom style="hair">
        <color theme="0" tint="-4.9989318521683403E-2"/>
      </bottom>
      <diagonal/>
    </border>
    <border>
      <left/>
      <right style="hair">
        <color theme="0" tint="-0.14996795556505021"/>
      </right>
      <top style="hair">
        <color theme="0" tint="-4.9989318521683403E-2"/>
      </top>
      <bottom style="thick">
        <color auto="1"/>
      </bottom>
      <diagonal/>
    </border>
    <border>
      <left style="thick">
        <color theme="1"/>
      </left>
      <right style="hair">
        <color theme="1"/>
      </right>
      <top style="medium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medium">
        <color theme="1"/>
      </bottom>
      <diagonal/>
    </border>
    <border>
      <left style="hair">
        <color theme="1"/>
      </left>
      <right style="thick">
        <color auto="1"/>
      </right>
      <top style="medium">
        <color theme="1"/>
      </top>
      <bottom style="medium">
        <color theme="1"/>
      </bottom>
      <diagonal/>
    </border>
    <border>
      <left style="thick">
        <color rgb="FF949698"/>
      </left>
      <right/>
      <top/>
      <bottom style="medium">
        <color rgb="FF747678"/>
      </bottom>
      <diagonal/>
    </border>
    <border>
      <left/>
      <right/>
      <top/>
      <bottom style="medium">
        <color rgb="FF747678"/>
      </bottom>
      <diagonal/>
    </border>
    <border>
      <left style="medium">
        <color rgb="FFDDDDDD"/>
      </left>
      <right/>
      <top/>
      <bottom style="medium">
        <color rgb="FF747678"/>
      </bottom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 style="thick">
        <color rgb="FF949698"/>
      </left>
      <right/>
      <top/>
      <bottom style="dotted">
        <color rgb="FFDDDDDD"/>
      </bottom>
      <diagonal/>
    </border>
    <border>
      <left style="medium">
        <color rgb="FF747678"/>
      </left>
      <right/>
      <top style="medium">
        <color rgb="FF747678"/>
      </top>
      <bottom style="medium">
        <color rgb="FF747678"/>
      </bottom>
      <diagonal/>
    </border>
    <border>
      <left/>
      <right/>
      <top style="medium">
        <color rgb="FF747678"/>
      </top>
      <bottom style="medium">
        <color rgb="FF747678"/>
      </bottom>
      <diagonal/>
    </border>
    <border>
      <left style="thick">
        <color rgb="FF949698"/>
      </left>
      <right/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/>
      <top/>
      <bottom/>
      <diagonal/>
    </border>
    <border>
      <left style="thick">
        <color rgb="FF949698"/>
      </left>
      <right/>
      <top/>
      <bottom/>
      <diagonal/>
    </border>
    <border>
      <left/>
      <right style="thick">
        <color rgb="FF949698"/>
      </right>
      <top style="medium">
        <color rgb="FF747678"/>
      </top>
      <bottom style="medium">
        <color rgb="FF747678"/>
      </bottom>
      <diagonal/>
    </border>
    <border>
      <left/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thick">
        <color auto="1"/>
      </bottom>
      <diagonal/>
    </border>
    <border>
      <left style="thin">
        <color indexed="64"/>
      </left>
      <right style="thick">
        <color rgb="FF949698"/>
      </right>
      <top style="medium">
        <color rgb="FF747678"/>
      </top>
      <bottom style="medium">
        <color rgb="FF747678"/>
      </bottom>
      <diagonal/>
    </border>
    <border>
      <left style="medium">
        <color rgb="FF747678"/>
      </left>
      <right style="hair">
        <color theme="0" tint="-4.9989318521683403E-2"/>
      </right>
      <top style="medium">
        <color rgb="FF747678"/>
      </top>
      <bottom style="hair">
        <color theme="0" tint="-0.14996795556505021"/>
      </bottom>
      <diagonal/>
    </border>
    <border>
      <left style="hair">
        <color theme="0" tint="-4.9989318521683403E-2"/>
      </left>
      <right style="hair">
        <color theme="0" tint="-4.9989318521683403E-2"/>
      </right>
      <top style="medium">
        <color rgb="FF747678"/>
      </top>
      <bottom style="hair">
        <color theme="0" tint="-0.14996795556505021"/>
      </bottom>
      <diagonal/>
    </border>
    <border>
      <left style="hair">
        <color theme="0" tint="-4.9989318521683403E-2"/>
      </left>
      <right/>
      <top style="medium">
        <color rgb="FF747678"/>
      </top>
      <bottom style="hair">
        <color theme="0" tint="-0.14996795556505021"/>
      </bottom>
      <diagonal/>
    </border>
    <border>
      <left style="medium">
        <color rgb="FF747678"/>
      </left>
      <right style="hair">
        <color theme="0" tint="-4.9989318521683403E-2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4.9989318521683403E-2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rgb="FF747678"/>
      </left>
      <right style="hair">
        <color theme="0" tint="-4.9989318521683403E-2"/>
      </right>
      <top style="hair">
        <color theme="0" tint="-0.14996795556505021"/>
      </top>
      <bottom/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0.14996795556505021"/>
      </top>
      <bottom/>
      <diagonal/>
    </border>
    <border>
      <left style="hair">
        <color theme="0" tint="-4.9989318521683403E-2"/>
      </left>
      <right/>
      <top style="hair">
        <color theme="0" tint="-0.14996795556505021"/>
      </top>
      <bottom/>
      <diagonal/>
    </border>
    <border>
      <left style="thick">
        <color auto="1"/>
      </left>
      <right style="hair">
        <color theme="0" tint="-0.14996795556505021"/>
      </right>
      <top/>
      <bottom style="hair">
        <color theme="0" tint="-4.9989318521683403E-2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4.9989318521683403E-2"/>
      </bottom>
      <diagonal/>
    </border>
    <border>
      <left style="hair">
        <color theme="0" tint="-0.14996795556505021"/>
      </left>
      <right style="thick">
        <color auto="1"/>
      </right>
      <top/>
      <bottom style="hair">
        <color theme="0" tint="-4.9989318521683403E-2"/>
      </bottom>
      <diagonal/>
    </border>
    <border>
      <left style="hair">
        <color theme="0" tint="-0.14996795556505021"/>
      </left>
      <right/>
      <top/>
      <bottom style="hair">
        <color theme="0" tint="-4.9989318521683403E-2"/>
      </bottom>
      <diagonal/>
    </border>
    <border>
      <left style="mediumDashed">
        <color auto="1"/>
      </left>
      <right style="hair">
        <color theme="0" tint="-0.14996795556505021"/>
      </right>
      <top/>
      <bottom style="hair">
        <color theme="0" tint="-4.9989318521683403E-2"/>
      </bottom>
      <diagonal/>
    </border>
    <border>
      <left style="thick">
        <color auto="1"/>
      </left>
      <right style="hair">
        <color theme="0" tint="-0.14996795556505021"/>
      </right>
      <top style="hair">
        <color theme="0" tint="-4.9989318521683403E-2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4.9989318521683403E-2"/>
      </top>
      <bottom style="thin">
        <color indexed="64"/>
      </bottom>
      <diagonal/>
    </border>
    <border>
      <left style="hair">
        <color theme="0" tint="-0.14996795556505021"/>
      </left>
      <right style="thick">
        <color auto="1"/>
      </right>
      <top style="hair">
        <color theme="0" tint="-4.9989318521683403E-2"/>
      </top>
      <bottom style="thin">
        <color indexed="64"/>
      </bottom>
      <diagonal/>
    </border>
    <border>
      <left style="hair">
        <color theme="0" tint="-0.14996795556505021"/>
      </left>
      <right/>
      <top style="hair">
        <color theme="0" tint="-4.9989318521683403E-2"/>
      </top>
      <bottom style="thin">
        <color indexed="64"/>
      </bottom>
      <diagonal/>
    </border>
    <border>
      <left style="mediumDashed">
        <color auto="1"/>
      </left>
      <right style="hair">
        <color theme="0" tint="-0.14996795556505021"/>
      </right>
      <top style="hair">
        <color theme="0" tint="-4.9989318521683403E-2"/>
      </top>
      <bottom style="thin">
        <color indexed="64"/>
      </bottom>
      <diagonal/>
    </border>
    <border>
      <left/>
      <right/>
      <top style="hair">
        <color theme="0" tint="-0.14996795556505021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auto="1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auto="1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auto="1"/>
      </bottom>
      <diagonal/>
    </border>
    <border>
      <left style="hair">
        <color indexed="64"/>
      </left>
      <right style="thick">
        <color auto="1"/>
      </right>
      <top style="hair">
        <color indexed="64"/>
      </top>
      <bottom style="thick">
        <color auto="1"/>
      </bottom>
      <diagonal/>
    </border>
    <border>
      <left style="thick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ck">
        <color auto="1"/>
      </right>
      <top/>
      <bottom/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ck">
        <color auto="1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hair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ck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ck">
        <color auto="1"/>
      </bottom>
      <diagonal/>
    </border>
    <border>
      <left style="hair">
        <color indexed="64"/>
      </left>
      <right/>
      <top style="thick">
        <color indexed="64"/>
      </top>
      <bottom style="thick">
        <color indexed="64"/>
      </bottom>
      <diagonal/>
    </border>
    <border>
      <left style="hair">
        <color indexed="64"/>
      </left>
      <right/>
      <top/>
      <bottom/>
      <diagonal/>
    </border>
    <border>
      <left style="thick">
        <color indexed="64"/>
      </left>
      <right style="hair">
        <color indexed="64"/>
      </right>
      <top style="thick">
        <color auto="1"/>
      </top>
      <bottom/>
      <diagonal/>
    </border>
    <border>
      <left style="hair">
        <color indexed="64"/>
      </left>
      <right style="thick">
        <color indexed="64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theme="1"/>
      </left>
      <right/>
      <top style="thick">
        <color theme="1"/>
      </top>
      <bottom style="thick">
        <color indexed="64"/>
      </bottom>
      <diagonal/>
    </border>
    <border>
      <left/>
      <right/>
      <top style="thick">
        <color theme="1"/>
      </top>
      <bottom style="thick">
        <color indexed="64"/>
      </bottom>
      <diagonal/>
    </border>
    <border>
      <left/>
      <right style="thick">
        <color theme="1"/>
      </right>
      <top style="thick">
        <color theme="1"/>
      </top>
      <bottom style="thick">
        <color indexed="64"/>
      </bottom>
      <diagonal/>
    </border>
    <border>
      <left style="thick">
        <color theme="1"/>
      </left>
      <right/>
      <top/>
      <bottom style="medium">
        <color theme="1"/>
      </bottom>
      <diagonal/>
    </border>
    <border>
      <left style="hair">
        <color theme="1"/>
      </left>
      <right style="thick">
        <color theme="1"/>
      </right>
      <top style="medium">
        <color theme="1"/>
      </top>
      <bottom style="medium">
        <color theme="1"/>
      </bottom>
      <diagonal/>
    </border>
    <border>
      <left/>
      <right style="hair">
        <color theme="1"/>
      </right>
      <top style="medium">
        <color theme="1"/>
      </top>
      <bottom style="medium">
        <color theme="1"/>
      </bottom>
      <diagonal/>
    </border>
    <border>
      <left style="thick">
        <color theme="1"/>
      </left>
      <right style="hair">
        <color theme="1"/>
      </right>
      <top style="medium">
        <color theme="1"/>
      </top>
      <bottom style="hair">
        <color theme="0" tint="-0.1499679555650502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0" tint="-0.14996795556505021"/>
      </bottom>
      <diagonal/>
    </border>
    <border>
      <left style="hair">
        <color theme="1"/>
      </left>
      <right style="thick">
        <color theme="1"/>
      </right>
      <top style="medium">
        <color theme="1"/>
      </top>
      <bottom style="hair">
        <color theme="0" tint="-0.14996795556505021"/>
      </bottom>
      <diagonal/>
    </border>
    <border>
      <left style="thick">
        <color theme="1"/>
      </left>
      <right style="hair">
        <color theme="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1"/>
      </left>
      <right style="hair">
        <color theme="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1"/>
      </left>
      <right style="thick">
        <color theme="1"/>
      </right>
      <top style="hair">
        <color theme="0" tint="-0.14996795556505021"/>
      </top>
      <bottom style="hair">
        <color theme="0" tint="-0.14996795556505021"/>
      </bottom>
      <diagonal/>
    </border>
    <border>
      <left style="thick">
        <color theme="1"/>
      </left>
      <right style="hair">
        <color theme="1"/>
      </right>
      <top style="hair">
        <color theme="0" tint="-0.14996795556505021"/>
      </top>
      <bottom style="thick">
        <color auto="1"/>
      </bottom>
      <diagonal/>
    </border>
    <border>
      <left style="hair">
        <color theme="1"/>
      </left>
      <right style="hair">
        <color theme="1"/>
      </right>
      <top style="hair">
        <color theme="0" tint="-0.14996795556505021"/>
      </top>
      <bottom style="thick">
        <color auto="1"/>
      </bottom>
      <diagonal/>
    </border>
    <border>
      <left style="hair">
        <color theme="1"/>
      </left>
      <right style="thick">
        <color theme="1"/>
      </right>
      <top style="hair">
        <color theme="0" tint="-0.14996795556505021"/>
      </top>
      <bottom style="thick">
        <color auto="1"/>
      </bottom>
      <diagonal/>
    </border>
    <border>
      <left style="thick">
        <color theme="1"/>
      </left>
      <right style="hair">
        <color theme="1"/>
      </right>
      <top style="hair">
        <color theme="0" tint="-0.14996795556505021"/>
      </top>
      <bottom style="thin">
        <color indexed="64"/>
      </bottom>
      <diagonal/>
    </border>
    <border>
      <left style="hair">
        <color theme="1"/>
      </left>
      <right style="hair">
        <color theme="1"/>
      </right>
      <top style="hair">
        <color theme="0" tint="-0.14996795556505021"/>
      </top>
      <bottom style="thin">
        <color indexed="64"/>
      </bottom>
      <diagonal/>
    </border>
    <border>
      <left style="hair">
        <color theme="1"/>
      </left>
      <right style="thick">
        <color theme="1"/>
      </right>
      <top style="hair">
        <color theme="0" tint="-0.14996795556505021"/>
      </top>
      <bottom style="thin">
        <color indexed="64"/>
      </bottom>
      <diagonal/>
    </border>
    <border>
      <left style="thick">
        <color theme="1"/>
      </left>
      <right style="hair">
        <color theme="1"/>
      </right>
      <top/>
      <bottom style="hair">
        <color theme="0" tint="-0.14996795556505021"/>
      </bottom>
      <diagonal/>
    </border>
    <border>
      <left style="hair">
        <color theme="1"/>
      </left>
      <right style="hair">
        <color theme="1"/>
      </right>
      <top/>
      <bottom style="hair">
        <color theme="0" tint="-0.14996795556505021"/>
      </bottom>
      <diagonal/>
    </border>
    <border>
      <left style="hair">
        <color theme="1"/>
      </left>
      <right style="thick">
        <color theme="1"/>
      </right>
      <top/>
      <bottom style="hair">
        <color theme="0" tint="-0.14996795556505021"/>
      </bottom>
      <diagonal/>
    </border>
    <border>
      <left/>
      <right/>
      <top style="medium">
        <color theme="1"/>
      </top>
      <bottom style="thick">
        <color auto="1"/>
      </bottom>
      <diagonal/>
    </border>
    <border>
      <left style="hair">
        <color theme="1"/>
      </left>
      <right/>
      <top style="medium">
        <color theme="1"/>
      </top>
      <bottom style="medium">
        <color theme="1"/>
      </bottom>
      <diagonal/>
    </border>
    <border>
      <left style="hair">
        <color theme="1"/>
      </left>
      <right/>
      <top style="medium">
        <color theme="1"/>
      </top>
      <bottom style="hair">
        <color theme="0" tint="-0.14996795556505021"/>
      </bottom>
      <diagonal/>
    </border>
    <border>
      <left style="hair">
        <color theme="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1"/>
      </left>
      <right/>
      <top style="hair">
        <color theme="0" tint="-0.14996795556505021"/>
      </top>
      <bottom style="thick">
        <color auto="1"/>
      </bottom>
      <diagonal/>
    </border>
    <border>
      <left style="hair">
        <color theme="1"/>
      </left>
      <right/>
      <top style="hair">
        <color theme="0" tint="-0.14996795556505021"/>
      </top>
      <bottom style="thin">
        <color indexed="64"/>
      </bottom>
      <diagonal/>
    </border>
    <border>
      <left style="hair">
        <color theme="1"/>
      </left>
      <right/>
      <top/>
      <bottom style="hair">
        <color theme="0" tint="-0.14996795556505021"/>
      </bottom>
      <diagonal/>
    </border>
    <border>
      <left/>
      <right style="hair">
        <color theme="1"/>
      </right>
      <top style="medium">
        <color theme="1"/>
      </top>
      <bottom style="hair">
        <color theme="0" tint="-0.14996795556505021"/>
      </bottom>
      <diagonal/>
    </border>
    <border>
      <left/>
      <right style="hair">
        <color theme="1"/>
      </right>
      <top style="hair">
        <color theme="0" tint="-0.14996795556505021"/>
      </top>
      <bottom style="hair">
        <color theme="0" tint="-0.14996795556505021"/>
      </bottom>
      <diagonal/>
    </border>
    <border>
      <left/>
      <right style="hair">
        <color theme="1"/>
      </right>
      <top style="hair">
        <color theme="0" tint="-0.14996795556505021"/>
      </top>
      <bottom style="thick">
        <color auto="1"/>
      </bottom>
      <diagonal/>
    </border>
    <border>
      <left/>
      <right style="hair">
        <color theme="1"/>
      </right>
      <top style="hair">
        <color theme="0" tint="-0.14996795556505021"/>
      </top>
      <bottom style="thin">
        <color indexed="64"/>
      </bottom>
      <diagonal/>
    </border>
    <border>
      <left/>
      <right style="hair">
        <color theme="1"/>
      </right>
      <top/>
      <bottom style="hair">
        <color theme="0" tint="-0.14996795556505021"/>
      </bottom>
      <diagonal/>
    </border>
    <border>
      <left/>
      <right style="thick">
        <color theme="1"/>
      </right>
      <top/>
      <bottom style="medium">
        <color theme="1"/>
      </bottom>
      <diagonal/>
    </border>
    <border>
      <left style="mediumDashed">
        <color theme="1"/>
      </left>
      <right style="hair">
        <color theme="1"/>
      </right>
      <top style="medium">
        <color theme="1"/>
      </top>
      <bottom style="medium">
        <color theme="1"/>
      </bottom>
      <diagonal/>
    </border>
    <border>
      <left style="hair">
        <color theme="1"/>
      </left>
      <right style="mediumDashed">
        <color theme="1"/>
      </right>
      <top style="medium">
        <color theme="1"/>
      </top>
      <bottom style="medium">
        <color theme="1"/>
      </bottom>
      <diagonal/>
    </border>
    <border>
      <left style="mediumDashed">
        <color theme="1"/>
      </left>
      <right/>
      <top/>
      <bottom style="medium">
        <color theme="1"/>
      </bottom>
      <diagonal/>
    </border>
    <border>
      <left/>
      <right style="mediumDashed">
        <color theme="1"/>
      </right>
      <top/>
      <bottom style="medium">
        <color theme="1"/>
      </bottom>
      <diagonal/>
    </border>
    <border>
      <left style="mediumDashed">
        <color theme="1"/>
      </left>
      <right style="hair">
        <color theme="1"/>
      </right>
      <top style="medium">
        <color theme="1"/>
      </top>
      <bottom style="hair">
        <color theme="0" tint="-0.14996795556505021"/>
      </bottom>
      <diagonal/>
    </border>
    <border>
      <left style="hair">
        <color theme="1"/>
      </left>
      <right style="mediumDashed">
        <color theme="1"/>
      </right>
      <top style="medium">
        <color theme="1"/>
      </top>
      <bottom style="hair">
        <color theme="0" tint="-0.14996795556505021"/>
      </bottom>
      <diagonal/>
    </border>
    <border>
      <left style="mediumDashed">
        <color theme="1"/>
      </left>
      <right style="hair">
        <color theme="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1"/>
      </left>
      <right style="mediumDashed">
        <color theme="1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Dashed">
        <color theme="1"/>
      </left>
      <right style="hair">
        <color theme="1"/>
      </right>
      <top style="hair">
        <color theme="0" tint="-0.14996795556505021"/>
      </top>
      <bottom style="thin">
        <color indexed="64"/>
      </bottom>
      <diagonal/>
    </border>
    <border>
      <left style="hair">
        <color theme="1"/>
      </left>
      <right style="mediumDashed">
        <color theme="1"/>
      </right>
      <top style="hair">
        <color theme="0" tint="-0.14996795556505021"/>
      </top>
      <bottom style="thin">
        <color indexed="64"/>
      </bottom>
      <diagonal/>
    </border>
    <border>
      <left style="mediumDashed">
        <color theme="1"/>
      </left>
      <right style="hair">
        <color theme="1"/>
      </right>
      <top/>
      <bottom style="hair">
        <color theme="0" tint="-0.14996795556505021"/>
      </bottom>
      <diagonal/>
    </border>
    <border>
      <left style="hair">
        <color theme="1"/>
      </left>
      <right style="mediumDashed">
        <color theme="1"/>
      </right>
      <top/>
      <bottom style="hair">
        <color theme="0" tint="-0.14996795556505021"/>
      </bottom>
      <diagonal/>
    </border>
    <border>
      <left style="mediumDashed">
        <color theme="1"/>
      </left>
      <right style="hair">
        <color theme="1"/>
      </right>
      <top style="hair">
        <color theme="0" tint="-0.14996795556505021"/>
      </top>
      <bottom style="thick">
        <color auto="1"/>
      </bottom>
      <diagonal/>
    </border>
    <border>
      <left style="hair">
        <color theme="1"/>
      </left>
      <right style="mediumDashed">
        <color theme="1"/>
      </right>
      <top style="hair">
        <color theme="0" tint="-0.14996795556505021"/>
      </top>
      <bottom style="thick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 style="hair">
        <color auto="1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mediumDashed">
        <color auto="1"/>
      </right>
      <top style="hair">
        <color auto="1"/>
      </top>
      <bottom style="hair">
        <color auto="1"/>
      </bottom>
      <diagonal/>
    </border>
    <border>
      <left style="mediumDashed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mediumDashed">
        <color auto="1"/>
      </right>
      <top style="hair">
        <color auto="1"/>
      </top>
      <bottom style="thick">
        <color auto="1"/>
      </bottom>
      <diagonal/>
    </border>
    <border>
      <left style="mediumDashed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thick">
        <color auto="1"/>
      </left>
      <right style="mediumDashed">
        <color auto="1"/>
      </right>
      <top style="thick">
        <color indexed="64"/>
      </top>
      <bottom style="thick">
        <color indexed="64"/>
      </bottom>
      <diagonal/>
    </border>
    <border>
      <left style="mediumDashed">
        <color auto="1"/>
      </left>
      <right style="thick">
        <color auto="1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/>
      <top style="thick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ck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01">
    <xf numFmtId="0" fontId="0" fillId="0" borderId="0" xfId="0"/>
    <xf numFmtId="0" fontId="0" fillId="4" borderId="0" xfId="0" applyFill="1"/>
    <xf numFmtId="0" fontId="2" fillId="2" borderId="0" xfId="0" applyFont="1" applyFill="1"/>
    <xf numFmtId="0" fontId="3" fillId="3" borderId="1" xfId="0" applyFont="1" applyFill="1" applyBorder="1"/>
    <xf numFmtId="3" fontId="2" fillId="2" borderId="0" xfId="0" applyNumberFormat="1" applyFont="1" applyFill="1"/>
    <xf numFmtId="0" fontId="2" fillId="4" borderId="0" xfId="0" applyFont="1" applyFill="1"/>
    <xf numFmtId="9" fontId="0" fillId="0" borderId="0" xfId="1" applyFont="1"/>
    <xf numFmtId="0" fontId="4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0" fillId="0" borderId="0" xfId="0" applyAlignment="1">
      <alignment wrapText="1"/>
    </xf>
    <xf numFmtId="0" fontId="4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0" fillId="6" borderId="8" xfId="0" applyFill="1" applyBorder="1"/>
    <xf numFmtId="0" fontId="0" fillId="6" borderId="13" xfId="0" applyFill="1" applyBorder="1"/>
    <xf numFmtId="0" fontId="7" fillId="6" borderId="0" xfId="0" applyFont="1" applyFill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16" fontId="7" fillId="6" borderId="0" xfId="0" applyNumberFormat="1" applyFont="1" applyFill="1" applyAlignment="1">
      <alignment horizontal="center" vertical="center"/>
    </xf>
    <xf numFmtId="0" fontId="0" fillId="6" borderId="0" xfId="0" applyFill="1"/>
    <xf numFmtId="0" fontId="7" fillId="6" borderId="5" xfId="0" applyFont="1" applyFill="1" applyBorder="1" applyAlignment="1">
      <alignment horizontal="center" vertical="center"/>
    </xf>
    <xf numFmtId="0" fontId="0" fillId="6" borderId="6" xfId="0" applyFill="1" applyBorder="1"/>
    <xf numFmtId="0" fontId="0" fillId="6" borderId="9" xfId="0" applyFill="1" applyBorder="1"/>
    <xf numFmtId="0" fontId="0" fillId="6" borderId="15" xfId="0" applyFill="1" applyBorder="1"/>
    <xf numFmtId="0" fontId="10" fillId="5" borderId="21" xfId="0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/>
    </xf>
    <xf numFmtId="0" fontId="10" fillId="5" borderId="25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49" fontId="10" fillId="5" borderId="22" xfId="0" applyNumberFormat="1" applyFont="1" applyFill="1" applyBorder="1" applyAlignment="1">
      <alignment horizontal="center" vertical="center"/>
    </xf>
    <xf numFmtId="0" fontId="10" fillId="5" borderId="50" xfId="0" applyFont="1" applyFill="1" applyBorder="1" applyAlignment="1">
      <alignment horizontal="center" vertical="center"/>
    </xf>
    <xf numFmtId="0" fontId="10" fillId="5" borderId="51" xfId="0" applyFont="1" applyFill="1" applyBorder="1" applyAlignment="1">
      <alignment horizontal="center" vertical="center"/>
    </xf>
    <xf numFmtId="0" fontId="10" fillId="5" borderId="52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4" fillId="0" borderId="0" xfId="0" applyFont="1"/>
    <xf numFmtId="0" fontId="16" fillId="6" borderId="13" xfId="0" applyFont="1" applyFill="1" applyBorder="1" applyAlignment="1">
      <alignment horizontal="center" vertical="center"/>
    </xf>
    <xf numFmtId="164" fontId="16" fillId="6" borderId="13" xfId="0" applyNumberFormat="1" applyFont="1" applyFill="1" applyBorder="1" applyAlignment="1">
      <alignment horizontal="right"/>
    </xf>
    <xf numFmtId="164" fontId="17" fillId="6" borderId="12" xfId="0" applyNumberFormat="1" applyFont="1" applyFill="1" applyBorder="1" applyAlignment="1">
      <alignment horizontal="right"/>
    </xf>
    <xf numFmtId="164" fontId="17" fillId="6" borderId="13" xfId="0" applyNumberFormat="1" applyFont="1" applyFill="1" applyBorder="1" applyAlignment="1">
      <alignment horizontal="right"/>
    </xf>
    <xf numFmtId="9" fontId="17" fillId="6" borderId="13" xfId="0" applyNumberFormat="1" applyFont="1" applyFill="1" applyBorder="1" applyAlignment="1">
      <alignment horizontal="right"/>
    </xf>
    <xf numFmtId="164" fontId="17" fillId="6" borderId="17" xfId="0" applyNumberFormat="1" applyFont="1" applyFill="1" applyBorder="1" applyAlignment="1">
      <alignment horizontal="right"/>
    </xf>
    <xf numFmtId="164" fontId="17" fillId="6" borderId="14" xfId="0" applyNumberFormat="1" applyFont="1" applyFill="1" applyBorder="1" applyAlignment="1">
      <alignment horizontal="right"/>
    </xf>
    <xf numFmtId="164" fontId="16" fillId="6" borderId="17" xfId="0" applyNumberFormat="1" applyFont="1" applyFill="1" applyBorder="1" applyAlignment="1">
      <alignment horizontal="right"/>
    </xf>
    <xf numFmtId="0" fontId="16" fillId="7" borderId="37" xfId="0" applyFont="1" applyFill="1" applyBorder="1" applyAlignment="1">
      <alignment horizontal="center" vertical="center"/>
    </xf>
    <xf numFmtId="164" fontId="16" fillId="7" borderId="45" xfId="0" applyNumberFormat="1" applyFont="1" applyFill="1" applyBorder="1" applyAlignment="1">
      <alignment horizontal="right"/>
    </xf>
    <xf numFmtId="2" fontId="16" fillId="7" borderId="36" xfId="0" applyNumberFormat="1" applyFont="1" applyFill="1" applyBorder="1" applyAlignment="1">
      <alignment horizontal="right"/>
    </xf>
    <xf numFmtId="164" fontId="16" fillId="7" borderId="37" xfId="0" applyNumberFormat="1" applyFont="1" applyFill="1" applyBorder="1" applyAlignment="1">
      <alignment horizontal="right"/>
    </xf>
    <xf numFmtId="9" fontId="16" fillId="7" borderId="37" xfId="0" applyNumberFormat="1" applyFont="1" applyFill="1" applyBorder="1" applyAlignment="1">
      <alignment horizontal="right"/>
    </xf>
    <xf numFmtId="164" fontId="16" fillId="7" borderId="38" xfId="0" applyNumberFormat="1" applyFont="1" applyFill="1" applyBorder="1" applyAlignment="1">
      <alignment horizontal="right"/>
    </xf>
    <xf numFmtId="2" fontId="16" fillId="7" borderId="44" xfId="0" applyNumberFormat="1" applyFont="1" applyFill="1" applyBorder="1" applyAlignment="1">
      <alignment horizontal="right"/>
    </xf>
    <xf numFmtId="2" fontId="16" fillId="7" borderId="37" xfId="0" applyNumberFormat="1" applyFont="1" applyFill="1" applyBorder="1" applyAlignment="1">
      <alignment horizontal="right"/>
    </xf>
    <xf numFmtId="2" fontId="16" fillId="7" borderId="45" xfId="0" applyNumberFormat="1" applyFont="1" applyFill="1" applyBorder="1" applyAlignment="1">
      <alignment horizontal="right"/>
    </xf>
    <xf numFmtId="164" fontId="16" fillId="7" borderId="36" xfId="0" applyNumberFormat="1" applyFont="1" applyFill="1" applyBorder="1" applyAlignment="1">
      <alignment horizontal="right"/>
    </xf>
    <xf numFmtId="9" fontId="16" fillId="7" borderId="37" xfId="1" applyFont="1" applyFill="1" applyBorder="1" applyAlignment="1">
      <alignment horizontal="right"/>
    </xf>
    <xf numFmtId="1" fontId="16" fillId="7" borderId="37" xfId="0" applyNumberFormat="1" applyFont="1" applyFill="1" applyBorder="1" applyAlignment="1">
      <alignment horizontal="right"/>
    </xf>
    <xf numFmtId="1" fontId="16" fillId="7" borderId="38" xfId="0" applyNumberFormat="1" applyFont="1" applyFill="1" applyBorder="1" applyAlignment="1">
      <alignment horizontal="right"/>
    </xf>
    <xf numFmtId="164" fontId="16" fillId="7" borderId="44" xfId="0" applyNumberFormat="1" applyFont="1" applyFill="1" applyBorder="1" applyAlignment="1">
      <alignment horizontal="right"/>
    </xf>
    <xf numFmtId="164" fontId="17" fillId="7" borderId="36" xfId="0" applyNumberFormat="1" applyFont="1" applyFill="1" applyBorder="1" applyAlignment="1">
      <alignment horizontal="right"/>
    </xf>
    <xf numFmtId="164" fontId="17" fillId="7" borderId="37" xfId="0" applyNumberFormat="1" applyFont="1" applyFill="1" applyBorder="1" applyAlignment="1">
      <alignment horizontal="right"/>
    </xf>
    <xf numFmtId="164" fontId="17" fillId="7" borderId="45" xfId="0" applyNumberFormat="1" applyFont="1" applyFill="1" applyBorder="1" applyAlignment="1">
      <alignment horizontal="right"/>
    </xf>
    <xf numFmtId="9" fontId="17" fillId="7" borderId="37" xfId="0" applyNumberFormat="1" applyFont="1" applyFill="1" applyBorder="1" applyAlignment="1">
      <alignment horizontal="right"/>
    </xf>
    <xf numFmtId="9" fontId="17" fillId="7" borderId="45" xfId="0" applyNumberFormat="1" applyFont="1" applyFill="1" applyBorder="1" applyAlignment="1">
      <alignment horizontal="right"/>
    </xf>
    <xf numFmtId="1" fontId="17" fillId="7" borderId="37" xfId="0" applyNumberFormat="1" applyFont="1" applyFill="1" applyBorder="1" applyAlignment="1">
      <alignment horizontal="right"/>
    </xf>
    <xf numFmtId="2" fontId="18" fillId="7" borderId="37" xfId="0" applyNumberFormat="1" applyFont="1" applyFill="1" applyBorder="1" applyAlignment="1">
      <alignment horizontal="right"/>
    </xf>
    <xf numFmtId="2" fontId="18" fillId="7" borderId="45" xfId="0" applyNumberFormat="1" applyFont="1" applyFill="1" applyBorder="1" applyAlignment="1">
      <alignment horizontal="right"/>
    </xf>
    <xf numFmtId="0" fontId="16" fillId="8" borderId="37" xfId="0" applyFont="1" applyFill="1" applyBorder="1" applyAlignment="1">
      <alignment horizontal="center" vertical="center"/>
    </xf>
    <xf numFmtId="164" fontId="16" fillId="8" borderId="45" xfId="0" applyNumberFormat="1" applyFont="1" applyFill="1" applyBorder="1" applyAlignment="1">
      <alignment horizontal="right"/>
    </xf>
    <xf numFmtId="2" fontId="16" fillId="8" borderId="36" xfId="0" applyNumberFormat="1" applyFont="1" applyFill="1" applyBorder="1" applyAlignment="1">
      <alignment horizontal="right"/>
    </xf>
    <xf numFmtId="164" fontId="16" fillId="8" borderId="37" xfId="0" applyNumberFormat="1" applyFont="1" applyFill="1" applyBorder="1" applyAlignment="1">
      <alignment horizontal="right"/>
    </xf>
    <xf numFmtId="9" fontId="16" fillId="8" borderId="37" xfId="0" applyNumberFormat="1" applyFont="1" applyFill="1" applyBorder="1" applyAlignment="1">
      <alignment horizontal="right"/>
    </xf>
    <xf numFmtId="164" fontId="16" fillId="8" borderId="38" xfId="0" applyNumberFormat="1" applyFont="1" applyFill="1" applyBorder="1" applyAlignment="1">
      <alignment horizontal="right"/>
    </xf>
    <xf numFmtId="2" fontId="16" fillId="8" borderId="44" xfId="0" applyNumberFormat="1" applyFont="1" applyFill="1" applyBorder="1" applyAlignment="1">
      <alignment horizontal="right"/>
    </xf>
    <xf numFmtId="2" fontId="16" fillId="8" borderId="37" xfId="0" applyNumberFormat="1" applyFont="1" applyFill="1" applyBorder="1" applyAlignment="1">
      <alignment horizontal="right"/>
    </xf>
    <xf numFmtId="2" fontId="18" fillId="8" borderId="37" xfId="0" applyNumberFormat="1" applyFont="1" applyFill="1" applyBorder="1" applyAlignment="1">
      <alignment horizontal="right"/>
    </xf>
    <xf numFmtId="2" fontId="18" fillId="8" borderId="45" xfId="0" applyNumberFormat="1" applyFont="1" applyFill="1" applyBorder="1" applyAlignment="1">
      <alignment horizontal="right"/>
    </xf>
    <xf numFmtId="164" fontId="16" fillId="8" borderId="36" xfId="0" applyNumberFormat="1" applyFont="1" applyFill="1" applyBorder="1" applyAlignment="1">
      <alignment horizontal="right"/>
    </xf>
    <xf numFmtId="9" fontId="16" fillId="8" borderId="37" xfId="1" applyFont="1" applyFill="1" applyBorder="1" applyAlignment="1">
      <alignment horizontal="right"/>
    </xf>
    <xf numFmtId="1" fontId="16" fillId="8" borderId="37" xfId="0" applyNumberFormat="1" applyFont="1" applyFill="1" applyBorder="1" applyAlignment="1">
      <alignment horizontal="right"/>
    </xf>
    <xf numFmtId="1" fontId="16" fillId="8" borderId="38" xfId="0" applyNumberFormat="1" applyFont="1" applyFill="1" applyBorder="1" applyAlignment="1">
      <alignment horizontal="right"/>
    </xf>
    <xf numFmtId="164" fontId="16" fillId="8" borderId="44" xfId="0" applyNumberFormat="1" applyFont="1" applyFill="1" applyBorder="1" applyAlignment="1">
      <alignment horizontal="right"/>
    </xf>
    <xf numFmtId="164" fontId="17" fillId="8" borderId="36" xfId="0" applyNumberFormat="1" applyFont="1" applyFill="1" applyBorder="1" applyAlignment="1">
      <alignment horizontal="right"/>
    </xf>
    <xf numFmtId="164" fontId="17" fillId="8" borderId="37" xfId="0" applyNumberFormat="1" applyFont="1" applyFill="1" applyBorder="1" applyAlignment="1">
      <alignment horizontal="right"/>
    </xf>
    <xf numFmtId="164" fontId="17" fillId="8" borderId="45" xfId="0" applyNumberFormat="1" applyFont="1" applyFill="1" applyBorder="1" applyAlignment="1">
      <alignment horizontal="right"/>
    </xf>
    <xf numFmtId="9" fontId="17" fillId="8" borderId="37" xfId="0" applyNumberFormat="1" applyFont="1" applyFill="1" applyBorder="1" applyAlignment="1">
      <alignment horizontal="right"/>
    </xf>
    <xf numFmtId="9" fontId="17" fillId="8" borderId="45" xfId="0" applyNumberFormat="1" applyFont="1" applyFill="1" applyBorder="1" applyAlignment="1">
      <alignment horizontal="right"/>
    </xf>
    <xf numFmtId="1" fontId="17" fillId="8" borderId="37" xfId="0" applyNumberFormat="1" applyFont="1" applyFill="1" applyBorder="1" applyAlignment="1">
      <alignment horizontal="right"/>
    </xf>
    <xf numFmtId="0" fontId="0" fillId="8" borderId="19" xfId="0" applyFill="1" applyBorder="1"/>
    <xf numFmtId="2" fontId="16" fillId="8" borderId="45" xfId="0" applyNumberFormat="1" applyFont="1" applyFill="1" applyBorder="1" applyAlignment="1">
      <alignment horizontal="right"/>
    </xf>
    <xf numFmtId="2" fontId="19" fillId="8" borderId="37" xfId="0" applyNumberFormat="1" applyFont="1" applyFill="1" applyBorder="1" applyAlignment="1">
      <alignment horizontal="right"/>
    </xf>
    <xf numFmtId="2" fontId="19" fillId="8" borderId="45" xfId="0" applyNumberFormat="1" applyFont="1" applyFill="1" applyBorder="1" applyAlignment="1">
      <alignment horizontal="right"/>
    </xf>
    <xf numFmtId="0" fontId="16" fillId="9" borderId="37" xfId="0" applyFont="1" applyFill="1" applyBorder="1" applyAlignment="1">
      <alignment horizontal="center" vertical="center"/>
    </xf>
    <xf numFmtId="164" fontId="16" fillId="9" borderId="45" xfId="0" applyNumberFormat="1" applyFont="1" applyFill="1" applyBorder="1" applyAlignment="1">
      <alignment horizontal="right"/>
    </xf>
    <xf numFmtId="2" fontId="16" fillId="9" borderId="36" xfId="0" applyNumberFormat="1" applyFont="1" applyFill="1" applyBorder="1" applyAlignment="1">
      <alignment horizontal="right"/>
    </xf>
    <xf numFmtId="164" fontId="16" fillId="9" borderId="37" xfId="0" applyNumberFormat="1" applyFont="1" applyFill="1" applyBorder="1" applyAlignment="1">
      <alignment horizontal="right"/>
    </xf>
    <xf numFmtId="9" fontId="16" fillId="9" borderId="37" xfId="0" applyNumberFormat="1" applyFont="1" applyFill="1" applyBorder="1" applyAlignment="1">
      <alignment horizontal="right"/>
    </xf>
    <xf numFmtId="164" fontId="16" fillId="9" borderId="38" xfId="0" applyNumberFormat="1" applyFont="1" applyFill="1" applyBorder="1" applyAlignment="1">
      <alignment horizontal="right"/>
    </xf>
    <xf numFmtId="2" fontId="16" fillId="9" borderId="44" xfId="0" applyNumberFormat="1" applyFont="1" applyFill="1" applyBorder="1" applyAlignment="1">
      <alignment horizontal="right"/>
    </xf>
    <xf numFmtId="2" fontId="16" fillId="9" borderId="37" xfId="0" applyNumberFormat="1" applyFont="1" applyFill="1" applyBorder="1" applyAlignment="1">
      <alignment horizontal="right"/>
    </xf>
    <xf numFmtId="2" fontId="16" fillId="9" borderId="45" xfId="0" applyNumberFormat="1" applyFont="1" applyFill="1" applyBorder="1" applyAlignment="1">
      <alignment horizontal="right"/>
    </xf>
    <xf numFmtId="164" fontId="16" fillId="9" borderId="36" xfId="0" applyNumberFormat="1" applyFont="1" applyFill="1" applyBorder="1" applyAlignment="1">
      <alignment horizontal="right"/>
    </xf>
    <xf numFmtId="9" fontId="16" fillId="9" borderId="37" xfId="1" applyFont="1" applyFill="1" applyBorder="1" applyAlignment="1">
      <alignment horizontal="right"/>
    </xf>
    <xf numFmtId="1" fontId="16" fillId="9" borderId="37" xfId="0" applyNumberFormat="1" applyFont="1" applyFill="1" applyBorder="1" applyAlignment="1">
      <alignment horizontal="right"/>
    </xf>
    <xf numFmtId="1" fontId="16" fillId="9" borderId="38" xfId="0" applyNumberFormat="1" applyFont="1" applyFill="1" applyBorder="1" applyAlignment="1">
      <alignment horizontal="right"/>
    </xf>
    <xf numFmtId="164" fontId="16" fillId="9" borderId="44" xfId="0" applyNumberFormat="1" applyFont="1" applyFill="1" applyBorder="1" applyAlignment="1">
      <alignment horizontal="right"/>
    </xf>
    <xf numFmtId="164" fontId="17" fillId="9" borderId="36" xfId="0" applyNumberFormat="1" applyFont="1" applyFill="1" applyBorder="1" applyAlignment="1">
      <alignment horizontal="right"/>
    </xf>
    <xf numFmtId="164" fontId="17" fillId="9" borderId="37" xfId="0" applyNumberFormat="1" applyFont="1" applyFill="1" applyBorder="1" applyAlignment="1">
      <alignment horizontal="right"/>
    </xf>
    <xf numFmtId="164" fontId="17" fillId="9" borderId="45" xfId="0" applyNumberFormat="1" applyFont="1" applyFill="1" applyBorder="1" applyAlignment="1">
      <alignment horizontal="right"/>
    </xf>
    <xf numFmtId="9" fontId="17" fillId="9" borderId="37" xfId="0" applyNumberFormat="1" applyFont="1" applyFill="1" applyBorder="1" applyAlignment="1">
      <alignment horizontal="right"/>
    </xf>
    <xf numFmtId="9" fontId="17" fillId="9" borderId="45" xfId="0" applyNumberFormat="1" applyFont="1" applyFill="1" applyBorder="1" applyAlignment="1">
      <alignment horizontal="right"/>
    </xf>
    <xf numFmtId="1" fontId="17" fillId="9" borderId="37" xfId="0" applyNumberFormat="1" applyFont="1" applyFill="1" applyBorder="1" applyAlignment="1">
      <alignment horizontal="right"/>
    </xf>
    <xf numFmtId="0" fontId="0" fillId="9" borderId="19" xfId="0" applyFill="1" applyBorder="1"/>
    <xf numFmtId="0" fontId="16" fillId="10" borderId="37" xfId="0" applyFont="1" applyFill="1" applyBorder="1" applyAlignment="1">
      <alignment horizontal="center" vertical="center"/>
    </xf>
    <xf numFmtId="164" fontId="16" fillId="10" borderId="45" xfId="0" applyNumberFormat="1" applyFont="1" applyFill="1" applyBorder="1" applyAlignment="1">
      <alignment horizontal="right"/>
    </xf>
    <xf numFmtId="2" fontId="16" fillId="10" borderId="36" xfId="0" applyNumberFormat="1" applyFont="1" applyFill="1" applyBorder="1" applyAlignment="1">
      <alignment horizontal="right"/>
    </xf>
    <xf numFmtId="164" fontId="16" fillId="10" borderId="37" xfId="0" applyNumberFormat="1" applyFont="1" applyFill="1" applyBorder="1" applyAlignment="1">
      <alignment horizontal="right"/>
    </xf>
    <xf numFmtId="9" fontId="16" fillId="10" borderId="37" xfId="0" applyNumberFormat="1" applyFont="1" applyFill="1" applyBorder="1" applyAlignment="1">
      <alignment horizontal="right"/>
    </xf>
    <xf numFmtId="164" fontId="16" fillId="10" borderId="38" xfId="0" applyNumberFormat="1" applyFont="1" applyFill="1" applyBorder="1" applyAlignment="1">
      <alignment horizontal="right"/>
    </xf>
    <xf numFmtId="2" fontId="16" fillId="10" borderId="44" xfId="0" applyNumberFormat="1" applyFont="1" applyFill="1" applyBorder="1" applyAlignment="1">
      <alignment horizontal="right"/>
    </xf>
    <xf numFmtId="2" fontId="16" fillId="10" borderId="37" xfId="0" applyNumberFormat="1" applyFont="1" applyFill="1" applyBorder="1" applyAlignment="1">
      <alignment horizontal="right"/>
    </xf>
    <xf numFmtId="2" fontId="18" fillId="10" borderId="37" xfId="0" applyNumberFormat="1" applyFont="1" applyFill="1" applyBorder="1" applyAlignment="1">
      <alignment horizontal="right"/>
    </xf>
    <xf numFmtId="2" fontId="18" fillId="10" borderId="45" xfId="0" applyNumberFormat="1" applyFont="1" applyFill="1" applyBorder="1" applyAlignment="1">
      <alignment horizontal="right"/>
    </xf>
    <xf numFmtId="164" fontId="16" fillId="10" borderId="36" xfId="0" applyNumberFormat="1" applyFont="1" applyFill="1" applyBorder="1" applyAlignment="1">
      <alignment horizontal="right"/>
    </xf>
    <xf numFmtId="9" fontId="16" fillId="10" borderId="37" xfId="1" applyFont="1" applyFill="1" applyBorder="1" applyAlignment="1">
      <alignment horizontal="right"/>
    </xf>
    <xf numFmtId="1" fontId="16" fillId="10" borderId="37" xfId="0" applyNumberFormat="1" applyFont="1" applyFill="1" applyBorder="1" applyAlignment="1">
      <alignment horizontal="right"/>
    </xf>
    <xf numFmtId="1" fontId="16" fillId="10" borderId="38" xfId="0" applyNumberFormat="1" applyFont="1" applyFill="1" applyBorder="1" applyAlignment="1">
      <alignment horizontal="right"/>
    </xf>
    <xf numFmtId="164" fontId="16" fillId="10" borderId="44" xfId="0" applyNumberFormat="1" applyFont="1" applyFill="1" applyBorder="1" applyAlignment="1">
      <alignment horizontal="right"/>
    </xf>
    <xf numFmtId="164" fontId="17" fillId="10" borderId="36" xfId="0" applyNumberFormat="1" applyFont="1" applyFill="1" applyBorder="1" applyAlignment="1">
      <alignment horizontal="right"/>
    </xf>
    <xf numFmtId="164" fontId="17" fillId="10" borderId="37" xfId="0" applyNumberFormat="1" applyFont="1" applyFill="1" applyBorder="1" applyAlignment="1">
      <alignment horizontal="right"/>
    </xf>
    <xf numFmtId="164" fontId="17" fillId="10" borderId="45" xfId="0" applyNumberFormat="1" applyFont="1" applyFill="1" applyBorder="1" applyAlignment="1">
      <alignment horizontal="right"/>
    </xf>
    <xf numFmtId="9" fontId="17" fillId="10" borderId="37" xfId="0" applyNumberFormat="1" applyFont="1" applyFill="1" applyBorder="1" applyAlignment="1">
      <alignment horizontal="right"/>
    </xf>
    <xf numFmtId="9" fontId="17" fillId="10" borderId="45" xfId="0" applyNumberFormat="1" applyFont="1" applyFill="1" applyBorder="1" applyAlignment="1">
      <alignment horizontal="right"/>
    </xf>
    <xf numFmtId="1" fontId="17" fillId="10" borderId="37" xfId="0" applyNumberFormat="1" applyFont="1" applyFill="1" applyBorder="1" applyAlignment="1">
      <alignment horizontal="right"/>
    </xf>
    <xf numFmtId="0" fontId="0" fillId="10" borderId="19" xfId="0" applyFill="1" applyBorder="1"/>
    <xf numFmtId="2" fontId="19" fillId="10" borderId="37" xfId="0" applyNumberFormat="1" applyFont="1" applyFill="1" applyBorder="1" applyAlignment="1">
      <alignment horizontal="right"/>
    </xf>
    <xf numFmtId="2" fontId="19" fillId="10" borderId="45" xfId="0" applyNumberFormat="1" applyFont="1" applyFill="1" applyBorder="1" applyAlignment="1">
      <alignment horizontal="right"/>
    </xf>
    <xf numFmtId="0" fontId="0" fillId="8" borderId="20" xfId="0" applyFill="1" applyBorder="1"/>
    <xf numFmtId="0" fontId="20" fillId="11" borderId="33" xfId="0" applyFont="1" applyFill="1" applyBorder="1" applyAlignment="1">
      <alignment horizontal="left" vertical="center"/>
    </xf>
    <xf numFmtId="0" fontId="20" fillId="11" borderId="34" xfId="0" applyFont="1" applyFill="1" applyBorder="1" applyAlignment="1">
      <alignment horizontal="center" vertical="center"/>
    </xf>
    <xf numFmtId="0" fontId="21" fillId="11" borderId="34" xfId="0" applyFont="1" applyFill="1" applyBorder="1" applyAlignment="1">
      <alignment horizontal="center" vertical="center"/>
    </xf>
    <xf numFmtId="164" fontId="21" fillId="11" borderId="43" xfId="0" applyNumberFormat="1" applyFont="1" applyFill="1" applyBorder="1" applyAlignment="1">
      <alignment horizontal="right"/>
    </xf>
    <xf numFmtId="164" fontId="21" fillId="11" borderId="33" xfId="0" applyNumberFormat="1" applyFont="1" applyFill="1" applyBorder="1" applyAlignment="1">
      <alignment horizontal="right"/>
    </xf>
    <xf numFmtId="164" fontId="21" fillId="11" borderId="34" xfId="0" applyNumberFormat="1" applyFont="1" applyFill="1" applyBorder="1" applyAlignment="1">
      <alignment horizontal="right"/>
    </xf>
    <xf numFmtId="9" fontId="21" fillId="11" borderId="34" xfId="0" applyNumberFormat="1" applyFont="1" applyFill="1" applyBorder="1" applyAlignment="1">
      <alignment horizontal="right"/>
    </xf>
    <xf numFmtId="165" fontId="21" fillId="11" borderId="34" xfId="0" applyNumberFormat="1" applyFont="1" applyFill="1" applyBorder="1" applyAlignment="1">
      <alignment horizontal="right"/>
    </xf>
    <xf numFmtId="164" fontId="21" fillId="11" borderId="35" xfId="0" applyNumberFormat="1" applyFont="1" applyFill="1" applyBorder="1" applyAlignment="1">
      <alignment horizontal="right"/>
    </xf>
    <xf numFmtId="2" fontId="21" fillId="11" borderId="42" xfId="0" applyNumberFormat="1" applyFont="1" applyFill="1" applyBorder="1" applyAlignment="1">
      <alignment horizontal="right"/>
    </xf>
    <xf numFmtId="2" fontId="21" fillId="11" borderId="34" xfId="0" applyNumberFormat="1" applyFont="1" applyFill="1" applyBorder="1" applyAlignment="1">
      <alignment horizontal="right"/>
    </xf>
    <xf numFmtId="1" fontId="21" fillId="11" borderId="48" xfId="0" applyNumberFormat="1" applyFont="1" applyFill="1" applyBorder="1" applyAlignment="1">
      <alignment horizontal="right"/>
    </xf>
    <xf numFmtId="1" fontId="21" fillId="11" borderId="34" xfId="0" applyNumberFormat="1" applyFont="1" applyFill="1" applyBorder="1" applyAlignment="1">
      <alignment horizontal="right"/>
    </xf>
    <xf numFmtId="1" fontId="21" fillId="11" borderId="35" xfId="0" applyNumberFormat="1" applyFont="1" applyFill="1" applyBorder="1" applyAlignment="1">
      <alignment horizontal="right"/>
    </xf>
    <xf numFmtId="164" fontId="21" fillId="11" borderId="42" xfId="0" applyNumberFormat="1" applyFont="1" applyFill="1" applyBorder="1" applyAlignment="1">
      <alignment horizontal="right"/>
    </xf>
    <xf numFmtId="1" fontId="21" fillId="11" borderId="33" xfId="0" applyNumberFormat="1" applyFont="1" applyFill="1" applyBorder="1" applyAlignment="1">
      <alignment horizontal="right"/>
    </xf>
    <xf numFmtId="1" fontId="21" fillId="11" borderId="43" xfId="0" applyNumberFormat="1" applyFont="1" applyFill="1" applyBorder="1" applyAlignment="1">
      <alignment horizontal="right"/>
    </xf>
    <xf numFmtId="9" fontId="21" fillId="11" borderId="43" xfId="0" applyNumberFormat="1" applyFont="1" applyFill="1" applyBorder="1" applyAlignment="1">
      <alignment horizontal="right"/>
    </xf>
    <xf numFmtId="0" fontId="2" fillId="11" borderId="0" xfId="0" applyFont="1" applyFill="1"/>
    <xf numFmtId="0" fontId="20" fillId="11" borderId="39" xfId="0" applyFont="1" applyFill="1" applyBorder="1" applyAlignment="1">
      <alignment horizontal="left" vertical="center"/>
    </xf>
    <xf numFmtId="0" fontId="20" fillId="11" borderId="40" xfId="0" applyFont="1" applyFill="1" applyBorder="1" applyAlignment="1">
      <alignment horizontal="center" vertical="center"/>
    </xf>
    <xf numFmtId="0" fontId="21" fillId="11" borderId="40" xfId="0" applyFont="1" applyFill="1" applyBorder="1" applyAlignment="1">
      <alignment horizontal="center" vertical="center"/>
    </xf>
    <xf numFmtId="164" fontId="21" fillId="11" borderId="47" xfId="0" applyNumberFormat="1" applyFont="1" applyFill="1" applyBorder="1" applyAlignment="1">
      <alignment horizontal="right"/>
    </xf>
    <xf numFmtId="164" fontId="21" fillId="11" borderId="39" xfId="0" applyNumberFormat="1" applyFont="1" applyFill="1" applyBorder="1" applyAlignment="1">
      <alignment horizontal="right"/>
    </xf>
    <xf numFmtId="164" fontId="21" fillId="11" borderId="40" xfId="0" applyNumberFormat="1" applyFont="1" applyFill="1" applyBorder="1" applyAlignment="1">
      <alignment horizontal="right"/>
    </xf>
    <xf numFmtId="9" fontId="21" fillId="11" borderId="40" xfId="0" applyNumberFormat="1" applyFont="1" applyFill="1" applyBorder="1" applyAlignment="1">
      <alignment horizontal="right"/>
    </xf>
    <xf numFmtId="165" fontId="21" fillId="11" borderId="40" xfId="0" applyNumberFormat="1" applyFont="1" applyFill="1" applyBorder="1" applyAlignment="1">
      <alignment horizontal="right"/>
    </xf>
    <xf numFmtId="164" fontId="21" fillId="11" borderId="41" xfId="0" applyNumberFormat="1" applyFont="1" applyFill="1" applyBorder="1" applyAlignment="1">
      <alignment horizontal="right"/>
    </xf>
    <xf numFmtId="2" fontId="21" fillId="11" borderId="46" xfId="0" applyNumberFormat="1" applyFont="1" applyFill="1" applyBorder="1" applyAlignment="1">
      <alignment horizontal="right"/>
    </xf>
    <xf numFmtId="2" fontId="21" fillId="11" borderId="40" xfId="0" applyNumberFormat="1" applyFont="1" applyFill="1" applyBorder="1" applyAlignment="1">
      <alignment horizontal="right"/>
    </xf>
    <xf numFmtId="1" fontId="21" fillId="11" borderId="49" xfId="0" applyNumberFormat="1" applyFont="1" applyFill="1" applyBorder="1" applyAlignment="1">
      <alignment horizontal="right"/>
    </xf>
    <xf numFmtId="1" fontId="21" fillId="11" borderId="40" xfId="0" applyNumberFormat="1" applyFont="1" applyFill="1" applyBorder="1" applyAlignment="1">
      <alignment horizontal="right"/>
    </xf>
    <xf numFmtId="1" fontId="21" fillId="11" borderId="41" xfId="0" applyNumberFormat="1" applyFont="1" applyFill="1" applyBorder="1" applyAlignment="1">
      <alignment horizontal="right"/>
    </xf>
    <xf numFmtId="164" fontId="21" fillId="11" borderId="46" xfId="0" applyNumberFormat="1" applyFont="1" applyFill="1" applyBorder="1" applyAlignment="1">
      <alignment horizontal="right"/>
    </xf>
    <xf numFmtId="1" fontId="21" fillId="11" borderId="39" xfId="0" applyNumberFormat="1" applyFont="1" applyFill="1" applyBorder="1" applyAlignment="1">
      <alignment horizontal="right"/>
    </xf>
    <xf numFmtId="1" fontId="21" fillId="11" borderId="47" xfId="0" applyNumberFormat="1" applyFont="1" applyFill="1" applyBorder="1" applyAlignment="1">
      <alignment horizontal="right"/>
    </xf>
    <xf numFmtId="9" fontId="21" fillId="11" borderId="47" xfId="0" applyNumberFormat="1" applyFont="1" applyFill="1" applyBorder="1" applyAlignment="1">
      <alignment horizontal="right"/>
    </xf>
    <xf numFmtId="0" fontId="16" fillId="12" borderId="37" xfId="0" applyFont="1" applyFill="1" applyBorder="1" applyAlignment="1">
      <alignment horizontal="center" vertical="center"/>
    </xf>
    <xf numFmtId="164" fontId="16" fillId="12" borderId="45" xfId="0" applyNumberFormat="1" applyFont="1" applyFill="1" applyBorder="1" applyAlignment="1">
      <alignment horizontal="right"/>
    </xf>
    <xf numFmtId="2" fontId="16" fillId="12" borderId="36" xfId="0" applyNumberFormat="1" applyFont="1" applyFill="1" applyBorder="1" applyAlignment="1">
      <alignment horizontal="right"/>
    </xf>
    <xf numFmtId="164" fontId="16" fillId="12" borderId="37" xfId="0" applyNumberFormat="1" applyFont="1" applyFill="1" applyBorder="1" applyAlignment="1">
      <alignment horizontal="right"/>
    </xf>
    <xf numFmtId="9" fontId="16" fillId="12" borderId="37" xfId="0" applyNumberFormat="1" applyFont="1" applyFill="1" applyBorder="1" applyAlignment="1">
      <alignment horizontal="right"/>
    </xf>
    <xf numFmtId="164" fontId="16" fillId="12" borderId="38" xfId="0" applyNumberFormat="1" applyFont="1" applyFill="1" applyBorder="1" applyAlignment="1">
      <alignment horizontal="right"/>
    </xf>
    <xf numFmtId="2" fontId="16" fillId="12" borderId="44" xfId="0" applyNumberFormat="1" applyFont="1" applyFill="1" applyBorder="1" applyAlignment="1">
      <alignment horizontal="right"/>
    </xf>
    <xf numFmtId="2" fontId="16" fillId="12" borderId="37" xfId="0" applyNumberFormat="1" applyFont="1" applyFill="1" applyBorder="1" applyAlignment="1">
      <alignment horizontal="right"/>
    </xf>
    <xf numFmtId="2" fontId="18" fillId="12" borderId="37" xfId="0" applyNumberFormat="1" applyFont="1" applyFill="1" applyBorder="1" applyAlignment="1">
      <alignment horizontal="right"/>
    </xf>
    <xf numFmtId="2" fontId="18" fillId="12" borderId="45" xfId="0" applyNumberFormat="1" applyFont="1" applyFill="1" applyBorder="1" applyAlignment="1">
      <alignment horizontal="right"/>
    </xf>
    <xf numFmtId="164" fontId="16" fillId="12" borderId="36" xfId="0" applyNumberFormat="1" applyFont="1" applyFill="1" applyBorder="1" applyAlignment="1">
      <alignment horizontal="right"/>
    </xf>
    <xf numFmtId="9" fontId="16" fillId="12" borderId="37" xfId="1" applyFont="1" applyFill="1" applyBorder="1" applyAlignment="1">
      <alignment horizontal="right"/>
    </xf>
    <xf numFmtId="1" fontId="16" fillId="12" borderId="37" xfId="0" applyNumberFormat="1" applyFont="1" applyFill="1" applyBorder="1" applyAlignment="1">
      <alignment horizontal="right"/>
    </xf>
    <xf numFmtId="1" fontId="16" fillId="12" borderId="38" xfId="0" applyNumberFormat="1" applyFont="1" applyFill="1" applyBorder="1" applyAlignment="1">
      <alignment horizontal="right"/>
    </xf>
    <xf numFmtId="164" fontId="16" fillId="12" borderId="44" xfId="0" applyNumberFormat="1" applyFont="1" applyFill="1" applyBorder="1" applyAlignment="1">
      <alignment horizontal="right"/>
    </xf>
    <xf numFmtId="164" fontId="17" fillId="12" borderId="36" xfId="0" applyNumberFormat="1" applyFont="1" applyFill="1" applyBorder="1" applyAlignment="1">
      <alignment horizontal="right"/>
    </xf>
    <xf numFmtId="164" fontId="17" fillId="12" borderId="37" xfId="0" applyNumberFormat="1" applyFont="1" applyFill="1" applyBorder="1" applyAlignment="1">
      <alignment horizontal="right"/>
    </xf>
    <xf numFmtId="164" fontId="17" fillId="12" borderId="45" xfId="0" applyNumberFormat="1" applyFont="1" applyFill="1" applyBorder="1" applyAlignment="1">
      <alignment horizontal="right"/>
    </xf>
    <xf numFmtId="9" fontId="17" fillId="12" borderId="37" xfId="0" applyNumberFormat="1" applyFont="1" applyFill="1" applyBorder="1" applyAlignment="1">
      <alignment horizontal="right"/>
    </xf>
    <xf numFmtId="9" fontId="17" fillId="12" borderId="45" xfId="0" applyNumberFormat="1" applyFont="1" applyFill="1" applyBorder="1" applyAlignment="1">
      <alignment horizontal="right"/>
    </xf>
    <xf numFmtId="1" fontId="17" fillId="12" borderId="37" xfId="0" applyNumberFormat="1" applyFont="1" applyFill="1" applyBorder="1" applyAlignment="1">
      <alignment horizontal="right"/>
    </xf>
    <xf numFmtId="0" fontId="0" fillId="12" borderId="19" xfId="0" applyFill="1" applyBorder="1"/>
    <xf numFmtId="2" fontId="19" fillId="12" borderId="37" xfId="0" applyNumberFormat="1" applyFont="1" applyFill="1" applyBorder="1" applyAlignment="1">
      <alignment horizontal="right"/>
    </xf>
    <xf numFmtId="2" fontId="19" fillId="12" borderId="45" xfId="0" applyNumberFormat="1" applyFont="1" applyFill="1" applyBorder="1" applyAlignment="1">
      <alignment horizontal="right"/>
    </xf>
    <xf numFmtId="2" fontId="16" fillId="12" borderId="45" xfId="0" applyNumberFormat="1" applyFont="1" applyFill="1" applyBorder="1" applyAlignment="1">
      <alignment horizontal="right"/>
    </xf>
    <xf numFmtId="0" fontId="0" fillId="13" borderId="19" xfId="0" applyFill="1" applyBorder="1"/>
    <xf numFmtId="0" fontId="0" fillId="14" borderId="19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16" fillId="12" borderId="34" xfId="0" applyFont="1" applyFill="1" applyBorder="1" applyAlignment="1">
      <alignment horizontal="center" vertical="center"/>
    </xf>
    <xf numFmtId="164" fontId="16" fillId="12" borderId="43" xfId="0" applyNumberFormat="1" applyFont="1" applyFill="1" applyBorder="1" applyAlignment="1">
      <alignment horizontal="right"/>
    </xf>
    <xf numFmtId="2" fontId="16" fillId="12" borderId="33" xfId="0" applyNumberFormat="1" applyFont="1" applyFill="1" applyBorder="1" applyAlignment="1">
      <alignment horizontal="right"/>
    </xf>
    <xf numFmtId="164" fontId="16" fillId="12" borderId="34" xfId="0" applyNumberFormat="1" applyFont="1" applyFill="1" applyBorder="1" applyAlignment="1">
      <alignment horizontal="right"/>
    </xf>
    <xf numFmtId="9" fontId="16" fillId="12" borderId="34" xfId="0" applyNumberFormat="1" applyFont="1" applyFill="1" applyBorder="1" applyAlignment="1">
      <alignment horizontal="right"/>
    </xf>
    <xf numFmtId="164" fontId="16" fillId="12" borderId="35" xfId="0" applyNumberFormat="1" applyFont="1" applyFill="1" applyBorder="1" applyAlignment="1">
      <alignment horizontal="right"/>
    </xf>
    <xf numFmtId="2" fontId="16" fillId="12" borderId="42" xfId="0" applyNumberFormat="1" applyFont="1" applyFill="1" applyBorder="1" applyAlignment="1">
      <alignment horizontal="right"/>
    </xf>
    <xf numFmtId="2" fontId="16" fillId="12" borderId="34" xfId="0" applyNumberFormat="1" applyFont="1" applyFill="1" applyBorder="1" applyAlignment="1">
      <alignment horizontal="right"/>
    </xf>
    <xf numFmtId="164" fontId="16" fillId="12" borderId="33" xfId="0" applyNumberFormat="1" applyFont="1" applyFill="1" applyBorder="1" applyAlignment="1">
      <alignment horizontal="right"/>
    </xf>
    <xf numFmtId="9" fontId="16" fillId="12" borderId="34" xfId="1" applyFont="1" applyFill="1" applyBorder="1" applyAlignment="1">
      <alignment horizontal="right"/>
    </xf>
    <xf numFmtId="1" fontId="16" fillId="12" borderId="34" xfId="0" applyNumberFormat="1" applyFont="1" applyFill="1" applyBorder="1" applyAlignment="1">
      <alignment horizontal="right"/>
    </xf>
    <xf numFmtId="1" fontId="16" fillId="12" borderId="35" xfId="0" applyNumberFormat="1" applyFont="1" applyFill="1" applyBorder="1" applyAlignment="1">
      <alignment horizontal="right"/>
    </xf>
    <xf numFmtId="164" fontId="16" fillId="12" borderId="42" xfId="0" applyNumberFormat="1" applyFont="1" applyFill="1" applyBorder="1" applyAlignment="1">
      <alignment horizontal="right"/>
    </xf>
    <xf numFmtId="164" fontId="17" fillId="12" borderId="33" xfId="0" applyNumberFormat="1" applyFont="1" applyFill="1" applyBorder="1" applyAlignment="1">
      <alignment horizontal="right"/>
    </xf>
    <xf numFmtId="164" fontId="17" fillId="12" borderId="34" xfId="0" applyNumberFormat="1" applyFont="1" applyFill="1" applyBorder="1" applyAlignment="1">
      <alignment horizontal="right"/>
    </xf>
    <xf numFmtId="164" fontId="17" fillId="12" borderId="43" xfId="0" applyNumberFormat="1" applyFont="1" applyFill="1" applyBorder="1" applyAlignment="1">
      <alignment horizontal="right"/>
    </xf>
    <xf numFmtId="9" fontId="17" fillId="12" borderId="34" xfId="0" applyNumberFormat="1" applyFont="1" applyFill="1" applyBorder="1" applyAlignment="1">
      <alignment horizontal="right"/>
    </xf>
    <xf numFmtId="9" fontId="17" fillId="12" borderId="43" xfId="0" applyNumberFormat="1" applyFont="1" applyFill="1" applyBorder="1" applyAlignment="1">
      <alignment horizontal="right"/>
    </xf>
    <xf numFmtId="1" fontId="17" fillId="12" borderId="34" xfId="0" applyNumberFormat="1" applyFont="1" applyFill="1" applyBorder="1" applyAlignment="1">
      <alignment horizontal="right"/>
    </xf>
    <xf numFmtId="0" fontId="22" fillId="7" borderId="36" xfId="0" applyFont="1" applyFill="1" applyBorder="1"/>
    <xf numFmtId="0" fontId="22" fillId="8" borderId="36" xfId="0" applyFont="1" applyFill="1" applyBorder="1"/>
    <xf numFmtId="0" fontId="22" fillId="9" borderId="36" xfId="0" applyFont="1" applyFill="1" applyBorder="1"/>
    <xf numFmtId="0" fontId="22" fillId="10" borderId="36" xfId="0" applyFont="1" applyFill="1" applyBorder="1"/>
    <xf numFmtId="0" fontId="22" fillId="12" borderId="36" xfId="0" applyFont="1" applyFill="1" applyBorder="1"/>
    <xf numFmtId="0" fontId="23" fillId="7" borderId="37" xfId="0" applyFont="1" applyFill="1" applyBorder="1" applyAlignment="1">
      <alignment horizontal="center" vertical="center"/>
    </xf>
    <xf numFmtId="0" fontId="23" fillId="8" borderId="37" xfId="0" applyFont="1" applyFill="1" applyBorder="1" applyAlignment="1">
      <alignment horizontal="center" vertical="center"/>
    </xf>
    <xf numFmtId="0" fontId="23" fillId="9" borderId="37" xfId="0" applyFont="1" applyFill="1" applyBorder="1" applyAlignment="1">
      <alignment horizontal="center" vertical="center"/>
    </xf>
    <xf numFmtId="0" fontId="23" fillId="10" borderId="37" xfId="0" applyFont="1" applyFill="1" applyBorder="1" applyAlignment="1">
      <alignment horizontal="center" vertical="center"/>
    </xf>
    <xf numFmtId="0" fontId="23" fillId="12" borderId="37" xfId="0" applyFont="1" applyFill="1" applyBorder="1" applyAlignment="1">
      <alignment horizontal="center" vertical="center"/>
    </xf>
    <xf numFmtId="0" fontId="22" fillId="12" borderId="33" xfId="0" applyFont="1" applyFill="1" applyBorder="1"/>
    <xf numFmtId="0" fontId="23" fillId="12" borderId="34" xfId="0" applyFont="1" applyFill="1" applyBorder="1" applyAlignment="1">
      <alignment horizontal="center" vertical="center"/>
    </xf>
    <xf numFmtId="2" fontId="18" fillId="12" borderId="34" xfId="0" applyNumberFormat="1" applyFont="1" applyFill="1" applyBorder="1" applyAlignment="1">
      <alignment horizontal="right"/>
    </xf>
    <xf numFmtId="2" fontId="18" fillId="12" borderId="43" xfId="0" applyNumberFormat="1" applyFont="1" applyFill="1" applyBorder="1" applyAlignment="1">
      <alignment horizontal="right"/>
    </xf>
    <xf numFmtId="0" fontId="7" fillId="5" borderId="53" xfId="0" applyFont="1" applyFill="1" applyBorder="1" applyAlignment="1">
      <alignment horizontal="center" vertical="center"/>
    </xf>
    <xf numFmtId="0" fontId="7" fillId="5" borderId="55" xfId="0" applyFont="1" applyFill="1" applyBorder="1" applyAlignment="1">
      <alignment horizontal="center" vertical="center"/>
    </xf>
    <xf numFmtId="0" fontId="8" fillId="15" borderId="56" xfId="0" applyFont="1" applyFill="1" applyBorder="1" applyAlignment="1">
      <alignment horizontal="center" vertical="center"/>
    </xf>
    <xf numFmtId="0" fontId="8" fillId="15" borderId="56" xfId="0" applyFont="1" applyFill="1" applyBorder="1" applyAlignment="1">
      <alignment horizontal="right" vertical="center"/>
    </xf>
    <xf numFmtId="0" fontId="8" fillId="15" borderId="61" xfId="0" applyFont="1" applyFill="1" applyBorder="1" applyAlignment="1">
      <alignment horizontal="center" vertical="center"/>
    </xf>
    <xf numFmtId="0" fontId="8" fillId="15" borderId="61" xfId="0" applyFont="1" applyFill="1" applyBorder="1" applyAlignment="1">
      <alignment horizontal="right" vertical="center"/>
    </xf>
    <xf numFmtId="0" fontId="8" fillId="0" borderId="56" xfId="0" applyFont="1" applyBorder="1" applyAlignment="1">
      <alignment horizontal="center" vertical="center"/>
    </xf>
    <xf numFmtId="0" fontId="8" fillId="0" borderId="56" xfId="0" applyFont="1" applyBorder="1" applyAlignment="1">
      <alignment horizontal="right" vertical="center"/>
    </xf>
    <xf numFmtId="0" fontId="8" fillId="0" borderId="57" xfId="0" applyFont="1" applyBorder="1" applyAlignment="1">
      <alignment horizontal="right" vertical="center"/>
    </xf>
    <xf numFmtId="0" fontId="7" fillId="5" borderId="61" xfId="0" applyFont="1" applyFill="1" applyBorder="1" applyAlignment="1">
      <alignment horizontal="center" vertical="center"/>
    </xf>
    <xf numFmtId="0" fontId="7" fillId="5" borderId="62" xfId="0" applyFont="1" applyFill="1" applyBorder="1" applyAlignment="1">
      <alignment horizontal="center" vertical="center"/>
    </xf>
    <xf numFmtId="0" fontId="24" fillId="0" borderId="57" xfId="0" applyFont="1" applyBorder="1" applyAlignment="1">
      <alignment horizontal="right" vertical="center"/>
    </xf>
    <xf numFmtId="0" fontId="24" fillId="0" borderId="56" xfId="0" applyFont="1" applyBorder="1" applyAlignment="1">
      <alignment horizontal="right" vertical="center"/>
    </xf>
    <xf numFmtId="0" fontId="8" fillId="0" borderId="62" xfId="0" applyFont="1" applyBorder="1" applyAlignment="1">
      <alignment horizontal="right" vertical="center"/>
    </xf>
    <xf numFmtId="0" fontId="8" fillId="0" borderId="61" xfId="0" applyFont="1" applyBorder="1" applyAlignment="1">
      <alignment horizontal="right" vertical="center"/>
    </xf>
    <xf numFmtId="0" fontId="0" fillId="16" borderId="0" xfId="0" applyFill="1"/>
    <xf numFmtId="0" fontId="7" fillId="16" borderId="54" xfId="0" applyFont="1" applyFill="1" applyBorder="1" applyAlignment="1">
      <alignment horizontal="left" vertical="center"/>
    </xf>
    <xf numFmtId="0" fontId="7" fillId="16" borderId="55" xfId="0" applyFont="1" applyFill="1" applyBorder="1" applyAlignment="1">
      <alignment horizontal="center" vertical="center"/>
    </xf>
    <xf numFmtId="0" fontId="7" fillId="16" borderId="53" xfId="0" applyFont="1" applyFill="1" applyBorder="1" applyAlignment="1">
      <alignment horizontal="center" vertical="center"/>
    </xf>
    <xf numFmtId="12" fontId="7" fillId="16" borderId="55" xfId="0" applyNumberFormat="1" applyFont="1" applyFill="1" applyBorder="1" applyAlignment="1">
      <alignment horizontal="center" vertical="center"/>
    </xf>
    <xf numFmtId="0" fontId="7" fillId="16" borderId="0" xfId="0" applyFont="1" applyFill="1" applyAlignment="1">
      <alignment horizontal="left" vertical="center"/>
    </xf>
    <xf numFmtId="0" fontId="7" fillId="16" borderId="61" xfId="0" applyFont="1" applyFill="1" applyBorder="1" applyAlignment="1">
      <alignment horizontal="center" vertical="center"/>
    </xf>
    <xf numFmtId="0" fontId="7" fillId="16" borderId="62" xfId="0" applyFont="1" applyFill="1" applyBorder="1" applyAlignment="1">
      <alignment horizontal="center" vertical="center"/>
    </xf>
    <xf numFmtId="12" fontId="7" fillId="16" borderId="61" xfId="0" applyNumberFormat="1" applyFont="1" applyFill="1" applyBorder="1" applyAlignment="1">
      <alignment horizontal="center" vertical="center"/>
    </xf>
    <xf numFmtId="0" fontId="22" fillId="19" borderId="0" xfId="0" applyFont="1" applyFill="1"/>
    <xf numFmtId="0" fontId="22" fillId="18" borderId="0" xfId="0" applyFont="1" applyFill="1"/>
    <xf numFmtId="0" fontId="22" fillId="0" borderId="0" xfId="0" applyFont="1"/>
    <xf numFmtId="0" fontId="16" fillId="19" borderId="56" xfId="0" applyFont="1" applyFill="1" applyBorder="1" applyAlignment="1">
      <alignment horizontal="center" vertical="center"/>
    </xf>
    <xf numFmtId="0" fontId="16" fillId="19" borderId="56" xfId="0" applyFont="1" applyFill="1" applyBorder="1" applyAlignment="1">
      <alignment horizontal="right" vertical="center"/>
    </xf>
    <xf numFmtId="0" fontId="16" fillId="19" borderId="57" xfId="0" applyFont="1" applyFill="1" applyBorder="1" applyAlignment="1">
      <alignment horizontal="right" vertical="center"/>
    </xf>
    <xf numFmtId="0" fontId="16" fillId="18" borderId="56" xfId="0" applyFont="1" applyFill="1" applyBorder="1" applyAlignment="1">
      <alignment horizontal="center" vertical="center"/>
    </xf>
    <xf numFmtId="0" fontId="16" fillId="18" borderId="56" xfId="0" applyFont="1" applyFill="1" applyBorder="1" applyAlignment="1">
      <alignment horizontal="right" vertical="center"/>
    </xf>
    <xf numFmtId="0" fontId="16" fillId="18" borderId="57" xfId="0" applyFont="1" applyFill="1" applyBorder="1" applyAlignment="1">
      <alignment horizontal="right" vertical="center"/>
    </xf>
    <xf numFmtId="0" fontId="16" fillId="15" borderId="56" xfId="0" applyFont="1" applyFill="1" applyBorder="1" applyAlignment="1">
      <alignment horizontal="center" vertical="center"/>
    </xf>
    <xf numFmtId="0" fontId="16" fillId="15" borderId="56" xfId="0" applyFont="1" applyFill="1" applyBorder="1" applyAlignment="1">
      <alignment horizontal="right" vertical="center"/>
    </xf>
    <xf numFmtId="0" fontId="16" fillId="0" borderId="57" xfId="0" applyFont="1" applyBorder="1" applyAlignment="1">
      <alignment horizontal="right" vertical="center"/>
    </xf>
    <xf numFmtId="0" fontId="16" fillId="0" borderId="56" xfId="0" applyFont="1" applyBorder="1" applyAlignment="1">
      <alignment horizontal="right" vertical="center"/>
    </xf>
    <xf numFmtId="1" fontId="16" fillId="19" borderId="56" xfId="0" applyNumberFormat="1" applyFont="1" applyFill="1" applyBorder="1" applyAlignment="1">
      <alignment horizontal="right" vertical="center"/>
    </xf>
    <xf numFmtId="1" fontId="16" fillId="18" borderId="56" xfId="0" applyNumberFormat="1" applyFont="1" applyFill="1" applyBorder="1" applyAlignment="1">
      <alignment horizontal="right" vertical="center"/>
    </xf>
    <xf numFmtId="1" fontId="16" fillId="0" borderId="56" xfId="0" applyNumberFormat="1" applyFont="1" applyBorder="1" applyAlignment="1">
      <alignment horizontal="right" vertical="center"/>
    </xf>
    <xf numFmtId="0" fontId="7" fillId="16" borderId="67" xfId="0" applyFont="1" applyFill="1" applyBorder="1" applyAlignment="1">
      <alignment vertical="center"/>
    </xf>
    <xf numFmtId="0" fontId="7" fillId="16" borderId="58" xfId="0" applyFont="1" applyFill="1" applyBorder="1" applyAlignment="1">
      <alignment horizontal="center" vertical="center"/>
    </xf>
    <xf numFmtId="0" fontId="7" fillId="5" borderId="68" xfId="0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7" fillId="5" borderId="70" xfId="0" applyFont="1" applyFill="1" applyBorder="1" applyAlignment="1">
      <alignment horizontal="center" vertical="center"/>
    </xf>
    <xf numFmtId="0" fontId="22" fillId="18" borderId="71" xfId="0" applyFont="1" applyFill="1" applyBorder="1"/>
    <xf numFmtId="0" fontId="22" fillId="18" borderId="72" xfId="0" applyFont="1" applyFill="1" applyBorder="1"/>
    <xf numFmtId="0" fontId="22" fillId="18" borderId="73" xfId="0" applyFont="1" applyFill="1" applyBorder="1"/>
    <xf numFmtId="0" fontId="22" fillId="19" borderId="71" xfId="0" applyFont="1" applyFill="1" applyBorder="1"/>
    <xf numFmtId="0" fontId="22" fillId="19" borderId="72" xfId="0" applyFont="1" applyFill="1" applyBorder="1"/>
    <xf numFmtId="0" fontId="22" fillId="19" borderId="73" xfId="0" applyFont="1" applyFill="1" applyBorder="1"/>
    <xf numFmtId="0" fontId="22" fillId="19" borderId="74" xfId="0" applyFont="1" applyFill="1" applyBorder="1"/>
    <xf numFmtId="0" fontId="22" fillId="19" borderId="75" xfId="0" applyFont="1" applyFill="1" applyBorder="1"/>
    <xf numFmtId="0" fontId="22" fillId="19" borderId="76" xfId="0" applyFont="1" applyFill="1" applyBorder="1"/>
    <xf numFmtId="0" fontId="7" fillId="16" borderId="68" xfId="0" applyFont="1" applyFill="1" applyBorder="1" applyAlignment="1">
      <alignment horizontal="center" vertical="center"/>
    </xf>
    <xf numFmtId="0" fontId="7" fillId="16" borderId="69" xfId="0" applyFont="1" applyFill="1" applyBorder="1" applyAlignment="1">
      <alignment horizontal="center" vertical="center"/>
    </xf>
    <xf numFmtId="2" fontId="22" fillId="18" borderId="71" xfId="0" applyNumberFormat="1" applyFont="1" applyFill="1" applyBorder="1"/>
    <xf numFmtId="2" fontId="22" fillId="18" borderId="72" xfId="0" applyNumberFormat="1" applyFont="1" applyFill="1" applyBorder="1"/>
    <xf numFmtId="2" fontId="22" fillId="18" borderId="73" xfId="0" applyNumberFormat="1" applyFont="1" applyFill="1" applyBorder="1"/>
    <xf numFmtId="2" fontId="22" fillId="19" borderId="71" xfId="0" applyNumberFormat="1" applyFont="1" applyFill="1" applyBorder="1"/>
    <xf numFmtId="2" fontId="22" fillId="19" borderId="72" xfId="0" applyNumberFormat="1" applyFont="1" applyFill="1" applyBorder="1"/>
    <xf numFmtId="2" fontId="22" fillId="19" borderId="73" xfId="0" applyNumberFormat="1" applyFont="1" applyFill="1" applyBorder="1"/>
    <xf numFmtId="2" fontId="22" fillId="19" borderId="74" xfId="0" applyNumberFormat="1" applyFont="1" applyFill="1" applyBorder="1"/>
    <xf numFmtId="2" fontId="22" fillId="19" borderId="75" xfId="0" applyNumberFormat="1" applyFont="1" applyFill="1" applyBorder="1"/>
    <xf numFmtId="2" fontId="22" fillId="19" borderId="76" xfId="0" applyNumberFormat="1" applyFont="1" applyFill="1" applyBorder="1"/>
    <xf numFmtId="0" fontId="22" fillId="7" borderId="39" xfId="0" applyFont="1" applyFill="1" applyBorder="1"/>
    <xf numFmtId="0" fontId="23" fillId="7" borderId="40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/>
    </xf>
    <xf numFmtId="164" fontId="16" fillId="7" borderId="47" xfId="0" applyNumberFormat="1" applyFont="1" applyFill="1" applyBorder="1" applyAlignment="1">
      <alignment horizontal="right"/>
    </xf>
    <xf numFmtId="2" fontId="16" fillId="7" borderId="39" xfId="0" applyNumberFormat="1" applyFont="1" applyFill="1" applyBorder="1" applyAlignment="1">
      <alignment horizontal="right"/>
    </xf>
    <xf numFmtId="164" fontId="16" fillId="7" borderId="40" xfId="0" applyNumberFormat="1" applyFont="1" applyFill="1" applyBorder="1" applyAlignment="1">
      <alignment horizontal="right"/>
    </xf>
    <xf numFmtId="9" fontId="16" fillId="7" borderId="40" xfId="0" applyNumberFormat="1" applyFont="1" applyFill="1" applyBorder="1" applyAlignment="1">
      <alignment horizontal="right"/>
    </xf>
    <xf numFmtId="164" fontId="16" fillId="7" borderId="41" xfId="0" applyNumberFormat="1" applyFont="1" applyFill="1" applyBorder="1" applyAlignment="1">
      <alignment horizontal="right"/>
    </xf>
    <xf numFmtId="2" fontId="16" fillId="7" borderId="46" xfId="0" applyNumberFormat="1" applyFont="1" applyFill="1" applyBorder="1" applyAlignment="1">
      <alignment horizontal="right"/>
    </xf>
    <xf numFmtId="2" fontId="16" fillId="7" borderId="40" xfId="0" applyNumberFormat="1" applyFont="1" applyFill="1" applyBorder="1" applyAlignment="1">
      <alignment horizontal="right"/>
    </xf>
    <xf numFmtId="2" fontId="16" fillId="7" borderId="47" xfId="0" applyNumberFormat="1" applyFont="1" applyFill="1" applyBorder="1" applyAlignment="1">
      <alignment horizontal="right"/>
    </xf>
    <xf numFmtId="164" fontId="16" fillId="7" borderId="39" xfId="0" applyNumberFormat="1" applyFont="1" applyFill="1" applyBorder="1" applyAlignment="1">
      <alignment horizontal="right"/>
    </xf>
    <xf numFmtId="9" fontId="16" fillId="7" borderId="40" xfId="1" applyFont="1" applyFill="1" applyBorder="1" applyAlignment="1">
      <alignment horizontal="right"/>
    </xf>
    <xf numFmtId="1" fontId="16" fillId="7" borderId="40" xfId="0" applyNumberFormat="1" applyFont="1" applyFill="1" applyBorder="1" applyAlignment="1">
      <alignment horizontal="right"/>
    </xf>
    <xf numFmtId="1" fontId="16" fillId="7" borderId="41" xfId="0" applyNumberFormat="1" applyFont="1" applyFill="1" applyBorder="1" applyAlignment="1">
      <alignment horizontal="right"/>
    </xf>
    <xf numFmtId="164" fontId="16" fillId="7" borderId="46" xfId="0" applyNumberFormat="1" applyFont="1" applyFill="1" applyBorder="1" applyAlignment="1">
      <alignment horizontal="right"/>
    </xf>
    <xf numFmtId="164" fontId="17" fillId="7" borderId="39" xfId="0" applyNumberFormat="1" applyFont="1" applyFill="1" applyBorder="1" applyAlignment="1">
      <alignment horizontal="right"/>
    </xf>
    <xf numFmtId="164" fontId="17" fillId="7" borderId="40" xfId="0" applyNumberFormat="1" applyFont="1" applyFill="1" applyBorder="1" applyAlignment="1">
      <alignment horizontal="right"/>
    </xf>
    <xf numFmtId="164" fontId="17" fillId="7" borderId="47" xfId="0" applyNumberFormat="1" applyFont="1" applyFill="1" applyBorder="1" applyAlignment="1">
      <alignment horizontal="right"/>
    </xf>
    <xf numFmtId="9" fontId="17" fillId="7" borderId="40" xfId="0" applyNumberFormat="1" applyFont="1" applyFill="1" applyBorder="1" applyAlignment="1">
      <alignment horizontal="right"/>
    </xf>
    <xf numFmtId="9" fontId="17" fillId="7" borderId="47" xfId="0" applyNumberFormat="1" applyFont="1" applyFill="1" applyBorder="1" applyAlignment="1">
      <alignment horizontal="right"/>
    </xf>
    <xf numFmtId="1" fontId="17" fillId="7" borderId="40" xfId="0" applyNumberFormat="1" applyFont="1" applyFill="1" applyBorder="1" applyAlignment="1">
      <alignment horizontal="right"/>
    </xf>
    <xf numFmtId="0" fontId="22" fillId="8" borderId="33" xfId="0" applyFont="1" applyFill="1" applyBorder="1"/>
    <xf numFmtId="0" fontId="23" fillId="8" borderId="34" xfId="0" applyFont="1" applyFill="1" applyBorder="1" applyAlignment="1">
      <alignment horizontal="center" vertical="center"/>
    </xf>
    <xf numFmtId="0" fontId="16" fillId="8" borderId="34" xfId="0" applyFont="1" applyFill="1" applyBorder="1" applyAlignment="1">
      <alignment horizontal="center" vertical="center"/>
    </xf>
    <xf numFmtId="164" fontId="16" fillId="8" borderId="43" xfId="0" applyNumberFormat="1" applyFont="1" applyFill="1" applyBorder="1" applyAlignment="1">
      <alignment horizontal="right"/>
    </xf>
    <xf numFmtId="2" fontId="16" fillId="8" borderId="33" xfId="0" applyNumberFormat="1" applyFont="1" applyFill="1" applyBorder="1" applyAlignment="1">
      <alignment horizontal="right"/>
    </xf>
    <xf numFmtId="164" fontId="16" fillId="8" borderId="34" xfId="0" applyNumberFormat="1" applyFont="1" applyFill="1" applyBorder="1" applyAlignment="1">
      <alignment horizontal="right"/>
    </xf>
    <xf numFmtId="9" fontId="16" fillId="8" borderId="34" xfId="0" applyNumberFormat="1" applyFont="1" applyFill="1" applyBorder="1" applyAlignment="1">
      <alignment horizontal="right"/>
    </xf>
    <xf numFmtId="164" fontId="16" fillId="8" borderId="35" xfId="0" applyNumberFormat="1" applyFont="1" applyFill="1" applyBorder="1" applyAlignment="1">
      <alignment horizontal="right"/>
    </xf>
    <xf numFmtId="2" fontId="16" fillId="8" borderId="42" xfId="0" applyNumberFormat="1" applyFont="1" applyFill="1" applyBorder="1" applyAlignment="1">
      <alignment horizontal="right"/>
    </xf>
    <xf numFmtId="2" fontId="16" fillId="8" borderId="34" xfId="0" applyNumberFormat="1" applyFont="1" applyFill="1" applyBorder="1" applyAlignment="1">
      <alignment horizontal="right"/>
    </xf>
    <xf numFmtId="2" fontId="18" fillId="8" borderId="34" xfId="0" applyNumberFormat="1" applyFont="1" applyFill="1" applyBorder="1" applyAlignment="1">
      <alignment horizontal="right"/>
    </xf>
    <xf numFmtId="2" fontId="18" fillId="7" borderId="40" xfId="0" applyNumberFormat="1" applyFont="1" applyFill="1" applyBorder="1" applyAlignment="1">
      <alignment horizontal="right"/>
    </xf>
    <xf numFmtId="2" fontId="18" fillId="8" borderId="43" xfId="0" applyNumberFormat="1" applyFont="1" applyFill="1" applyBorder="1" applyAlignment="1">
      <alignment horizontal="right"/>
    </xf>
    <xf numFmtId="2" fontId="18" fillId="7" borderId="47" xfId="0" applyNumberFormat="1" applyFont="1" applyFill="1" applyBorder="1" applyAlignment="1">
      <alignment horizontal="right"/>
    </xf>
    <xf numFmtId="164" fontId="16" fillId="8" borderId="33" xfId="0" applyNumberFormat="1" applyFont="1" applyFill="1" applyBorder="1" applyAlignment="1">
      <alignment horizontal="right"/>
    </xf>
    <xf numFmtId="9" fontId="16" fillId="8" borderId="34" xfId="1" applyFont="1" applyFill="1" applyBorder="1" applyAlignment="1">
      <alignment horizontal="right"/>
    </xf>
    <xf numFmtId="1" fontId="16" fillId="8" borderId="34" xfId="0" applyNumberFormat="1" applyFont="1" applyFill="1" applyBorder="1" applyAlignment="1">
      <alignment horizontal="right"/>
    </xf>
    <xf numFmtId="1" fontId="16" fillId="8" borderId="35" xfId="0" applyNumberFormat="1" applyFont="1" applyFill="1" applyBorder="1" applyAlignment="1">
      <alignment horizontal="right"/>
    </xf>
    <xf numFmtId="164" fontId="16" fillId="8" borderId="42" xfId="0" applyNumberFormat="1" applyFont="1" applyFill="1" applyBorder="1" applyAlignment="1">
      <alignment horizontal="right"/>
    </xf>
    <xf numFmtId="164" fontId="17" fillId="8" borderId="33" xfId="0" applyNumberFormat="1" applyFont="1" applyFill="1" applyBorder="1" applyAlignment="1">
      <alignment horizontal="right"/>
    </xf>
    <xf numFmtId="164" fontId="17" fillId="8" borderId="34" xfId="0" applyNumberFormat="1" applyFont="1" applyFill="1" applyBorder="1" applyAlignment="1">
      <alignment horizontal="right"/>
    </xf>
    <xf numFmtId="164" fontId="17" fillId="8" borderId="43" xfId="0" applyNumberFormat="1" applyFont="1" applyFill="1" applyBorder="1" applyAlignment="1">
      <alignment horizontal="right"/>
    </xf>
    <xf numFmtId="9" fontId="17" fillId="8" borderId="34" xfId="0" applyNumberFormat="1" applyFont="1" applyFill="1" applyBorder="1" applyAlignment="1">
      <alignment horizontal="right"/>
    </xf>
    <xf numFmtId="9" fontId="17" fillId="8" borderId="43" xfId="0" applyNumberFormat="1" applyFont="1" applyFill="1" applyBorder="1" applyAlignment="1">
      <alignment horizontal="right"/>
    </xf>
    <xf numFmtId="1" fontId="17" fillId="8" borderId="34" xfId="0" applyNumberFormat="1" applyFont="1" applyFill="1" applyBorder="1" applyAlignment="1">
      <alignment horizontal="right"/>
    </xf>
    <xf numFmtId="0" fontId="22" fillId="7" borderId="77" xfId="0" applyFont="1" applyFill="1" applyBorder="1"/>
    <xf numFmtId="0" fontId="23" fillId="7" borderId="78" xfId="0" applyFont="1" applyFill="1" applyBorder="1" applyAlignment="1">
      <alignment horizontal="center" vertical="center"/>
    </xf>
    <xf numFmtId="0" fontId="16" fillId="7" borderId="78" xfId="0" applyFont="1" applyFill="1" applyBorder="1" applyAlignment="1">
      <alignment horizontal="center" vertical="center"/>
    </xf>
    <xf numFmtId="164" fontId="16" fillId="7" borderId="79" xfId="0" applyNumberFormat="1" applyFont="1" applyFill="1" applyBorder="1" applyAlignment="1">
      <alignment horizontal="right"/>
    </xf>
    <xf numFmtId="2" fontId="16" fillId="7" borderId="77" xfId="0" applyNumberFormat="1" applyFont="1" applyFill="1" applyBorder="1" applyAlignment="1">
      <alignment horizontal="right"/>
    </xf>
    <xf numFmtId="164" fontId="16" fillId="7" borderId="78" xfId="0" applyNumberFormat="1" applyFont="1" applyFill="1" applyBorder="1" applyAlignment="1">
      <alignment horizontal="right"/>
    </xf>
    <xf numFmtId="9" fontId="16" fillId="7" borderId="78" xfId="0" applyNumberFormat="1" applyFont="1" applyFill="1" applyBorder="1" applyAlignment="1">
      <alignment horizontal="right"/>
    </xf>
    <xf numFmtId="164" fontId="16" fillId="7" borderId="80" xfId="0" applyNumberFormat="1" applyFont="1" applyFill="1" applyBorder="1" applyAlignment="1">
      <alignment horizontal="right"/>
    </xf>
    <xf numFmtId="2" fontId="16" fillId="7" borderId="81" xfId="0" applyNumberFormat="1" applyFont="1" applyFill="1" applyBorder="1" applyAlignment="1">
      <alignment horizontal="right"/>
    </xf>
    <xf numFmtId="2" fontId="16" fillId="7" borderId="78" xfId="0" applyNumberFormat="1" applyFont="1" applyFill="1" applyBorder="1" applyAlignment="1">
      <alignment horizontal="right"/>
    </xf>
    <xf numFmtId="2" fontId="18" fillId="7" borderId="78" xfId="0" applyNumberFormat="1" applyFont="1" applyFill="1" applyBorder="1" applyAlignment="1">
      <alignment horizontal="right"/>
    </xf>
    <xf numFmtId="2" fontId="18" fillId="7" borderId="79" xfId="0" applyNumberFormat="1" applyFont="1" applyFill="1" applyBorder="1" applyAlignment="1">
      <alignment horizontal="right"/>
    </xf>
    <xf numFmtId="164" fontId="16" fillId="7" borderId="77" xfId="0" applyNumberFormat="1" applyFont="1" applyFill="1" applyBorder="1" applyAlignment="1">
      <alignment horizontal="right"/>
    </xf>
    <xf numFmtId="9" fontId="16" fillId="7" borderId="78" xfId="1" applyFont="1" applyFill="1" applyBorder="1" applyAlignment="1">
      <alignment horizontal="right"/>
    </xf>
    <xf numFmtId="1" fontId="16" fillId="7" borderId="78" xfId="0" applyNumberFormat="1" applyFont="1" applyFill="1" applyBorder="1" applyAlignment="1">
      <alignment horizontal="right"/>
    </xf>
    <xf numFmtId="1" fontId="16" fillId="7" borderId="80" xfId="0" applyNumberFormat="1" applyFont="1" applyFill="1" applyBorder="1" applyAlignment="1">
      <alignment horizontal="right"/>
    </xf>
    <xf numFmtId="164" fontId="16" fillId="7" borderId="81" xfId="0" applyNumberFormat="1" applyFont="1" applyFill="1" applyBorder="1" applyAlignment="1">
      <alignment horizontal="right"/>
    </xf>
    <xf numFmtId="164" fontId="17" fillId="7" borderId="77" xfId="0" applyNumberFormat="1" applyFont="1" applyFill="1" applyBorder="1" applyAlignment="1">
      <alignment horizontal="right"/>
    </xf>
    <xf numFmtId="164" fontId="17" fillId="7" borderId="78" xfId="0" applyNumberFormat="1" applyFont="1" applyFill="1" applyBorder="1" applyAlignment="1">
      <alignment horizontal="right"/>
    </xf>
    <xf numFmtId="164" fontId="17" fillId="7" borderId="79" xfId="0" applyNumberFormat="1" applyFont="1" applyFill="1" applyBorder="1" applyAlignment="1">
      <alignment horizontal="right"/>
    </xf>
    <xf numFmtId="9" fontId="17" fillId="7" borderId="78" xfId="0" applyNumberFormat="1" applyFont="1" applyFill="1" applyBorder="1" applyAlignment="1">
      <alignment horizontal="right"/>
    </xf>
    <xf numFmtId="9" fontId="17" fillId="7" borderId="79" xfId="0" applyNumberFormat="1" applyFont="1" applyFill="1" applyBorder="1" applyAlignment="1">
      <alignment horizontal="right"/>
    </xf>
    <xf numFmtId="1" fontId="17" fillId="7" borderId="78" xfId="0" applyNumberFormat="1" applyFont="1" applyFill="1" applyBorder="1" applyAlignment="1">
      <alignment horizontal="right"/>
    </xf>
    <xf numFmtId="0" fontId="0" fillId="13" borderId="18" xfId="0" applyFill="1" applyBorder="1"/>
    <xf numFmtId="0" fontId="22" fillId="10" borderId="39" xfId="0" applyFont="1" applyFill="1" applyBorder="1"/>
    <xf numFmtId="0" fontId="23" fillId="10" borderId="40" xfId="0" applyFont="1" applyFill="1" applyBorder="1" applyAlignment="1">
      <alignment horizontal="center" vertical="center"/>
    </xf>
    <xf numFmtId="0" fontId="16" fillId="10" borderId="40" xfId="0" applyFont="1" applyFill="1" applyBorder="1" applyAlignment="1">
      <alignment horizontal="center" vertical="center"/>
    </xf>
    <xf numFmtId="164" fontId="16" fillId="10" borderId="47" xfId="0" applyNumberFormat="1" applyFont="1" applyFill="1" applyBorder="1" applyAlignment="1">
      <alignment horizontal="right"/>
    </xf>
    <xf numFmtId="2" fontId="16" fillId="10" borderId="39" xfId="0" applyNumberFormat="1" applyFont="1" applyFill="1" applyBorder="1" applyAlignment="1">
      <alignment horizontal="right"/>
    </xf>
    <xf numFmtId="164" fontId="16" fillId="10" borderId="40" xfId="0" applyNumberFormat="1" applyFont="1" applyFill="1" applyBorder="1" applyAlignment="1">
      <alignment horizontal="right"/>
    </xf>
    <xf numFmtId="9" fontId="16" fillId="10" borderId="40" xfId="0" applyNumberFormat="1" applyFont="1" applyFill="1" applyBorder="1" applyAlignment="1">
      <alignment horizontal="right"/>
    </xf>
    <xf numFmtId="164" fontId="16" fillId="10" borderId="41" xfId="0" applyNumberFormat="1" applyFont="1" applyFill="1" applyBorder="1" applyAlignment="1">
      <alignment horizontal="right"/>
    </xf>
    <xf numFmtId="2" fontId="16" fillId="10" borderId="46" xfId="0" applyNumberFormat="1" applyFont="1" applyFill="1" applyBorder="1" applyAlignment="1">
      <alignment horizontal="right"/>
    </xf>
    <xf numFmtId="2" fontId="16" fillId="10" borderId="40" xfId="0" applyNumberFormat="1" applyFont="1" applyFill="1" applyBorder="1" applyAlignment="1">
      <alignment horizontal="right"/>
    </xf>
    <xf numFmtId="2" fontId="16" fillId="10" borderId="47" xfId="0" applyNumberFormat="1" applyFont="1" applyFill="1" applyBorder="1" applyAlignment="1">
      <alignment horizontal="right"/>
    </xf>
    <xf numFmtId="164" fontId="16" fillId="10" borderId="39" xfId="0" applyNumberFormat="1" applyFont="1" applyFill="1" applyBorder="1" applyAlignment="1">
      <alignment horizontal="right"/>
    </xf>
    <xf numFmtId="9" fontId="16" fillId="10" borderId="40" xfId="1" applyFont="1" applyFill="1" applyBorder="1" applyAlignment="1">
      <alignment horizontal="right"/>
    </xf>
    <xf numFmtId="1" fontId="16" fillId="10" borderId="40" xfId="0" applyNumberFormat="1" applyFont="1" applyFill="1" applyBorder="1" applyAlignment="1">
      <alignment horizontal="right"/>
    </xf>
    <xf numFmtId="1" fontId="16" fillId="10" borderId="41" xfId="0" applyNumberFormat="1" applyFont="1" applyFill="1" applyBorder="1" applyAlignment="1">
      <alignment horizontal="right"/>
    </xf>
    <xf numFmtId="164" fontId="16" fillId="10" borderId="46" xfId="0" applyNumberFormat="1" applyFont="1" applyFill="1" applyBorder="1" applyAlignment="1">
      <alignment horizontal="right"/>
    </xf>
    <xf numFmtId="164" fontId="17" fillId="10" borderId="39" xfId="0" applyNumberFormat="1" applyFont="1" applyFill="1" applyBorder="1" applyAlignment="1">
      <alignment horizontal="right"/>
    </xf>
    <xf numFmtId="164" fontId="17" fillId="10" borderId="40" xfId="0" applyNumberFormat="1" applyFont="1" applyFill="1" applyBorder="1" applyAlignment="1">
      <alignment horizontal="right"/>
    </xf>
    <xf numFmtId="164" fontId="17" fillId="10" borderId="47" xfId="0" applyNumberFormat="1" applyFont="1" applyFill="1" applyBorder="1" applyAlignment="1">
      <alignment horizontal="right"/>
    </xf>
    <xf numFmtId="9" fontId="17" fillId="10" borderId="40" xfId="0" applyNumberFormat="1" applyFont="1" applyFill="1" applyBorder="1" applyAlignment="1">
      <alignment horizontal="right"/>
    </xf>
    <xf numFmtId="9" fontId="17" fillId="10" borderId="47" xfId="0" applyNumberFormat="1" applyFont="1" applyFill="1" applyBorder="1" applyAlignment="1">
      <alignment horizontal="right"/>
    </xf>
    <xf numFmtId="1" fontId="17" fillId="10" borderId="40" xfId="0" applyNumberFormat="1" applyFont="1" applyFill="1" applyBorder="1" applyAlignment="1">
      <alignment horizontal="right"/>
    </xf>
    <xf numFmtId="0" fontId="0" fillId="0" borderId="19" xfId="0" applyBorder="1"/>
    <xf numFmtId="0" fontId="0" fillId="0" borderId="20" xfId="0" applyBorder="1"/>
    <xf numFmtId="9" fontId="21" fillId="11" borderId="34" xfId="1" applyFont="1" applyFill="1" applyBorder="1" applyAlignment="1">
      <alignment horizontal="right"/>
    </xf>
    <xf numFmtId="9" fontId="21" fillId="11" borderId="40" xfId="1" applyFont="1" applyFill="1" applyBorder="1" applyAlignment="1">
      <alignment horizontal="right"/>
    </xf>
    <xf numFmtId="9" fontId="17" fillId="6" borderId="13" xfId="1" applyFont="1" applyFill="1" applyBorder="1" applyAlignment="1">
      <alignment horizontal="right"/>
    </xf>
    <xf numFmtId="0" fontId="0" fillId="7" borderId="19" xfId="0" applyFill="1" applyBorder="1"/>
    <xf numFmtId="2" fontId="18" fillId="9" borderId="37" xfId="0" applyNumberFormat="1" applyFont="1" applyFill="1" applyBorder="1" applyAlignment="1">
      <alignment horizontal="right"/>
    </xf>
    <xf numFmtId="2" fontId="18" fillId="9" borderId="45" xfId="0" applyNumberFormat="1" applyFont="1" applyFill="1" applyBorder="1" applyAlignment="1">
      <alignment horizontal="right"/>
    </xf>
    <xf numFmtId="0" fontId="0" fillId="10" borderId="18" xfId="0" applyFill="1" applyBorder="1"/>
    <xf numFmtId="0" fontId="0" fillId="10" borderId="20" xfId="0" applyFill="1" applyBorder="1"/>
    <xf numFmtId="0" fontId="22" fillId="12" borderId="39" xfId="0" applyFont="1" applyFill="1" applyBorder="1"/>
    <xf numFmtId="0" fontId="23" fillId="12" borderId="40" xfId="0" applyFont="1" applyFill="1" applyBorder="1" applyAlignment="1">
      <alignment horizontal="center" vertical="center"/>
    </xf>
    <xf numFmtId="0" fontId="16" fillId="12" borderId="40" xfId="0" applyFont="1" applyFill="1" applyBorder="1" applyAlignment="1">
      <alignment horizontal="center" vertical="center"/>
    </xf>
    <xf numFmtId="164" fontId="16" fillId="12" borderId="47" xfId="0" applyNumberFormat="1" applyFont="1" applyFill="1" applyBorder="1" applyAlignment="1">
      <alignment horizontal="right"/>
    </xf>
    <xf numFmtId="2" fontId="16" fillId="12" borderId="39" xfId="0" applyNumberFormat="1" applyFont="1" applyFill="1" applyBorder="1" applyAlignment="1">
      <alignment horizontal="right"/>
    </xf>
    <xf numFmtId="164" fontId="16" fillId="12" borderId="40" xfId="0" applyNumberFormat="1" applyFont="1" applyFill="1" applyBorder="1" applyAlignment="1">
      <alignment horizontal="right"/>
    </xf>
    <xf numFmtId="9" fontId="16" fillId="12" borderId="40" xfId="0" applyNumberFormat="1" applyFont="1" applyFill="1" applyBorder="1" applyAlignment="1">
      <alignment horizontal="right"/>
    </xf>
    <xf numFmtId="164" fontId="16" fillId="12" borderId="41" xfId="0" applyNumberFormat="1" applyFont="1" applyFill="1" applyBorder="1" applyAlignment="1">
      <alignment horizontal="right"/>
    </xf>
    <xf numFmtId="2" fontId="16" fillId="12" borderId="46" xfId="0" applyNumberFormat="1" applyFont="1" applyFill="1" applyBorder="1" applyAlignment="1">
      <alignment horizontal="right"/>
    </xf>
    <xf numFmtId="2" fontId="16" fillId="12" borderId="40" xfId="0" applyNumberFormat="1" applyFont="1" applyFill="1" applyBorder="1" applyAlignment="1">
      <alignment horizontal="right"/>
    </xf>
    <xf numFmtId="2" fontId="16" fillId="12" borderId="47" xfId="0" applyNumberFormat="1" applyFont="1" applyFill="1" applyBorder="1" applyAlignment="1">
      <alignment horizontal="right"/>
    </xf>
    <xf numFmtId="164" fontId="16" fillId="12" borderId="39" xfId="0" applyNumberFormat="1" applyFont="1" applyFill="1" applyBorder="1" applyAlignment="1">
      <alignment horizontal="right"/>
    </xf>
    <xf numFmtId="9" fontId="16" fillId="12" borderId="40" xfId="1" applyFont="1" applyFill="1" applyBorder="1" applyAlignment="1">
      <alignment horizontal="right"/>
    </xf>
    <xf numFmtId="1" fontId="16" fillId="12" borderId="40" xfId="0" applyNumberFormat="1" applyFont="1" applyFill="1" applyBorder="1" applyAlignment="1">
      <alignment horizontal="right"/>
    </xf>
    <xf numFmtId="1" fontId="16" fillId="12" borderId="41" xfId="0" applyNumberFormat="1" applyFont="1" applyFill="1" applyBorder="1" applyAlignment="1">
      <alignment horizontal="right"/>
    </xf>
    <xf numFmtId="164" fontId="16" fillId="12" borderId="46" xfId="0" applyNumberFormat="1" applyFont="1" applyFill="1" applyBorder="1" applyAlignment="1">
      <alignment horizontal="right"/>
    </xf>
    <xf numFmtId="164" fontId="17" fillId="12" borderId="39" xfId="0" applyNumberFormat="1" applyFont="1" applyFill="1" applyBorder="1" applyAlignment="1">
      <alignment horizontal="right"/>
    </xf>
    <xf numFmtId="164" fontId="17" fillId="12" borderId="40" xfId="0" applyNumberFormat="1" applyFont="1" applyFill="1" applyBorder="1" applyAlignment="1">
      <alignment horizontal="right"/>
    </xf>
    <xf numFmtId="164" fontId="17" fillId="12" borderId="47" xfId="0" applyNumberFormat="1" applyFont="1" applyFill="1" applyBorder="1" applyAlignment="1">
      <alignment horizontal="right"/>
    </xf>
    <xf numFmtId="9" fontId="17" fillId="12" borderId="40" xfId="0" applyNumberFormat="1" applyFont="1" applyFill="1" applyBorder="1" applyAlignment="1">
      <alignment horizontal="right"/>
    </xf>
    <xf numFmtId="9" fontId="17" fillId="12" borderId="47" xfId="0" applyNumberFormat="1" applyFont="1" applyFill="1" applyBorder="1" applyAlignment="1">
      <alignment horizontal="right"/>
    </xf>
    <xf numFmtId="1" fontId="17" fillId="12" borderId="40" xfId="0" applyNumberFormat="1" applyFont="1" applyFill="1" applyBorder="1" applyAlignment="1">
      <alignment horizontal="right"/>
    </xf>
    <xf numFmtId="0" fontId="22" fillId="12" borderId="77" xfId="0" applyFont="1" applyFill="1" applyBorder="1"/>
    <xf numFmtId="0" fontId="23" fillId="12" borderId="78" xfId="0" applyFont="1" applyFill="1" applyBorder="1" applyAlignment="1">
      <alignment horizontal="center" vertical="center"/>
    </xf>
    <xf numFmtId="0" fontId="16" fillId="12" borderId="78" xfId="0" applyFont="1" applyFill="1" applyBorder="1" applyAlignment="1">
      <alignment horizontal="center" vertical="center"/>
    </xf>
    <xf numFmtId="164" fontId="16" fillId="12" borderId="79" xfId="0" applyNumberFormat="1" applyFont="1" applyFill="1" applyBorder="1" applyAlignment="1">
      <alignment horizontal="right"/>
    </xf>
    <xf numFmtId="2" fontId="16" fillId="12" borderId="77" xfId="0" applyNumberFormat="1" applyFont="1" applyFill="1" applyBorder="1" applyAlignment="1">
      <alignment horizontal="right"/>
    </xf>
    <xf numFmtId="164" fontId="16" fillId="12" borderId="78" xfId="0" applyNumberFormat="1" applyFont="1" applyFill="1" applyBorder="1" applyAlignment="1">
      <alignment horizontal="right"/>
    </xf>
    <xf numFmtId="9" fontId="16" fillId="12" borderId="78" xfId="0" applyNumberFormat="1" applyFont="1" applyFill="1" applyBorder="1" applyAlignment="1">
      <alignment horizontal="right"/>
    </xf>
    <xf numFmtId="164" fontId="16" fillId="12" borderId="80" xfId="0" applyNumberFormat="1" applyFont="1" applyFill="1" applyBorder="1" applyAlignment="1">
      <alignment horizontal="right"/>
    </xf>
    <xf numFmtId="2" fontId="16" fillId="12" borderId="81" xfId="0" applyNumberFormat="1" applyFont="1" applyFill="1" applyBorder="1" applyAlignment="1">
      <alignment horizontal="right"/>
    </xf>
    <xf numFmtId="2" fontId="16" fillId="12" borderId="78" xfId="0" applyNumberFormat="1" applyFont="1" applyFill="1" applyBorder="1" applyAlignment="1">
      <alignment horizontal="right"/>
    </xf>
    <xf numFmtId="2" fontId="16" fillId="12" borderId="79" xfId="0" applyNumberFormat="1" applyFont="1" applyFill="1" applyBorder="1" applyAlignment="1">
      <alignment horizontal="right"/>
    </xf>
    <xf numFmtId="164" fontId="16" fillId="12" borderId="77" xfId="0" applyNumberFormat="1" applyFont="1" applyFill="1" applyBorder="1" applyAlignment="1">
      <alignment horizontal="right"/>
    </xf>
    <xf numFmtId="9" fontId="16" fillId="12" borderId="78" xfId="1" applyFont="1" applyFill="1" applyBorder="1" applyAlignment="1">
      <alignment horizontal="right"/>
    </xf>
    <xf numFmtId="1" fontId="16" fillId="12" borderId="78" xfId="0" applyNumberFormat="1" applyFont="1" applyFill="1" applyBorder="1" applyAlignment="1">
      <alignment horizontal="right"/>
    </xf>
    <xf numFmtId="1" fontId="16" fillId="12" borderId="80" xfId="0" applyNumberFormat="1" applyFont="1" applyFill="1" applyBorder="1" applyAlignment="1">
      <alignment horizontal="right"/>
    </xf>
    <xf numFmtId="164" fontId="16" fillId="12" borderId="81" xfId="0" applyNumberFormat="1" applyFont="1" applyFill="1" applyBorder="1" applyAlignment="1">
      <alignment horizontal="right"/>
    </xf>
    <xf numFmtId="164" fontId="17" fillId="12" borderId="77" xfId="0" applyNumberFormat="1" applyFont="1" applyFill="1" applyBorder="1" applyAlignment="1">
      <alignment horizontal="right"/>
    </xf>
    <xf numFmtId="164" fontId="17" fillId="12" borderId="78" xfId="0" applyNumberFormat="1" applyFont="1" applyFill="1" applyBorder="1" applyAlignment="1">
      <alignment horizontal="right"/>
    </xf>
    <xf numFmtId="164" fontId="17" fillId="12" borderId="79" xfId="0" applyNumberFormat="1" applyFont="1" applyFill="1" applyBorder="1" applyAlignment="1">
      <alignment horizontal="right"/>
    </xf>
    <xf numFmtId="9" fontId="17" fillId="12" borderId="78" xfId="0" applyNumberFormat="1" applyFont="1" applyFill="1" applyBorder="1" applyAlignment="1">
      <alignment horizontal="right"/>
    </xf>
    <xf numFmtId="9" fontId="17" fillId="12" borderId="79" xfId="0" applyNumberFormat="1" applyFont="1" applyFill="1" applyBorder="1" applyAlignment="1">
      <alignment horizontal="right"/>
    </xf>
    <xf numFmtId="1" fontId="17" fillId="12" borderId="78" xfId="0" applyNumberFormat="1" applyFont="1" applyFill="1" applyBorder="1" applyAlignment="1">
      <alignment horizontal="right"/>
    </xf>
    <xf numFmtId="0" fontId="22" fillId="12" borderId="82" xfId="0" applyFont="1" applyFill="1" applyBorder="1"/>
    <xf numFmtId="0" fontId="23" fillId="12" borderId="83" xfId="0" applyFont="1" applyFill="1" applyBorder="1" applyAlignment="1">
      <alignment horizontal="center" vertical="center"/>
    </xf>
    <xf numFmtId="0" fontId="16" fillId="12" borderId="83" xfId="0" applyFont="1" applyFill="1" applyBorder="1" applyAlignment="1">
      <alignment horizontal="center" vertical="center"/>
    </xf>
    <xf numFmtId="164" fontId="16" fillId="12" borderId="84" xfId="0" applyNumberFormat="1" applyFont="1" applyFill="1" applyBorder="1" applyAlignment="1">
      <alignment horizontal="right"/>
    </xf>
    <xf numFmtId="2" fontId="16" fillId="12" borderId="82" xfId="0" applyNumberFormat="1" applyFont="1" applyFill="1" applyBorder="1" applyAlignment="1">
      <alignment horizontal="right"/>
    </xf>
    <xf numFmtId="164" fontId="16" fillId="12" borderId="83" xfId="0" applyNumberFormat="1" applyFont="1" applyFill="1" applyBorder="1" applyAlignment="1">
      <alignment horizontal="right"/>
    </xf>
    <xf numFmtId="9" fontId="16" fillId="12" borderId="83" xfId="0" applyNumberFormat="1" applyFont="1" applyFill="1" applyBorder="1" applyAlignment="1">
      <alignment horizontal="right"/>
    </xf>
    <xf numFmtId="164" fontId="16" fillId="12" borderId="85" xfId="0" applyNumberFormat="1" applyFont="1" applyFill="1" applyBorder="1" applyAlignment="1">
      <alignment horizontal="right"/>
    </xf>
    <xf numFmtId="2" fontId="16" fillId="12" borderId="86" xfId="0" applyNumberFormat="1" applyFont="1" applyFill="1" applyBorder="1" applyAlignment="1">
      <alignment horizontal="right"/>
    </xf>
    <xf numFmtId="2" fontId="16" fillId="12" borderId="83" xfId="0" applyNumberFormat="1" applyFont="1" applyFill="1" applyBorder="1" applyAlignment="1">
      <alignment horizontal="right"/>
    </xf>
    <xf numFmtId="2" fontId="16" fillId="12" borderId="84" xfId="0" applyNumberFormat="1" applyFont="1" applyFill="1" applyBorder="1" applyAlignment="1">
      <alignment horizontal="right"/>
    </xf>
    <xf numFmtId="164" fontId="16" fillId="12" borderId="82" xfId="0" applyNumberFormat="1" applyFont="1" applyFill="1" applyBorder="1" applyAlignment="1">
      <alignment horizontal="right"/>
    </xf>
    <xf numFmtId="9" fontId="16" fillId="12" borderId="83" xfId="1" applyFont="1" applyFill="1" applyBorder="1" applyAlignment="1">
      <alignment horizontal="right"/>
    </xf>
    <xf numFmtId="1" fontId="16" fillId="12" borderId="83" xfId="0" applyNumberFormat="1" applyFont="1" applyFill="1" applyBorder="1" applyAlignment="1">
      <alignment horizontal="right"/>
    </xf>
    <xf numFmtId="1" fontId="16" fillId="12" borderId="85" xfId="0" applyNumberFormat="1" applyFont="1" applyFill="1" applyBorder="1" applyAlignment="1">
      <alignment horizontal="right"/>
    </xf>
    <xf numFmtId="164" fontId="16" fillId="12" borderId="86" xfId="0" applyNumberFormat="1" applyFont="1" applyFill="1" applyBorder="1" applyAlignment="1">
      <alignment horizontal="right"/>
    </xf>
    <xf numFmtId="164" fontId="17" fillId="12" borderId="82" xfId="0" applyNumberFormat="1" applyFont="1" applyFill="1" applyBorder="1" applyAlignment="1">
      <alignment horizontal="right"/>
    </xf>
    <xf numFmtId="164" fontId="17" fillId="12" borderId="83" xfId="0" applyNumberFormat="1" applyFont="1" applyFill="1" applyBorder="1" applyAlignment="1">
      <alignment horizontal="right"/>
    </xf>
    <xf numFmtId="164" fontId="17" fillId="12" borderId="84" xfId="0" applyNumberFormat="1" applyFont="1" applyFill="1" applyBorder="1" applyAlignment="1">
      <alignment horizontal="right"/>
    </xf>
    <xf numFmtId="9" fontId="17" fillId="12" borderId="83" xfId="0" applyNumberFormat="1" applyFont="1" applyFill="1" applyBorder="1" applyAlignment="1">
      <alignment horizontal="right"/>
    </xf>
    <xf numFmtId="9" fontId="17" fillId="12" borderId="84" xfId="0" applyNumberFormat="1" applyFont="1" applyFill="1" applyBorder="1" applyAlignment="1">
      <alignment horizontal="right"/>
    </xf>
    <xf numFmtId="1" fontId="17" fillId="12" borderId="83" xfId="0" applyNumberFormat="1" applyFont="1" applyFill="1" applyBorder="1" applyAlignment="1">
      <alignment horizontal="right"/>
    </xf>
    <xf numFmtId="0" fontId="10" fillId="5" borderId="88" xfId="0" applyFont="1" applyFill="1" applyBorder="1" applyAlignment="1">
      <alignment horizontal="center" vertical="center"/>
    </xf>
    <xf numFmtId="0" fontId="10" fillId="5" borderId="101" xfId="0" applyFont="1" applyFill="1" applyBorder="1" applyAlignment="1">
      <alignment horizontal="center" vertical="center"/>
    </xf>
    <xf numFmtId="0" fontId="10" fillId="5" borderId="102" xfId="0" applyFont="1" applyFill="1" applyBorder="1" applyAlignment="1">
      <alignment horizontal="center" vertical="center"/>
    </xf>
    <xf numFmtId="0" fontId="28" fillId="5" borderId="103" xfId="0" applyFont="1" applyFill="1" applyBorder="1" applyAlignment="1">
      <alignment horizontal="center" vertical="center"/>
    </xf>
    <xf numFmtId="0" fontId="10" fillId="5" borderId="103" xfId="0" applyFont="1" applyFill="1" applyBorder="1" applyAlignment="1">
      <alignment horizontal="center" vertical="center"/>
    </xf>
    <xf numFmtId="0" fontId="10" fillId="5" borderId="110" xfId="0" applyFont="1" applyFill="1" applyBorder="1" applyAlignment="1">
      <alignment horizontal="center" vertical="center"/>
    </xf>
    <xf numFmtId="0" fontId="30" fillId="5" borderId="101" xfId="0" applyFont="1" applyFill="1" applyBorder="1" applyAlignment="1">
      <alignment horizontal="center" vertical="center"/>
    </xf>
    <xf numFmtId="0" fontId="30" fillId="5" borderId="103" xfId="0" applyFont="1" applyFill="1" applyBorder="1" applyAlignment="1">
      <alignment horizontal="center" vertical="center"/>
    </xf>
    <xf numFmtId="0" fontId="10" fillId="5" borderId="105" xfId="0" applyFont="1" applyFill="1" applyBorder="1" applyAlignment="1">
      <alignment horizontal="center" vertical="center"/>
    </xf>
    <xf numFmtId="164" fontId="30" fillId="5" borderId="102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12" fillId="0" borderId="13" xfId="0" applyFont="1" applyBorder="1" applyAlignment="1">
      <alignment vertical="center"/>
    </xf>
    <xf numFmtId="0" fontId="31" fillId="5" borderId="105" xfId="0" applyFont="1" applyFill="1" applyBorder="1" applyAlignment="1">
      <alignment horizontal="center" vertical="center"/>
    </xf>
    <xf numFmtId="0" fontId="32" fillId="5" borderId="105" xfId="0" applyFont="1" applyFill="1" applyBorder="1" applyAlignment="1">
      <alignment horizontal="center" vertical="center"/>
    </xf>
    <xf numFmtId="0" fontId="33" fillId="5" borderId="101" xfId="0" applyFont="1" applyFill="1" applyBorder="1" applyAlignment="1">
      <alignment horizontal="center" vertical="center"/>
    </xf>
    <xf numFmtId="0" fontId="26" fillId="5" borderId="103" xfId="0" applyFont="1" applyFill="1" applyBorder="1" applyAlignment="1">
      <alignment horizontal="center" vertical="center"/>
    </xf>
    <xf numFmtId="0" fontId="10" fillId="5" borderId="119" xfId="0" applyFont="1" applyFill="1" applyBorder="1" applyAlignment="1">
      <alignment horizontal="center" vertical="center"/>
    </xf>
    <xf numFmtId="0" fontId="10" fillId="5" borderId="120" xfId="0" applyFont="1" applyFill="1" applyBorder="1" applyAlignment="1">
      <alignment horizontal="center" vertical="center"/>
    </xf>
    <xf numFmtId="0" fontId="0" fillId="12" borderId="18" xfId="0" applyFill="1" applyBorder="1"/>
    <xf numFmtId="0" fontId="0" fillId="6" borderId="136" xfId="0" applyFill="1" applyBorder="1"/>
    <xf numFmtId="0" fontId="10" fillId="5" borderId="137" xfId="0" applyFont="1" applyFill="1" applyBorder="1" applyAlignment="1">
      <alignment horizontal="center" vertical="center"/>
    </xf>
    <xf numFmtId="0" fontId="0" fillId="6" borderId="118" xfId="0" applyFill="1" applyBorder="1"/>
    <xf numFmtId="0" fontId="0" fillId="6" borderId="148" xfId="0" applyFill="1" applyBorder="1"/>
    <xf numFmtId="0" fontId="0" fillId="12" borderId="87" xfId="0" applyFill="1" applyBorder="1"/>
    <xf numFmtId="0" fontId="0" fillId="12" borderId="20" xfId="0" applyFill="1" applyBorder="1"/>
    <xf numFmtId="0" fontId="0" fillId="8" borderId="18" xfId="0" applyFill="1" applyBorder="1"/>
    <xf numFmtId="0" fontId="35" fillId="0" borderId="0" xfId="0" applyFont="1"/>
    <xf numFmtId="9" fontId="17" fillId="8" borderId="125" xfId="0" applyNumberFormat="1" applyFont="1" applyFill="1" applyBorder="1" applyAlignment="1">
      <alignment horizontal="right" vertical="center"/>
    </xf>
    <xf numFmtId="9" fontId="17" fillId="10" borderId="125" xfId="0" applyNumberFormat="1" applyFont="1" applyFill="1" applyBorder="1" applyAlignment="1">
      <alignment horizontal="right" vertical="center"/>
    </xf>
    <xf numFmtId="9" fontId="17" fillId="12" borderId="125" xfId="0" applyNumberFormat="1" applyFont="1" applyFill="1" applyBorder="1" applyAlignment="1">
      <alignment horizontal="right" vertical="center"/>
    </xf>
    <xf numFmtId="9" fontId="17" fillId="12" borderId="131" xfId="0" applyNumberFormat="1" applyFont="1" applyFill="1" applyBorder="1" applyAlignment="1">
      <alignment horizontal="right" vertical="center"/>
    </xf>
    <xf numFmtId="9" fontId="17" fillId="12" borderId="134" xfId="0" applyNumberFormat="1" applyFont="1" applyFill="1" applyBorder="1" applyAlignment="1">
      <alignment horizontal="right" vertical="center"/>
    </xf>
    <xf numFmtId="9" fontId="17" fillId="12" borderId="128" xfId="0" applyNumberFormat="1" applyFont="1" applyFill="1" applyBorder="1" applyAlignment="1">
      <alignment horizontal="right" vertical="center"/>
    </xf>
    <xf numFmtId="9" fontId="17" fillId="12" borderId="122" xfId="0" applyNumberFormat="1" applyFont="1" applyFill="1" applyBorder="1" applyAlignment="1">
      <alignment horizontal="right" vertical="center"/>
    </xf>
    <xf numFmtId="9" fontId="17" fillId="10" borderId="128" xfId="0" applyNumberFormat="1" applyFont="1" applyFill="1" applyBorder="1" applyAlignment="1">
      <alignment horizontal="right" vertical="center"/>
    </xf>
    <xf numFmtId="164" fontId="17" fillId="10" borderId="126" xfId="0" applyNumberFormat="1" applyFont="1" applyFill="1" applyBorder="1" applyAlignment="1">
      <alignment horizontal="right" vertical="center"/>
    </xf>
    <xf numFmtId="164" fontId="17" fillId="8" borderId="126" xfId="0" applyNumberFormat="1" applyFont="1" applyFill="1" applyBorder="1" applyAlignment="1">
      <alignment horizontal="right" vertical="center"/>
    </xf>
    <xf numFmtId="164" fontId="17" fillId="12" borderId="126" xfId="0" applyNumberFormat="1" applyFont="1" applyFill="1" applyBorder="1" applyAlignment="1">
      <alignment horizontal="right" vertical="center"/>
    </xf>
    <xf numFmtId="164" fontId="17" fillId="12" borderId="123" xfId="0" applyNumberFormat="1" applyFont="1" applyFill="1" applyBorder="1" applyAlignment="1">
      <alignment horizontal="right" vertical="center"/>
    </xf>
    <xf numFmtId="164" fontId="17" fillId="10" borderId="129" xfId="0" applyNumberFormat="1" applyFont="1" applyFill="1" applyBorder="1" applyAlignment="1">
      <alignment horizontal="right" vertical="center"/>
    </xf>
    <xf numFmtId="1" fontId="17" fillId="8" borderId="123" xfId="0" applyNumberFormat="1" applyFont="1" applyFill="1" applyBorder="1" applyAlignment="1">
      <alignment horizontal="right" vertical="center"/>
    </xf>
    <xf numFmtId="1" fontId="17" fillId="10" borderId="126" xfId="0" applyNumberFormat="1" applyFont="1" applyFill="1" applyBorder="1" applyAlignment="1">
      <alignment horizontal="right" vertical="center"/>
    </xf>
    <xf numFmtId="1" fontId="17" fillId="8" borderId="126" xfId="0" applyNumberFormat="1" applyFont="1" applyFill="1" applyBorder="1" applyAlignment="1">
      <alignment horizontal="right" vertical="center"/>
    </xf>
    <xf numFmtId="1" fontId="17" fillId="12" borderId="126" xfId="0" applyNumberFormat="1" applyFont="1" applyFill="1" applyBorder="1" applyAlignment="1">
      <alignment horizontal="right" vertical="center"/>
    </xf>
    <xf numFmtId="1" fontId="17" fillId="12" borderId="132" xfId="0" applyNumberFormat="1" applyFont="1" applyFill="1" applyBorder="1" applyAlignment="1">
      <alignment horizontal="right" vertical="center"/>
    </xf>
    <xf numFmtId="1" fontId="17" fillId="12" borderId="135" xfId="0" applyNumberFormat="1" applyFont="1" applyFill="1" applyBorder="1" applyAlignment="1">
      <alignment horizontal="right" vertical="center"/>
    </xf>
    <xf numFmtId="1" fontId="17" fillId="12" borderId="129" xfId="0" applyNumberFormat="1" applyFont="1" applyFill="1" applyBorder="1" applyAlignment="1">
      <alignment horizontal="right" vertical="center"/>
    </xf>
    <xf numFmtId="1" fontId="17" fillId="12" borderId="123" xfId="0" applyNumberFormat="1" applyFont="1" applyFill="1" applyBorder="1" applyAlignment="1">
      <alignment horizontal="right" vertical="center"/>
    </xf>
    <xf numFmtId="1" fontId="17" fillId="10" borderId="129" xfId="0" applyNumberFormat="1" applyFont="1" applyFill="1" applyBorder="1" applyAlignment="1">
      <alignment horizontal="right" vertical="center"/>
    </xf>
    <xf numFmtId="164" fontId="17" fillId="12" borderId="122" xfId="0" applyNumberFormat="1" applyFont="1" applyFill="1" applyBorder="1" applyAlignment="1">
      <alignment horizontal="right" vertical="center"/>
    </xf>
    <xf numFmtId="164" fontId="17" fillId="8" borderId="125" xfId="0" applyNumberFormat="1" applyFont="1" applyFill="1" applyBorder="1" applyAlignment="1">
      <alignment horizontal="right" vertical="center"/>
    </xf>
    <xf numFmtId="164" fontId="17" fillId="10" borderId="125" xfId="0" applyNumberFormat="1" applyFont="1" applyFill="1" applyBorder="1" applyAlignment="1">
      <alignment horizontal="right" vertical="center"/>
    </xf>
    <xf numFmtId="164" fontId="17" fillId="12" borderId="125" xfId="0" applyNumberFormat="1" applyFont="1" applyFill="1" applyBorder="1" applyAlignment="1">
      <alignment horizontal="right" vertical="center"/>
    </xf>
    <xf numFmtId="164" fontId="17" fillId="10" borderId="128" xfId="0" applyNumberFormat="1" applyFont="1" applyFill="1" applyBorder="1" applyAlignment="1">
      <alignment horizontal="right" vertical="center"/>
    </xf>
    <xf numFmtId="164" fontId="17" fillId="8" borderId="122" xfId="0" applyNumberFormat="1" applyFont="1" applyFill="1" applyBorder="1" applyAlignment="1">
      <alignment horizontal="right" vertical="center"/>
    </xf>
    <xf numFmtId="164" fontId="17" fillId="12" borderId="131" xfId="0" applyNumberFormat="1" applyFont="1" applyFill="1" applyBorder="1" applyAlignment="1">
      <alignment horizontal="right" vertical="center"/>
    </xf>
    <xf numFmtId="164" fontId="17" fillId="12" borderId="134" xfId="0" applyNumberFormat="1" applyFont="1" applyFill="1" applyBorder="1" applyAlignment="1">
      <alignment horizontal="right" vertical="center"/>
    </xf>
    <xf numFmtId="164" fontId="17" fillId="12" borderId="128" xfId="0" applyNumberFormat="1" applyFont="1" applyFill="1" applyBorder="1" applyAlignment="1">
      <alignment horizontal="right" vertical="center"/>
    </xf>
    <xf numFmtId="164" fontId="17" fillId="8" borderId="121" xfId="0" applyNumberFormat="1" applyFont="1" applyFill="1" applyBorder="1" applyAlignment="1">
      <alignment horizontal="right" vertical="center"/>
    </xf>
    <xf numFmtId="164" fontId="17" fillId="10" borderId="124" xfId="0" applyNumberFormat="1" applyFont="1" applyFill="1" applyBorder="1" applyAlignment="1">
      <alignment horizontal="right" vertical="center"/>
    </xf>
    <xf numFmtId="164" fontId="17" fillId="8" borderId="124" xfId="0" applyNumberFormat="1" applyFont="1" applyFill="1" applyBorder="1" applyAlignment="1">
      <alignment horizontal="right" vertical="center"/>
    </xf>
    <xf numFmtId="164" fontId="17" fillId="12" borderId="124" xfId="0" applyNumberFormat="1" applyFont="1" applyFill="1" applyBorder="1" applyAlignment="1">
      <alignment horizontal="right" vertical="center"/>
    </xf>
    <xf numFmtId="164" fontId="17" fillId="12" borderId="130" xfId="0" applyNumberFormat="1" applyFont="1" applyFill="1" applyBorder="1" applyAlignment="1">
      <alignment horizontal="right" vertical="center"/>
    </xf>
    <xf numFmtId="164" fontId="17" fillId="12" borderId="133" xfId="0" applyNumberFormat="1" applyFont="1" applyFill="1" applyBorder="1" applyAlignment="1">
      <alignment horizontal="right" vertical="center"/>
    </xf>
    <xf numFmtId="164" fontId="17" fillId="12" borderId="127" xfId="0" applyNumberFormat="1" applyFont="1" applyFill="1" applyBorder="1" applyAlignment="1">
      <alignment horizontal="right" vertical="center"/>
    </xf>
    <xf numFmtId="164" fontId="17" fillId="12" borderId="121" xfId="0" applyNumberFormat="1" applyFont="1" applyFill="1" applyBorder="1" applyAlignment="1">
      <alignment horizontal="right" vertical="center"/>
    </xf>
    <xf numFmtId="164" fontId="17" fillId="10" borderId="127" xfId="0" applyNumberFormat="1" applyFont="1" applyFill="1" applyBorder="1" applyAlignment="1">
      <alignment horizontal="right" vertical="center"/>
    </xf>
    <xf numFmtId="164" fontId="17" fillId="8" borderId="138" xfId="0" applyNumberFormat="1" applyFont="1" applyFill="1" applyBorder="1" applyAlignment="1">
      <alignment horizontal="right" vertical="center"/>
    </xf>
    <xf numFmtId="164" fontId="17" fillId="10" borderId="139" xfId="0" applyNumberFormat="1" applyFont="1" applyFill="1" applyBorder="1" applyAlignment="1">
      <alignment horizontal="right" vertical="center"/>
    </xf>
    <xf numFmtId="164" fontId="17" fillId="8" borderId="139" xfId="0" applyNumberFormat="1" applyFont="1" applyFill="1" applyBorder="1" applyAlignment="1">
      <alignment horizontal="right" vertical="center"/>
    </xf>
    <xf numFmtId="164" fontId="17" fillId="12" borderId="139" xfId="0" applyNumberFormat="1" applyFont="1" applyFill="1" applyBorder="1" applyAlignment="1">
      <alignment horizontal="right" vertical="center"/>
    </xf>
    <xf numFmtId="164" fontId="17" fillId="12" borderId="141" xfId="0" applyNumberFormat="1" applyFont="1" applyFill="1" applyBorder="1" applyAlignment="1">
      <alignment horizontal="right" vertical="center"/>
    </xf>
    <xf numFmtId="164" fontId="17" fillId="12" borderId="142" xfId="0" applyNumberFormat="1" applyFont="1" applyFill="1" applyBorder="1" applyAlignment="1">
      <alignment horizontal="right" vertical="center"/>
    </xf>
    <xf numFmtId="164" fontId="17" fillId="12" borderId="140" xfId="0" applyNumberFormat="1" applyFont="1" applyFill="1" applyBorder="1" applyAlignment="1">
      <alignment horizontal="right" vertical="center"/>
    </xf>
    <xf numFmtId="164" fontId="17" fillId="8" borderId="143" xfId="0" applyNumberFormat="1" applyFont="1" applyFill="1" applyBorder="1" applyAlignment="1">
      <alignment horizontal="right" vertical="center"/>
    </xf>
    <xf numFmtId="164" fontId="17" fillId="10" borderId="144" xfId="0" applyNumberFormat="1" applyFont="1" applyFill="1" applyBorder="1" applyAlignment="1">
      <alignment horizontal="right" vertical="center"/>
    </xf>
    <xf numFmtId="164" fontId="17" fillId="8" borderId="144" xfId="0" applyNumberFormat="1" applyFont="1" applyFill="1" applyBorder="1" applyAlignment="1">
      <alignment horizontal="right" vertical="center"/>
    </xf>
    <xf numFmtId="164" fontId="17" fillId="12" borderId="144" xfId="0" applyNumberFormat="1" applyFont="1" applyFill="1" applyBorder="1" applyAlignment="1">
      <alignment horizontal="right" vertical="center"/>
    </xf>
    <xf numFmtId="164" fontId="17" fillId="12" borderId="146" xfId="0" applyNumberFormat="1" applyFont="1" applyFill="1" applyBorder="1" applyAlignment="1">
      <alignment horizontal="right" vertical="center"/>
    </xf>
    <xf numFmtId="164" fontId="17" fillId="12" borderId="147" xfId="0" applyNumberFormat="1" applyFont="1" applyFill="1" applyBorder="1" applyAlignment="1">
      <alignment horizontal="right" vertical="center"/>
    </xf>
    <xf numFmtId="164" fontId="17" fillId="12" borderId="145" xfId="0" applyNumberFormat="1" applyFont="1" applyFill="1" applyBorder="1" applyAlignment="1">
      <alignment horizontal="right" vertical="center"/>
    </xf>
    <xf numFmtId="0" fontId="10" fillId="5" borderId="149" xfId="0" applyFont="1" applyFill="1" applyBorder="1" applyAlignment="1">
      <alignment horizontal="center" vertical="center"/>
    </xf>
    <xf numFmtId="0" fontId="10" fillId="5" borderId="150" xfId="0" applyFont="1" applyFill="1" applyBorder="1" applyAlignment="1">
      <alignment horizontal="center" vertical="center"/>
    </xf>
    <xf numFmtId="0" fontId="0" fillId="6" borderId="151" xfId="0" applyFill="1" applyBorder="1"/>
    <xf numFmtId="0" fontId="0" fillId="6" borderId="152" xfId="0" applyFill="1" applyBorder="1"/>
    <xf numFmtId="164" fontId="17" fillId="8" borderId="153" xfId="0" applyNumberFormat="1" applyFont="1" applyFill="1" applyBorder="1" applyAlignment="1">
      <alignment horizontal="right" vertical="center"/>
    </xf>
    <xf numFmtId="2" fontId="17" fillId="8" borderId="154" xfId="0" applyNumberFormat="1" applyFont="1" applyFill="1" applyBorder="1" applyAlignment="1">
      <alignment horizontal="right" vertical="center"/>
    </xf>
    <xf numFmtId="164" fontId="17" fillId="10" borderId="155" xfId="0" applyNumberFormat="1" applyFont="1" applyFill="1" applyBorder="1" applyAlignment="1">
      <alignment horizontal="right" vertical="center"/>
    </xf>
    <xf numFmtId="2" fontId="17" fillId="10" borderId="156" xfId="0" applyNumberFormat="1" applyFont="1" applyFill="1" applyBorder="1" applyAlignment="1">
      <alignment horizontal="right" vertical="center"/>
    </xf>
    <xf numFmtId="164" fontId="17" fillId="8" borderId="155" xfId="0" applyNumberFormat="1" applyFont="1" applyFill="1" applyBorder="1" applyAlignment="1">
      <alignment horizontal="right" vertical="center"/>
    </xf>
    <xf numFmtId="2" fontId="17" fillId="8" borderId="156" xfId="0" applyNumberFormat="1" applyFont="1" applyFill="1" applyBorder="1" applyAlignment="1">
      <alignment horizontal="right" vertical="center"/>
    </xf>
    <xf numFmtId="164" fontId="17" fillId="12" borderId="155" xfId="0" applyNumberFormat="1" applyFont="1" applyFill="1" applyBorder="1" applyAlignment="1">
      <alignment horizontal="right" vertical="center"/>
    </xf>
    <xf numFmtId="2" fontId="17" fillId="12" borderId="156" xfId="0" applyNumberFormat="1" applyFont="1" applyFill="1" applyBorder="1" applyAlignment="1">
      <alignment horizontal="right" vertical="center"/>
    </xf>
    <xf numFmtId="164" fontId="17" fillId="12" borderId="157" xfId="0" applyNumberFormat="1" applyFont="1" applyFill="1" applyBorder="1" applyAlignment="1">
      <alignment horizontal="right" vertical="center"/>
    </xf>
    <xf numFmtId="2" fontId="17" fillId="12" borderId="158" xfId="0" applyNumberFormat="1" applyFont="1" applyFill="1" applyBorder="1" applyAlignment="1">
      <alignment horizontal="right" vertical="center"/>
    </xf>
    <xf numFmtId="164" fontId="17" fillId="12" borderId="159" xfId="0" applyNumberFormat="1" applyFont="1" applyFill="1" applyBorder="1" applyAlignment="1">
      <alignment horizontal="right" vertical="center"/>
    </xf>
    <xf numFmtId="2" fontId="17" fillId="12" borderId="160" xfId="0" applyNumberFormat="1" applyFont="1" applyFill="1" applyBorder="1" applyAlignment="1">
      <alignment horizontal="right" vertical="center"/>
    </xf>
    <xf numFmtId="164" fontId="17" fillId="12" borderId="161" xfId="0" applyNumberFormat="1" applyFont="1" applyFill="1" applyBorder="1" applyAlignment="1">
      <alignment horizontal="right" vertical="center"/>
    </xf>
    <xf numFmtId="2" fontId="17" fillId="12" borderId="162" xfId="0" applyNumberFormat="1" applyFont="1" applyFill="1" applyBorder="1" applyAlignment="1">
      <alignment horizontal="right" vertical="center"/>
    </xf>
    <xf numFmtId="164" fontId="17" fillId="8" borderId="154" xfId="0" applyNumberFormat="1" applyFont="1" applyFill="1" applyBorder="1" applyAlignment="1">
      <alignment horizontal="right" vertical="center"/>
    </xf>
    <xf numFmtId="164" fontId="17" fillId="10" borderId="156" xfId="0" applyNumberFormat="1" applyFont="1" applyFill="1" applyBorder="1" applyAlignment="1">
      <alignment horizontal="right" vertical="center"/>
    </xf>
    <xf numFmtId="164" fontId="17" fillId="8" borderId="156" xfId="0" applyNumberFormat="1" applyFont="1" applyFill="1" applyBorder="1" applyAlignment="1">
      <alignment horizontal="right" vertical="center"/>
    </xf>
    <xf numFmtId="164" fontId="17" fillId="12" borderId="156" xfId="0" applyNumberFormat="1" applyFont="1" applyFill="1" applyBorder="1" applyAlignment="1">
      <alignment horizontal="right" vertical="center"/>
    </xf>
    <xf numFmtId="164" fontId="17" fillId="12" borderId="158" xfId="0" applyNumberFormat="1" applyFont="1" applyFill="1" applyBorder="1" applyAlignment="1">
      <alignment horizontal="right" vertical="center"/>
    </xf>
    <xf numFmtId="164" fontId="17" fillId="12" borderId="160" xfId="0" applyNumberFormat="1" applyFont="1" applyFill="1" applyBorder="1" applyAlignment="1">
      <alignment horizontal="right" vertical="center"/>
    </xf>
    <xf numFmtId="164" fontId="17" fillId="12" borderId="162" xfId="0" applyNumberFormat="1" applyFont="1" applyFill="1" applyBorder="1" applyAlignment="1">
      <alignment horizontal="right" vertical="center"/>
    </xf>
    <xf numFmtId="164" fontId="38" fillId="3" borderId="89" xfId="0" applyNumberFormat="1" applyFont="1" applyFill="1" applyBorder="1"/>
    <xf numFmtId="164" fontId="38" fillId="3" borderId="107" xfId="0" applyNumberFormat="1" applyFont="1" applyFill="1" applyBorder="1"/>
    <xf numFmtId="165" fontId="38" fillId="3" borderId="90" xfId="0" applyNumberFormat="1" applyFont="1" applyFill="1" applyBorder="1"/>
    <xf numFmtId="0" fontId="38" fillId="3" borderId="90" xfId="0" applyFont="1" applyFill="1" applyBorder="1"/>
    <xf numFmtId="0" fontId="38" fillId="3" borderId="91" xfId="0" applyFont="1" applyFill="1" applyBorder="1"/>
    <xf numFmtId="2" fontId="38" fillId="3" borderId="90" xfId="0" applyNumberFormat="1" applyFont="1" applyFill="1" applyBorder="1"/>
    <xf numFmtId="164" fontId="38" fillId="3" borderId="90" xfId="0" applyNumberFormat="1" applyFont="1" applyFill="1" applyBorder="1"/>
    <xf numFmtId="1" fontId="17" fillId="3" borderId="89" xfId="0" applyNumberFormat="1" applyFont="1" applyFill="1" applyBorder="1"/>
    <xf numFmtId="1" fontId="17" fillId="3" borderId="90" xfId="0" applyNumberFormat="1" applyFont="1" applyFill="1" applyBorder="1"/>
    <xf numFmtId="1" fontId="17" fillId="3" borderId="91" xfId="0" applyNumberFormat="1" applyFont="1" applyFill="1" applyBorder="1"/>
    <xf numFmtId="9" fontId="17" fillId="3" borderId="89" xfId="0" applyNumberFormat="1" applyFont="1" applyFill="1" applyBorder="1"/>
    <xf numFmtId="165" fontId="17" fillId="3" borderId="91" xfId="0" applyNumberFormat="1" applyFont="1" applyFill="1" applyBorder="1"/>
    <xf numFmtId="9" fontId="17" fillId="3" borderId="91" xfId="0" applyNumberFormat="1" applyFont="1" applyFill="1" applyBorder="1"/>
    <xf numFmtId="165" fontId="17" fillId="3" borderId="107" xfId="0" applyNumberFormat="1" applyFont="1" applyFill="1" applyBorder="1"/>
    <xf numFmtId="0" fontId="38" fillId="3" borderId="89" xfId="0" applyFont="1" applyFill="1" applyBorder="1"/>
    <xf numFmtId="10" fontId="38" fillId="3" borderId="90" xfId="1" applyNumberFormat="1" applyFont="1" applyFill="1" applyBorder="1"/>
    <xf numFmtId="43" fontId="38" fillId="3" borderId="91" xfId="2" applyFont="1" applyFill="1" applyBorder="1"/>
    <xf numFmtId="164" fontId="17" fillId="3" borderId="89" xfId="0" applyNumberFormat="1" applyFont="1" applyFill="1" applyBorder="1"/>
    <xf numFmtId="164" fontId="17" fillId="3" borderId="90" xfId="0" applyNumberFormat="1" applyFont="1" applyFill="1" applyBorder="1"/>
    <xf numFmtId="164" fontId="17" fillId="3" borderId="91" xfId="0" applyNumberFormat="1" applyFont="1" applyFill="1" applyBorder="1"/>
    <xf numFmtId="9" fontId="17" fillId="3" borderId="89" xfId="1" applyFont="1" applyFill="1" applyBorder="1"/>
    <xf numFmtId="9" fontId="17" fillId="3" borderId="91" xfId="1" applyFont="1" applyFill="1" applyBorder="1"/>
    <xf numFmtId="164" fontId="38" fillId="3" borderId="92" xfId="0" applyNumberFormat="1" applyFont="1" applyFill="1" applyBorder="1"/>
    <xf numFmtId="164" fontId="38" fillId="3" borderId="108" xfId="0" applyNumberFormat="1" applyFont="1" applyFill="1" applyBorder="1"/>
    <xf numFmtId="165" fontId="38" fillId="3" borderId="93" xfId="0" applyNumberFormat="1" applyFont="1" applyFill="1" applyBorder="1"/>
    <xf numFmtId="0" fontId="38" fillId="3" borderId="93" xfId="0" applyFont="1" applyFill="1" applyBorder="1"/>
    <xf numFmtId="0" fontId="38" fillId="3" borderId="94" xfId="0" applyFont="1" applyFill="1" applyBorder="1"/>
    <xf numFmtId="2" fontId="38" fillId="3" borderId="93" xfId="0" applyNumberFormat="1" applyFont="1" applyFill="1" applyBorder="1"/>
    <xf numFmtId="164" fontId="38" fillId="3" borderId="93" xfId="0" applyNumberFormat="1" applyFont="1" applyFill="1" applyBorder="1"/>
    <xf numFmtId="1" fontId="17" fillId="3" borderId="92" xfId="0" applyNumberFormat="1" applyFont="1" applyFill="1" applyBorder="1"/>
    <xf numFmtId="1" fontId="17" fillId="3" borderId="93" xfId="0" applyNumberFormat="1" applyFont="1" applyFill="1" applyBorder="1"/>
    <xf numFmtId="1" fontId="17" fillId="3" borderId="94" xfId="0" applyNumberFormat="1" applyFont="1" applyFill="1" applyBorder="1"/>
    <xf numFmtId="9" fontId="17" fillId="3" borderId="92" xfId="0" applyNumberFormat="1" applyFont="1" applyFill="1" applyBorder="1"/>
    <xf numFmtId="165" fontId="17" fillId="3" borderId="94" xfId="0" applyNumberFormat="1" applyFont="1" applyFill="1" applyBorder="1"/>
    <xf numFmtId="9" fontId="17" fillId="3" borderId="94" xfId="0" applyNumberFormat="1" applyFont="1" applyFill="1" applyBorder="1"/>
    <xf numFmtId="165" fontId="17" fillId="3" borderId="108" xfId="0" applyNumberFormat="1" applyFont="1" applyFill="1" applyBorder="1"/>
    <xf numFmtId="0" fontId="38" fillId="3" borderId="92" xfId="0" applyFont="1" applyFill="1" applyBorder="1"/>
    <xf numFmtId="10" fontId="38" fillId="3" borderId="93" xfId="1" applyNumberFormat="1" applyFont="1" applyFill="1" applyBorder="1"/>
    <xf numFmtId="43" fontId="38" fillId="3" borderId="94" xfId="2" applyFont="1" applyFill="1" applyBorder="1"/>
    <xf numFmtId="164" fontId="17" fillId="3" borderId="92" xfId="0" applyNumberFormat="1" applyFont="1" applyFill="1" applyBorder="1"/>
    <xf numFmtId="164" fontId="17" fillId="3" borderId="93" xfId="0" applyNumberFormat="1" applyFont="1" applyFill="1" applyBorder="1"/>
    <xf numFmtId="164" fontId="17" fillId="3" borderId="94" xfId="0" applyNumberFormat="1" applyFont="1" applyFill="1" applyBorder="1"/>
    <xf numFmtId="9" fontId="17" fillId="3" borderId="92" xfId="1" applyFont="1" applyFill="1" applyBorder="1"/>
    <xf numFmtId="9" fontId="17" fillId="3" borderId="94" xfId="1" applyFont="1" applyFill="1" applyBorder="1"/>
    <xf numFmtId="165" fontId="38" fillId="3" borderId="93" xfId="1" applyNumberFormat="1" applyFont="1" applyFill="1" applyBorder="1"/>
    <xf numFmtId="164" fontId="38" fillId="3" borderId="95" xfId="0" applyNumberFormat="1" applyFont="1" applyFill="1" applyBorder="1"/>
    <xf numFmtId="164" fontId="38" fillId="3" borderId="109" xfId="0" applyNumberFormat="1" applyFont="1" applyFill="1" applyBorder="1"/>
    <xf numFmtId="165" fontId="38" fillId="3" borderId="96" xfId="0" applyNumberFormat="1" applyFont="1" applyFill="1" applyBorder="1"/>
    <xf numFmtId="0" fontId="38" fillId="3" borderId="96" xfId="0" applyFont="1" applyFill="1" applyBorder="1"/>
    <xf numFmtId="0" fontId="38" fillId="3" borderId="97" xfId="0" applyFont="1" applyFill="1" applyBorder="1"/>
    <xf numFmtId="2" fontId="38" fillId="3" borderId="96" xfId="0" applyNumberFormat="1" applyFont="1" applyFill="1" applyBorder="1"/>
    <xf numFmtId="164" fontId="38" fillId="3" borderId="96" xfId="0" applyNumberFormat="1" applyFont="1" applyFill="1" applyBorder="1"/>
    <xf numFmtId="1" fontId="17" fillId="3" borderId="95" xfId="0" applyNumberFormat="1" applyFont="1" applyFill="1" applyBorder="1"/>
    <xf numFmtId="1" fontId="17" fillId="3" borderId="96" xfId="0" applyNumberFormat="1" applyFont="1" applyFill="1" applyBorder="1"/>
    <xf numFmtId="1" fontId="17" fillId="3" borderId="97" xfId="0" applyNumberFormat="1" applyFont="1" applyFill="1" applyBorder="1"/>
    <xf numFmtId="9" fontId="17" fillId="3" borderId="95" xfId="0" applyNumberFormat="1" applyFont="1" applyFill="1" applyBorder="1"/>
    <xf numFmtId="9" fontId="17" fillId="3" borderId="97" xfId="0" applyNumberFormat="1" applyFont="1" applyFill="1" applyBorder="1"/>
    <xf numFmtId="165" fontId="17" fillId="3" borderId="109" xfId="0" applyNumberFormat="1" applyFont="1" applyFill="1" applyBorder="1"/>
    <xf numFmtId="165" fontId="17" fillId="3" borderId="97" xfId="0" applyNumberFormat="1" applyFont="1" applyFill="1" applyBorder="1"/>
    <xf numFmtId="0" fontId="38" fillId="3" borderId="95" xfId="0" applyFont="1" applyFill="1" applyBorder="1"/>
    <xf numFmtId="165" fontId="38" fillId="3" borderId="96" xfId="1" applyNumberFormat="1" applyFont="1" applyFill="1" applyBorder="1"/>
    <xf numFmtId="43" fontId="38" fillId="3" borderId="97" xfId="2" applyFont="1" applyFill="1" applyBorder="1"/>
    <xf numFmtId="164" fontId="17" fillId="3" borderId="95" xfId="0" applyNumberFormat="1" applyFont="1" applyFill="1" applyBorder="1"/>
    <xf numFmtId="164" fontId="17" fillId="3" borderId="96" xfId="0" applyNumberFormat="1" applyFont="1" applyFill="1" applyBorder="1"/>
    <xf numFmtId="164" fontId="17" fillId="3" borderId="97" xfId="0" applyNumberFormat="1" applyFont="1" applyFill="1" applyBorder="1"/>
    <xf numFmtId="9" fontId="17" fillId="3" borderId="95" xfId="1" applyFont="1" applyFill="1" applyBorder="1"/>
    <xf numFmtId="9" fontId="17" fillId="3" borderId="97" xfId="1" applyFont="1" applyFill="1" applyBorder="1"/>
    <xf numFmtId="164" fontId="17" fillId="0" borderId="98" xfId="0" applyNumberFormat="1" applyFont="1" applyBorder="1"/>
    <xf numFmtId="164" fontId="17" fillId="0" borderId="106" xfId="0" applyNumberFormat="1" applyFont="1" applyBorder="1"/>
    <xf numFmtId="165" fontId="17" fillId="0" borderId="99" xfId="0" applyNumberFormat="1" applyFont="1" applyBorder="1"/>
    <xf numFmtId="0" fontId="17" fillId="0" borderId="99" xfId="0" applyFont="1" applyBorder="1"/>
    <xf numFmtId="0" fontId="17" fillId="0" borderId="100" xfId="0" applyFont="1" applyBorder="1"/>
    <xf numFmtId="2" fontId="17" fillId="0" borderId="99" xfId="0" applyNumberFormat="1" applyFont="1" applyBorder="1"/>
    <xf numFmtId="164" fontId="17" fillId="0" borderId="99" xfId="0" applyNumberFormat="1" applyFont="1" applyBorder="1"/>
    <xf numFmtId="1" fontId="17" fillId="0" borderId="98" xfId="0" applyNumberFormat="1" applyFont="1" applyBorder="1"/>
    <xf numFmtId="1" fontId="17" fillId="0" borderId="99" xfId="0" applyNumberFormat="1" applyFont="1" applyBorder="1"/>
    <xf numFmtId="1" fontId="17" fillId="0" borderId="100" xfId="0" applyNumberFormat="1" applyFont="1" applyBorder="1"/>
    <xf numFmtId="9" fontId="17" fillId="0" borderId="98" xfId="0" applyNumberFormat="1" applyFont="1" applyBorder="1"/>
    <xf numFmtId="9" fontId="17" fillId="0" borderId="100" xfId="0" applyNumberFormat="1" applyFont="1" applyBorder="1"/>
    <xf numFmtId="165" fontId="17" fillId="0" borderId="106" xfId="0" applyNumberFormat="1" applyFont="1" applyBorder="1"/>
    <xf numFmtId="165" fontId="17" fillId="0" borderId="100" xfId="0" applyNumberFormat="1" applyFont="1" applyBorder="1"/>
    <xf numFmtId="0" fontId="17" fillId="0" borderId="98" xfId="0" applyFont="1" applyBorder="1"/>
    <xf numFmtId="10" fontId="17" fillId="0" borderId="99" xfId="1" applyNumberFormat="1" applyFont="1" applyBorder="1"/>
    <xf numFmtId="43" fontId="17" fillId="0" borderId="100" xfId="2" applyFont="1" applyBorder="1"/>
    <xf numFmtId="164" fontId="17" fillId="0" borderId="100" xfId="0" applyNumberFormat="1" applyFont="1" applyBorder="1"/>
    <xf numFmtId="9" fontId="17" fillId="0" borderId="98" xfId="1" applyFont="1" applyBorder="1"/>
    <xf numFmtId="9" fontId="17" fillId="0" borderId="100" xfId="1" applyFont="1" applyBorder="1"/>
    <xf numFmtId="164" fontId="39" fillId="17" borderId="89" xfId="0" applyNumberFormat="1" applyFont="1" applyFill="1" applyBorder="1"/>
    <xf numFmtId="164" fontId="39" fillId="17" borderId="107" xfId="0" applyNumberFormat="1" applyFont="1" applyFill="1" applyBorder="1"/>
    <xf numFmtId="165" fontId="39" fillId="17" borderId="90" xfId="0" applyNumberFormat="1" applyFont="1" applyFill="1" applyBorder="1"/>
    <xf numFmtId="0" fontId="39" fillId="17" borderId="90" xfId="0" applyFont="1" applyFill="1" applyBorder="1"/>
    <xf numFmtId="0" fontId="39" fillId="17" borderId="91" xfId="0" applyFont="1" applyFill="1" applyBorder="1"/>
    <xf numFmtId="2" fontId="39" fillId="17" borderId="90" xfId="0" applyNumberFormat="1" applyFont="1" applyFill="1" applyBorder="1"/>
    <xf numFmtId="164" fontId="39" fillId="17" borderId="90" xfId="0" applyNumberFormat="1" applyFont="1" applyFill="1" applyBorder="1"/>
    <xf numFmtId="1" fontId="39" fillId="17" borderId="89" xfId="0" applyNumberFormat="1" applyFont="1" applyFill="1" applyBorder="1"/>
    <xf numFmtId="1" fontId="39" fillId="17" borderId="90" xfId="0" applyNumberFormat="1" applyFont="1" applyFill="1" applyBorder="1"/>
    <xf numFmtId="1" fontId="39" fillId="17" borderId="91" xfId="0" applyNumberFormat="1" applyFont="1" applyFill="1" applyBorder="1"/>
    <xf numFmtId="9" fontId="39" fillId="17" borderId="89" xfId="0" applyNumberFormat="1" applyFont="1" applyFill="1" applyBorder="1"/>
    <xf numFmtId="165" fontId="39" fillId="17" borderId="91" xfId="0" applyNumberFormat="1" applyFont="1" applyFill="1" applyBorder="1"/>
    <xf numFmtId="9" fontId="39" fillId="17" borderId="91" xfId="0" applyNumberFormat="1" applyFont="1" applyFill="1" applyBorder="1"/>
    <xf numFmtId="165" fontId="39" fillId="17" borderId="107" xfId="0" applyNumberFormat="1" applyFont="1" applyFill="1" applyBorder="1"/>
    <xf numFmtId="0" fontId="39" fillId="17" borderId="89" xfId="0" applyFont="1" applyFill="1" applyBorder="1"/>
    <xf numFmtId="10" fontId="39" fillId="17" borderId="90" xfId="1" applyNumberFormat="1" applyFont="1" applyFill="1" applyBorder="1"/>
    <xf numFmtId="43" fontId="39" fillId="17" borderId="91" xfId="2" applyFont="1" applyFill="1" applyBorder="1"/>
    <xf numFmtId="164" fontId="39" fillId="17" borderId="91" xfId="0" applyNumberFormat="1" applyFont="1" applyFill="1" applyBorder="1"/>
    <xf numFmtId="9" fontId="39" fillId="17" borderId="89" xfId="1" applyFont="1" applyFill="1" applyBorder="1"/>
    <xf numFmtId="9" fontId="39" fillId="17" borderId="91" xfId="1" applyFont="1" applyFill="1" applyBorder="1"/>
    <xf numFmtId="164" fontId="39" fillId="17" borderId="92" xfId="0" applyNumberFormat="1" applyFont="1" applyFill="1" applyBorder="1"/>
    <xf numFmtId="164" fontId="39" fillId="17" borderId="108" xfId="0" applyNumberFormat="1" applyFont="1" applyFill="1" applyBorder="1"/>
    <xf numFmtId="165" fontId="39" fillId="17" borderId="93" xfId="0" applyNumberFormat="1" applyFont="1" applyFill="1" applyBorder="1"/>
    <xf numFmtId="0" fontId="39" fillId="17" borderId="93" xfId="0" applyFont="1" applyFill="1" applyBorder="1"/>
    <xf numFmtId="0" fontId="39" fillId="17" borderId="94" xfId="0" applyFont="1" applyFill="1" applyBorder="1"/>
    <xf numFmtId="2" fontId="39" fillId="17" borderId="93" xfId="0" applyNumberFormat="1" applyFont="1" applyFill="1" applyBorder="1"/>
    <xf numFmtId="164" fontId="39" fillId="17" borderId="93" xfId="0" applyNumberFormat="1" applyFont="1" applyFill="1" applyBorder="1"/>
    <xf numFmtId="1" fontId="39" fillId="17" borderId="92" xfId="0" applyNumberFormat="1" applyFont="1" applyFill="1" applyBorder="1"/>
    <xf numFmtId="1" fontId="39" fillId="17" borderId="93" xfId="0" applyNumberFormat="1" applyFont="1" applyFill="1" applyBorder="1"/>
    <xf numFmtId="1" fontId="39" fillId="17" borderId="94" xfId="0" applyNumberFormat="1" applyFont="1" applyFill="1" applyBorder="1"/>
    <xf numFmtId="9" fontId="39" fillId="17" borderId="92" xfId="0" applyNumberFormat="1" applyFont="1" applyFill="1" applyBorder="1"/>
    <xf numFmtId="9" fontId="39" fillId="17" borderId="94" xfId="0" applyNumberFormat="1" applyFont="1" applyFill="1" applyBorder="1"/>
    <xf numFmtId="165" fontId="39" fillId="17" borderId="108" xfId="0" applyNumberFormat="1" applyFont="1" applyFill="1" applyBorder="1"/>
    <xf numFmtId="165" fontId="39" fillId="17" borderId="94" xfId="0" applyNumberFormat="1" applyFont="1" applyFill="1" applyBorder="1"/>
    <xf numFmtId="0" fontId="39" fillId="17" borderId="92" xfId="0" applyFont="1" applyFill="1" applyBorder="1"/>
    <xf numFmtId="10" fontId="39" fillId="17" borderId="93" xfId="1" applyNumberFormat="1" applyFont="1" applyFill="1" applyBorder="1"/>
    <xf numFmtId="43" fontId="39" fillId="17" borderId="94" xfId="2" applyFont="1" applyFill="1" applyBorder="1"/>
    <xf numFmtId="164" fontId="39" fillId="17" borderId="94" xfId="0" applyNumberFormat="1" applyFont="1" applyFill="1" applyBorder="1"/>
    <xf numFmtId="9" fontId="39" fillId="17" borderId="92" xfId="1" applyFont="1" applyFill="1" applyBorder="1"/>
    <xf numFmtId="9" fontId="39" fillId="17" borderId="94" xfId="1" applyFont="1" applyFill="1" applyBorder="1"/>
    <xf numFmtId="165" fontId="39" fillId="17" borderId="93" xfId="1" applyNumberFormat="1" applyFont="1" applyFill="1" applyBorder="1"/>
    <xf numFmtId="164" fontId="39" fillId="17" borderId="95" xfId="0" applyNumberFormat="1" applyFont="1" applyFill="1" applyBorder="1"/>
    <xf numFmtId="164" fontId="39" fillId="17" borderId="109" xfId="0" applyNumberFormat="1" applyFont="1" applyFill="1" applyBorder="1"/>
    <xf numFmtId="165" fontId="39" fillId="17" borderId="96" xfId="0" applyNumberFormat="1" applyFont="1" applyFill="1" applyBorder="1"/>
    <xf numFmtId="0" fontId="39" fillId="17" borderId="96" xfId="0" applyFont="1" applyFill="1" applyBorder="1"/>
    <xf numFmtId="0" fontId="39" fillId="17" borderId="97" xfId="0" applyFont="1" applyFill="1" applyBorder="1"/>
    <xf numFmtId="2" fontId="39" fillId="17" borderId="96" xfId="0" applyNumberFormat="1" applyFont="1" applyFill="1" applyBorder="1"/>
    <xf numFmtId="164" fontId="39" fillId="17" borderId="96" xfId="0" applyNumberFormat="1" applyFont="1" applyFill="1" applyBorder="1"/>
    <xf numFmtId="1" fontId="39" fillId="17" borderId="95" xfId="0" applyNumberFormat="1" applyFont="1" applyFill="1" applyBorder="1"/>
    <xf numFmtId="1" fontId="39" fillId="17" borderId="96" xfId="0" applyNumberFormat="1" applyFont="1" applyFill="1" applyBorder="1"/>
    <xf numFmtId="1" fontId="39" fillId="17" borderId="97" xfId="0" applyNumberFormat="1" applyFont="1" applyFill="1" applyBorder="1"/>
    <xf numFmtId="9" fontId="39" fillId="17" borderId="95" xfId="0" applyNumberFormat="1" applyFont="1" applyFill="1" applyBorder="1"/>
    <xf numFmtId="9" fontId="39" fillId="17" borderId="97" xfId="0" applyNumberFormat="1" applyFont="1" applyFill="1" applyBorder="1"/>
    <xf numFmtId="165" fontId="39" fillId="17" borderId="109" xfId="0" applyNumberFormat="1" applyFont="1" applyFill="1" applyBorder="1"/>
    <xf numFmtId="165" fontId="39" fillId="17" borderId="97" xfId="0" applyNumberFormat="1" applyFont="1" applyFill="1" applyBorder="1"/>
    <xf numFmtId="0" fontId="39" fillId="17" borderId="95" xfId="0" applyFont="1" applyFill="1" applyBorder="1"/>
    <xf numFmtId="10" fontId="39" fillId="17" borderId="96" xfId="1" applyNumberFormat="1" applyFont="1" applyFill="1" applyBorder="1"/>
    <xf numFmtId="43" fontId="39" fillId="17" borderId="97" xfId="2" applyFont="1" applyFill="1" applyBorder="1"/>
    <xf numFmtId="164" fontId="39" fillId="17" borderId="97" xfId="0" applyNumberFormat="1" applyFont="1" applyFill="1" applyBorder="1"/>
    <xf numFmtId="9" fontId="39" fillId="17" borderId="95" xfId="1" applyFont="1" applyFill="1" applyBorder="1"/>
    <xf numFmtId="9" fontId="39" fillId="17" borderId="97" xfId="1" applyFont="1" applyFill="1" applyBorder="1"/>
    <xf numFmtId="164" fontId="17" fillId="6" borderId="98" xfId="0" applyNumberFormat="1" applyFont="1" applyFill="1" applyBorder="1"/>
    <xf numFmtId="164" fontId="17" fillId="6" borderId="106" xfId="0" applyNumberFormat="1" applyFont="1" applyFill="1" applyBorder="1"/>
    <xf numFmtId="0" fontId="17" fillId="6" borderId="99" xfId="0" applyFont="1" applyFill="1" applyBorder="1"/>
    <xf numFmtId="0" fontId="17" fillId="6" borderId="100" xfId="0" applyFont="1" applyFill="1" applyBorder="1"/>
    <xf numFmtId="1" fontId="17" fillId="6" borderId="98" xfId="0" applyNumberFormat="1" applyFont="1" applyFill="1" applyBorder="1"/>
    <xf numFmtId="1" fontId="17" fillId="6" borderId="99" xfId="0" applyNumberFormat="1" applyFont="1" applyFill="1" applyBorder="1"/>
    <xf numFmtId="1" fontId="17" fillId="6" borderId="100" xfId="0" applyNumberFormat="1" applyFont="1" applyFill="1" applyBorder="1"/>
    <xf numFmtId="9" fontId="17" fillId="6" borderId="100" xfId="0" applyNumberFormat="1" applyFont="1" applyFill="1" applyBorder="1"/>
    <xf numFmtId="0" fontId="17" fillId="6" borderId="112" xfId="0" applyFont="1" applyFill="1" applyBorder="1"/>
    <xf numFmtId="0" fontId="17" fillId="0" borderId="113" xfId="0" applyFont="1" applyBorder="1"/>
    <xf numFmtId="0" fontId="17" fillId="6" borderId="98" xfId="0" applyFont="1" applyFill="1" applyBorder="1"/>
    <xf numFmtId="10" fontId="17" fillId="6" borderId="99" xfId="1" applyNumberFormat="1" applyFont="1" applyFill="1" applyBorder="1"/>
    <xf numFmtId="43" fontId="17" fillId="6" borderId="100" xfId="2" applyFont="1" applyFill="1" applyBorder="1"/>
    <xf numFmtId="164" fontId="17" fillId="6" borderId="99" xfId="0" applyNumberFormat="1" applyFont="1" applyFill="1" applyBorder="1"/>
    <xf numFmtId="164" fontId="17" fillId="6" borderId="100" xfId="0" applyNumberFormat="1" applyFont="1" applyFill="1" applyBorder="1"/>
    <xf numFmtId="9" fontId="17" fillId="6" borderId="100" xfId="1" applyFont="1" applyFill="1" applyBorder="1"/>
    <xf numFmtId="164" fontId="17" fillId="18" borderId="89" xfId="0" applyNumberFormat="1" applyFont="1" applyFill="1" applyBorder="1"/>
    <xf numFmtId="164" fontId="17" fillId="18" borderId="107" xfId="0" applyNumberFormat="1" applyFont="1" applyFill="1" applyBorder="1"/>
    <xf numFmtId="165" fontId="17" fillId="18" borderId="90" xfId="0" applyNumberFormat="1" applyFont="1" applyFill="1" applyBorder="1"/>
    <xf numFmtId="0" fontId="17" fillId="18" borderId="90" xfId="0" applyFont="1" applyFill="1" applyBorder="1"/>
    <xf numFmtId="0" fontId="17" fillId="18" borderId="91" xfId="0" applyFont="1" applyFill="1" applyBorder="1"/>
    <xf numFmtId="2" fontId="17" fillId="18" borderId="90" xfId="0" applyNumberFormat="1" applyFont="1" applyFill="1" applyBorder="1"/>
    <xf numFmtId="164" fontId="17" fillId="18" borderId="90" xfId="0" applyNumberFormat="1" applyFont="1" applyFill="1" applyBorder="1"/>
    <xf numFmtId="1" fontId="17" fillId="18" borderId="89" xfId="0" applyNumberFormat="1" applyFont="1" applyFill="1" applyBorder="1"/>
    <xf numFmtId="1" fontId="17" fillId="18" borderId="90" xfId="0" applyNumberFormat="1" applyFont="1" applyFill="1" applyBorder="1"/>
    <xf numFmtId="1" fontId="17" fillId="18" borderId="91" xfId="0" applyNumberFormat="1" applyFont="1" applyFill="1" applyBorder="1"/>
    <xf numFmtId="9" fontId="17" fillId="18" borderId="89" xfId="0" applyNumberFormat="1" applyFont="1" applyFill="1" applyBorder="1"/>
    <xf numFmtId="9" fontId="17" fillId="18" borderId="91" xfId="0" applyNumberFormat="1" applyFont="1" applyFill="1" applyBorder="1"/>
    <xf numFmtId="0" fontId="17" fillId="18" borderId="89" xfId="0" applyFont="1" applyFill="1" applyBorder="1"/>
    <xf numFmtId="165" fontId="17" fillId="18" borderId="90" xfId="1" applyNumberFormat="1" applyFont="1" applyFill="1" applyBorder="1"/>
    <xf numFmtId="43" fontId="17" fillId="18" borderId="91" xfId="2" applyFont="1" applyFill="1" applyBorder="1"/>
    <xf numFmtId="164" fontId="17" fillId="18" borderId="91" xfId="0" applyNumberFormat="1" applyFont="1" applyFill="1" applyBorder="1"/>
    <xf numFmtId="9" fontId="17" fillId="18" borderId="89" xfId="1" applyFont="1" applyFill="1" applyBorder="1"/>
    <xf numFmtId="9" fontId="17" fillId="18" borderId="91" xfId="1" applyFont="1" applyFill="1" applyBorder="1"/>
    <xf numFmtId="164" fontId="17" fillId="18" borderId="92" xfId="0" applyNumberFormat="1" applyFont="1" applyFill="1" applyBorder="1"/>
    <xf numFmtId="164" fontId="17" fillId="18" borderId="108" xfId="0" applyNumberFormat="1" applyFont="1" applyFill="1" applyBorder="1"/>
    <xf numFmtId="165" fontId="17" fillId="18" borderId="93" xfId="0" applyNumberFormat="1" applyFont="1" applyFill="1" applyBorder="1"/>
    <xf numFmtId="0" fontId="17" fillId="18" borderId="93" xfId="0" applyFont="1" applyFill="1" applyBorder="1"/>
    <xf numFmtId="0" fontId="17" fillId="18" borderId="94" xfId="0" applyFont="1" applyFill="1" applyBorder="1"/>
    <xf numFmtId="2" fontId="17" fillId="18" borderId="93" xfId="0" applyNumberFormat="1" applyFont="1" applyFill="1" applyBorder="1"/>
    <xf numFmtId="164" fontId="17" fillId="18" borderId="93" xfId="0" applyNumberFormat="1" applyFont="1" applyFill="1" applyBorder="1"/>
    <xf numFmtId="1" fontId="17" fillId="18" borderId="92" xfId="0" applyNumberFormat="1" applyFont="1" applyFill="1" applyBorder="1"/>
    <xf numFmtId="1" fontId="17" fillId="18" borderId="93" xfId="0" applyNumberFormat="1" applyFont="1" applyFill="1" applyBorder="1"/>
    <xf numFmtId="1" fontId="17" fillId="18" borderId="94" xfId="0" applyNumberFormat="1" applyFont="1" applyFill="1" applyBorder="1"/>
    <xf numFmtId="9" fontId="17" fillId="18" borderId="92" xfId="0" applyNumberFormat="1" applyFont="1" applyFill="1" applyBorder="1"/>
    <xf numFmtId="9" fontId="17" fillId="18" borderId="94" xfId="0" applyNumberFormat="1" applyFont="1" applyFill="1" applyBorder="1"/>
    <xf numFmtId="0" fontId="17" fillId="18" borderId="92" xfId="0" applyFont="1" applyFill="1" applyBorder="1"/>
    <xf numFmtId="10" fontId="17" fillId="18" borderId="93" xfId="1" applyNumberFormat="1" applyFont="1" applyFill="1" applyBorder="1"/>
    <xf numFmtId="43" fontId="17" fillId="18" borderId="94" xfId="2" applyFont="1" applyFill="1" applyBorder="1"/>
    <xf numFmtId="164" fontId="17" fillId="18" borderId="94" xfId="0" applyNumberFormat="1" applyFont="1" applyFill="1" applyBorder="1"/>
    <xf numFmtId="9" fontId="17" fillId="18" borderId="92" xfId="1" applyFont="1" applyFill="1" applyBorder="1"/>
    <xf numFmtId="9" fontId="17" fillId="18" borderId="94" xfId="1" applyFont="1" applyFill="1" applyBorder="1"/>
    <xf numFmtId="165" fontId="17" fillId="18" borderId="92" xfId="0" applyNumberFormat="1" applyFont="1" applyFill="1" applyBorder="1"/>
    <xf numFmtId="165" fontId="17" fillId="18" borderId="94" xfId="0" applyNumberFormat="1" applyFont="1" applyFill="1" applyBorder="1"/>
    <xf numFmtId="164" fontId="17" fillId="18" borderId="95" xfId="0" applyNumberFormat="1" applyFont="1" applyFill="1" applyBorder="1"/>
    <xf numFmtId="164" fontId="17" fillId="18" borderId="109" xfId="0" applyNumberFormat="1" applyFont="1" applyFill="1" applyBorder="1"/>
    <xf numFmtId="165" fontId="17" fillId="18" borderId="96" xfId="0" applyNumberFormat="1" applyFont="1" applyFill="1" applyBorder="1"/>
    <xf numFmtId="0" fontId="17" fillId="18" borderId="96" xfId="0" applyFont="1" applyFill="1" applyBorder="1"/>
    <xf numFmtId="0" fontId="17" fillId="18" borderId="97" xfId="0" applyFont="1" applyFill="1" applyBorder="1"/>
    <xf numFmtId="2" fontId="17" fillId="18" borderId="96" xfId="0" applyNumberFormat="1" applyFont="1" applyFill="1" applyBorder="1"/>
    <xf numFmtId="164" fontId="17" fillId="18" borderId="96" xfId="0" applyNumberFormat="1" applyFont="1" applyFill="1" applyBorder="1"/>
    <xf numFmtId="1" fontId="17" fillId="18" borderId="95" xfId="0" applyNumberFormat="1" applyFont="1" applyFill="1" applyBorder="1"/>
    <xf numFmtId="1" fontId="17" fillId="18" borderId="96" xfId="0" applyNumberFormat="1" applyFont="1" applyFill="1" applyBorder="1"/>
    <xf numFmtId="1" fontId="17" fillId="18" borderId="97" xfId="0" applyNumberFormat="1" applyFont="1" applyFill="1" applyBorder="1"/>
    <xf numFmtId="9" fontId="17" fillId="18" borderId="95" xfId="0" applyNumberFormat="1" applyFont="1" applyFill="1" applyBorder="1"/>
    <xf numFmtId="165" fontId="17" fillId="18" borderId="97" xfId="0" applyNumberFormat="1" applyFont="1" applyFill="1" applyBorder="1"/>
    <xf numFmtId="9" fontId="17" fillId="18" borderId="97" xfId="0" applyNumberFormat="1" applyFont="1" applyFill="1" applyBorder="1"/>
    <xf numFmtId="165" fontId="17" fillId="18" borderId="95" xfId="0" applyNumberFormat="1" applyFont="1" applyFill="1" applyBorder="1"/>
    <xf numFmtId="0" fontId="17" fillId="18" borderId="95" xfId="0" applyFont="1" applyFill="1" applyBorder="1"/>
    <xf numFmtId="10" fontId="17" fillId="18" borderId="96" xfId="1" applyNumberFormat="1" applyFont="1" applyFill="1" applyBorder="1"/>
    <xf numFmtId="43" fontId="17" fillId="18" borderId="97" xfId="2" applyFont="1" applyFill="1" applyBorder="1"/>
    <xf numFmtId="164" fontId="17" fillId="18" borderId="97" xfId="0" applyNumberFormat="1" applyFont="1" applyFill="1" applyBorder="1"/>
    <xf numFmtId="9" fontId="17" fillId="18" borderId="95" xfId="1" applyFont="1" applyFill="1" applyBorder="1"/>
    <xf numFmtId="9" fontId="17" fillId="18" borderId="97" xfId="1" applyFont="1" applyFill="1" applyBorder="1"/>
    <xf numFmtId="164" fontId="40" fillId="6" borderId="98" xfId="0" applyNumberFormat="1" applyFont="1" applyFill="1" applyBorder="1"/>
    <xf numFmtId="164" fontId="40" fillId="6" borderId="106" xfId="0" applyNumberFormat="1" applyFont="1" applyFill="1" applyBorder="1"/>
    <xf numFmtId="165" fontId="40" fillId="6" borderId="99" xfId="0" applyNumberFormat="1" applyFont="1" applyFill="1" applyBorder="1"/>
    <xf numFmtId="0" fontId="40" fillId="6" borderId="99" xfId="0" applyFont="1" applyFill="1" applyBorder="1"/>
    <xf numFmtId="0" fontId="40" fillId="6" borderId="100" xfId="0" applyFont="1" applyFill="1" applyBorder="1"/>
    <xf numFmtId="2" fontId="40" fillId="6" borderId="99" xfId="0" applyNumberFormat="1" applyFont="1" applyFill="1" applyBorder="1"/>
    <xf numFmtId="164" fontId="40" fillId="6" borderId="99" xfId="0" applyNumberFormat="1" applyFont="1" applyFill="1" applyBorder="1"/>
    <xf numFmtId="1" fontId="40" fillId="6" borderId="98" xfId="0" applyNumberFormat="1" applyFont="1" applyFill="1" applyBorder="1"/>
    <xf numFmtId="1" fontId="40" fillId="6" borderId="99" xfId="0" applyNumberFormat="1" applyFont="1" applyFill="1" applyBorder="1"/>
    <xf numFmtId="1" fontId="40" fillId="6" borderId="100" xfId="0" applyNumberFormat="1" applyFont="1" applyFill="1" applyBorder="1"/>
    <xf numFmtId="9" fontId="40" fillId="6" borderId="98" xfId="0" applyNumberFormat="1" applyFont="1" applyFill="1" applyBorder="1"/>
    <xf numFmtId="9" fontId="40" fillId="6" borderId="100" xfId="0" applyNumberFormat="1" applyFont="1" applyFill="1" applyBorder="1"/>
    <xf numFmtId="165" fontId="40" fillId="6" borderId="98" xfId="0" applyNumberFormat="1" applyFont="1" applyFill="1" applyBorder="1"/>
    <xf numFmtId="165" fontId="40" fillId="6" borderId="100" xfId="0" applyNumberFormat="1" applyFont="1" applyFill="1" applyBorder="1"/>
    <xf numFmtId="0" fontId="40" fillId="6" borderId="98" xfId="0" applyFont="1" applyFill="1" applyBorder="1"/>
    <xf numFmtId="10" fontId="40" fillId="6" borderId="99" xfId="1" applyNumberFormat="1" applyFont="1" applyFill="1" applyBorder="1"/>
    <xf numFmtId="43" fontId="40" fillId="6" borderId="100" xfId="2" applyFont="1" applyFill="1" applyBorder="1"/>
    <xf numFmtId="164" fontId="40" fillId="6" borderId="100" xfId="0" applyNumberFormat="1" applyFont="1" applyFill="1" applyBorder="1"/>
    <xf numFmtId="9" fontId="40" fillId="6" borderId="98" xfId="1" applyFont="1" applyFill="1" applyBorder="1"/>
    <xf numFmtId="9" fontId="40" fillId="6" borderId="100" xfId="1" applyFont="1" applyFill="1" applyBorder="1"/>
    <xf numFmtId="164" fontId="17" fillId="20" borderId="89" xfId="0" applyNumberFormat="1" applyFont="1" applyFill="1" applyBorder="1"/>
    <xf numFmtId="164" fontId="17" fillId="20" borderId="107" xfId="0" applyNumberFormat="1" applyFont="1" applyFill="1" applyBorder="1"/>
    <xf numFmtId="165" fontId="17" fillId="20" borderId="90" xfId="0" applyNumberFormat="1" applyFont="1" applyFill="1" applyBorder="1"/>
    <xf numFmtId="0" fontId="17" fillId="20" borderId="90" xfId="0" applyFont="1" applyFill="1" applyBorder="1"/>
    <xf numFmtId="0" fontId="17" fillId="20" borderId="91" xfId="0" applyFont="1" applyFill="1" applyBorder="1"/>
    <xf numFmtId="2" fontId="17" fillId="20" borderId="90" xfId="0" applyNumberFormat="1" applyFont="1" applyFill="1" applyBorder="1"/>
    <xf numFmtId="164" fontId="17" fillId="20" borderId="90" xfId="0" applyNumberFormat="1" applyFont="1" applyFill="1" applyBorder="1"/>
    <xf numFmtId="1" fontId="17" fillId="20" borderId="89" xfId="0" applyNumberFormat="1" applyFont="1" applyFill="1" applyBorder="1"/>
    <xf numFmtId="1" fontId="17" fillId="20" borderId="90" xfId="0" applyNumberFormat="1" applyFont="1" applyFill="1" applyBorder="1"/>
    <xf numFmtId="1" fontId="17" fillId="20" borderId="91" xfId="0" applyNumberFormat="1" applyFont="1" applyFill="1" applyBorder="1"/>
    <xf numFmtId="9" fontId="17" fillId="20" borderId="89" xfId="0" applyNumberFormat="1" applyFont="1" applyFill="1" applyBorder="1"/>
    <xf numFmtId="165" fontId="17" fillId="20" borderId="91" xfId="0" applyNumberFormat="1" applyFont="1" applyFill="1" applyBorder="1"/>
    <xf numFmtId="9" fontId="17" fillId="20" borderId="91" xfId="0" applyNumberFormat="1" applyFont="1" applyFill="1" applyBorder="1"/>
    <xf numFmtId="165" fontId="17" fillId="20" borderId="89" xfId="0" applyNumberFormat="1" applyFont="1" applyFill="1" applyBorder="1"/>
    <xf numFmtId="0" fontId="17" fillId="20" borderId="89" xfId="0" applyFont="1" applyFill="1" applyBorder="1"/>
    <xf numFmtId="10" fontId="17" fillId="20" borderId="90" xfId="1" applyNumberFormat="1" applyFont="1" applyFill="1" applyBorder="1"/>
    <xf numFmtId="43" fontId="17" fillId="20" borderId="91" xfId="2" applyFont="1" applyFill="1" applyBorder="1"/>
    <xf numFmtId="164" fontId="17" fillId="20" borderId="91" xfId="0" applyNumberFormat="1" applyFont="1" applyFill="1" applyBorder="1"/>
    <xf numFmtId="9" fontId="17" fillId="20" borderId="89" xfId="1" applyFont="1" applyFill="1" applyBorder="1"/>
    <xf numFmtId="9" fontId="17" fillId="20" borderId="91" xfId="1" applyFont="1" applyFill="1" applyBorder="1"/>
    <xf numFmtId="164" fontId="17" fillId="20" borderId="92" xfId="0" applyNumberFormat="1" applyFont="1" applyFill="1" applyBorder="1"/>
    <xf numFmtId="164" fontId="17" fillId="20" borderId="108" xfId="0" applyNumberFormat="1" applyFont="1" applyFill="1" applyBorder="1"/>
    <xf numFmtId="165" fontId="17" fillId="20" borderId="93" xfId="0" applyNumberFormat="1" applyFont="1" applyFill="1" applyBorder="1"/>
    <xf numFmtId="0" fontId="17" fillId="20" borderId="93" xfId="0" applyFont="1" applyFill="1" applyBorder="1"/>
    <xf numFmtId="0" fontId="17" fillId="20" borderId="94" xfId="0" applyFont="1" applyFill="1" applyBorder="1"/>
    <xf numFmtId="2" fontId="17" fillId="20" borderId="93" xfId="0" applyNumberFormat="1" applyFont="1" applyFill="1" applyBorder="1"/>
    <xf numFmtId="164" fontId="17" fillId="20" borderId="93" xfId="0" applyNumberFormat="1" applyFont="1" applyFill="1" applyBorder="1"/>
    <xf numFmtId="1" fontId="17" fillId="20" borderId="92" xfId="0" applyNumberFormat="1" applyFont="1" applyFill="1" applyBorder="1"/>
    <xf numFmtId="1" fontId="17" fillId="20" borderId="93" xfId="0" applyNumberFormat="1" applyFont="1" applyFill="1" applyBorder="1"/>
    <xf numFmtId="1" fontId="17" fillId="20" borderId="94" xfId="0" applyNumberFormat="1" applyFont="1" applyFill="1" applyBorder="1"/>
    <xf numFmtId="9" fontId="17" fillId="20" borderId="92" xfId="0" applyNumberFormat="1" applyFont="1" applyFill="1" applyBorder="1"/>
    <xf numFmtId="9" fontId="17" fillId="20" borderId="94" xfId="0" applyNumberFormat="1" applyFont="1" applyFill="1" applyBorder="1"/>
    <xf numFmtId="0" fontId="17" fillId="20" borderId="92" xfId="0" applyFont="1" applyFill="1" applyBorder="1"/>
    <xf numFmtId="165" fontId="17" fillId="20" borderId="93" xfId="1" applyNumberFormat="1" applyFont="1" applyFill="1" applyBorder="1"/>
    <xf numFmtId="43" fontId="17" fillId="20" borderId="94" xfId="2" applyFont="1" applyFill="1" applyBorder="1"/>
    <xf numFmtId="164" fontId="17" fillId="20" borderId="94" xfId="0" applyNumberFormat="1" applyFont="1" applyFill="1" applyBorder="1"/>
    <xf numFmtId="9" fontId="17" fillId="20" borderId="92" xfId="1" applyFont="1" applyFill="1" applyBorder="1"/>
    <xf numFmtId="9" fontId="17" fillId="20" borderId="94" xfId="1" applyFont="1" applyFill="1" applyBorder="1"/>
    <xf numFmtId="165" fontId="17" fillId="20" borderId="92" xfId="0" applyNumberFormat="1" applyFont="1" applyFill="1" applyBorder="1"/>
    <xf numFmtId="165" fontId="17" fillId="20" borderId="94" xfId="0" applyNumberFormat="1" applyFont="1" applyFill="1" applyBorder="1"/>
    <xf numFmtId="10" fontId="17" fillId="20" borderId="93" xfId="1" applyNumberFormat="1" applyFont="1" applyFill="1" applyBorder="1"/>
    <xf numFmtId="164" fontId="17" fillId="20" borderId="95" xfId="0" applyNumberFormat="1" applyFont="1" applyFill="1" applyBorder="1"/>
    <xf numFmtId="164" fontId="17" fillId="20" borderId="109" xfId="0" applyNumberFormat="1" applyFont="1" applyFill="1" applyBorder="1"/>
    <xf numFmtId="165" fontId="17" fillId="20" borderId="96" xfId="0" applyNumberFormat="1" applyFont="1" applyFill="1" applyBorder="1"/>
    <xf numFmtId="0" fontId="17" fillId="20" borderId="96" xfId="0" applyFont="1" applyFill="1" applyBorder="1"/>
    <xf numFmtId="0" fontId="17" fillId="20" borderId="97" xfId="0" applyFont="1" applyFill="1" applyBorder="1"/>
    <xf numFmtId="2" fontId="17" fillId="20" borderId="96" xfId="0" applyNumberFormat="1" applyFont="1" applyFill="1" applyBorder="1"/>
    <xf numFmtId="164" fontId="17" fillId="20" borderId="96" xfId="0" applyNumberFormat="1" applyFont="1" applyFill="1" applyBorder="1"/>
    <xf numFmtId="1" fontId="17" fillId="20" borderId="95" xfId="0" applyNumberFormat="1" applyFont="1" applyFill="1" applyBorder="1"/>
    <xf numFmtId="1" fontId="17" fillId="20" borderId="96" xfId="0" applyNumberFormat="1" applyFont="1" applyFill="1" applyBorder="1"/>
    <xf numFmtId="1" fontId="17" fillId="20" borderId="97" xfId="0" applyNumberFormat="1" applyFont="1" applyFill="1" applyBorder="1"/>
    <xf numFmtId="9" fontId="17" fillId="20" borderId="95" xfId="0" applyNumberFormat="1" applyFont="1" applyFill="1" applyBorder="1"/>
    <xf numFmtId="9" fontId="17" fillId="20" borderId="97" xfId="0" applyNumberFormat="1" applyFont="1" applyFill="1" applyBorder="1"/>
    <xf numFmtId="0" fontId="17" fillId="20" borderId="95" xfId="0" applyFont="1" applyFill="1" applyBorder="1"/>
    <xf numFmtId="10" fontId="17" fillId="20" borderId="96" xfId="1" applyNumberFormat="1" applyFont="1" applyFill="1" applyBorder="1"/>
    <xf numFmtId="43" fontId="17" fillId="20" borderId="97" xfId="2" applyFont="1" applyFill="1" applyBorder="1"/>
    <xf numFmtId="164" fontId="17" fillId="20" borderId="97" xfId="0" applyNumberFormat="1" applyFont="1" applyFill="1" applyBorder="1"/>
    <xf numFmtId="9" fontId="17" fillId="20" borderId="95" xfId="1" applyFont="1" applyFill="1" applyBorder="1"/>
    <xf numFmtId="9" fontId="17" fillId="20" borderId="97" xfId="1" applyFont="1" applyFill="1" applyBorder="1"/>
    <xf numFmtId="0" fontId="41" fillId="6" borderId="9" xfId="0" applyFont="1" applyFill="1" applyBorder="1" applyAlignment="1">
      <alignment horizontal="center"/>
    </xf>
    <xf numFmtId="0" fontId="42" fillId="6" borderId="98" xfId="0" applyFont="1" applyFill="1" applyBorder="1" applyAlignment="1">
      <alignment horizontal="center"/>
    </xf>
    <xf numFmtId="0" fontId="42" fillId="6" borderId="106" xfId="0" applyFont="1" applyFill="1" applyBorder="1" applyAlignment="1">
      <alignment horizontal="center"/>
    </xf>
    <xf numFmtId="0" fontId="42" fillId="0" borderId="99" xfId="0" applyFont="1" applyBorder="1" applyAlignment="1">
      <alignment horizontal="center"/>
    </xf>
    <xf numFmtId="0" fontId="42" fillId="6" borderId="99" xfId="0" applyFont="1" applyFill="1" applyBorder="1" applyAlignment="1">
      <alignment horizontal="center"/>
    </xf>
    <xf numFmtId="0" fontId="42" fillId="6" borderId="100" xfId="0" applyFont="1" applyFill="1" applyBorder="1" applyAlignment="1">
      <alignment horizontal="center"/>
    </xf>
    <xf numFmtId="164" fontId="42" fillId="0" borderId="99" xfId="0" applyNumberFormat="1" applyFont="1" applyBorder="1" applyAlignment="1">
      <alignment horizontal="center"/>
    </xf>
    <xf numFmtId="0" fontId="42" fillId="0" borderId="111" xfId="0" applyFont="1" applyBorder="1" applyAlignment="1">
      <alignment horizontal="center"/>
    </xf>
    <xf numFmtId="0" fontId="42" fillId="0" borderId="100" xfId="0" applyFont="1" applyBorder="1" applyAlignment="1">
      <alignment horizontal="center"/>
    </xf>
    <xf numFmtId="0" fontId="42" fillId="0" borderId="106" xfId="0" applyFont="1" applyBorder="1" applyAlignment="1">
      <alignment horizontal="center"/>
    </xf>
    <xf numFmtId="10" fontId="42" fillId="6" borderId="99" xfId="1" applyNumberFormat="1" applyFont="1" applyFill="1" applyBorder="1" applyAlignment="1">
      <alignment horizontal="center"/>
    </xf>
    <xf numFmtId="0" fontId="42" fillId="0" borderId="98" xfId="0" applyFont="1" applyBorder="1" applyAlignment="1">
      <alignment horizontal="center"/>
    </xf>
    <xf numFmtId="0" fontId="43" fillId="3" borderId="104" xfId="0" applyFont="1" applyFill="1" applyBorder="1"/>
    <xf numFmtId="0" fontId="43" fillId="3" borderId="65" xfId="0" applyFont="1" applyFill="1" applyBorder="1"/>
    <xf numFmtId="0" fontId="43" fillId="3" borderId="66" xfId="0" applyFont="1" applyFill="1" applyBorder="1"/>
    <xf numFmtId="0" fontId="42" fillId="0" borderId="9" xfId="0" applyFont="1" applyBorder="1"/>
    <xf numFmtId="0" fontId="42" fillId="0" borderId="99" xfId="0" applyFont="1" applyBorder="1"/>
    <xf numFmtId="0" fontId="42" fillId="0" borderId="100" xfId="0" applyFont="1" applyBorder="1"/>
    <xf numFmtId="0" fontId="42" fillId="0" borderId="98" xfId="0" applyFont="1" applyBorder="1"/>
    <xf numFmtId="0" fontId="44" fillId="17" borderId="104" xfId="0" applyFont="1" applyFill="1" applyBorder="1"/>
    <xf numFmtId="0" fontId="44" fillId="17" borderId="65" xfId="0" applyFont="1" applyFill="1" applyBorder="1"/>
    <xf numFmtId="0" fontId="44" fillId="17" borderId="66" xfId="0" applyFont="1" applyFill="1" applyBorder="1"/>
    <xf numFmtId="0" fontId="41" fillId="6" borderId="9" xfId="0" applyFont="1" applyFill="1" applyBorder="1" applyAlignment="1">
      <alignment horizontal="center" vertical="center"/>
    </xf>
    <xf numFmtId="0" fontId="42" fillId="18" borderId="104" xfId="0" applyFont="1" applyFill="1" applyBorder="1"/>
    <xf numFmtId="0" fontId="42" fillId="18" borderId="65" xfId="0" applyFont="1" applyFill="1" applyBorder="1"/>
    <xf numFmtId="0" fontId="42" fillId="18" borderId="66" xfId="0" applyFont="1" applyFill="1" applyBorder="1"/>
    <xf numFmtId="0" fontId="45" fillId="6" borderId="9" xfId="0" applyFont="1" applyFill="1" applyBorder="1"/>
    <xf numFmtId="0" fontId="42" fillId="20" borderId="104" xfId="0" applyFont="1" applyFill="1" applyBorder="1"/>
    <xf numFmtId="0" fontId="42" fillId="20" borderId="65" xfId="0" applyFont="1" applyFill="1" applyBorder="1"/>
    <xf numFmtId="0" fontId="42" fillId="20" borderId="66" xfId="0" applyFont="1" applyFill="1" applyBorder="1"/>
    <xf numFmtId="0" fontId="10" fillId="5" borderId="101" xfId="0" applyFont="1" applyFill="1" applyBorder="1" applyAlignment="1">
      <alignment horizontal="center"/>
    </xf>
    <xf numFmtId="0" fontId="10" fillId="5" borderId="102" xfId="0" applyFont="1" applyFill="1" applyBorder="1" applyAlignment="1">
      <alignment horizontal="center"/>
    </xf>
    <xf numFmtId="0" fontId="10" fillId="5" borderId="103" xfId="0" applyFont="1" applyFill="1" applyBorder="1" applyAlignment="1">
      <alignment horizontal="center"/>
    </xf>
    <xf numFmtId="0" fontId="37" fillId="5" borderId="174" xfId="0" applyFont="1" applyFill="1" applyBorder="1" applyAlignment="1">
      <alignment horizontal="center"/>
    </xf>
    <xf numFmtId="0" fontId="42" fillId="0" borderId="172" xfId="0" applyFont="1" applyBorder="1" applyAlignment="1">
      <alignment horizontal="center" vertical="center"/>
    </xf>
    <xf numFmtId="0" fontId="42" fillId="0" borderId="173" xfId="0" applyFont="1" applyBorder="1" applyAlignment="1">
      <alignment horizontal="center" vertical="center"/>
    </xf>
    <xf numFmtId="164" fontId="17" fillId="3" borderId="163" xfId="0" applyNumberFormat="1" applyFont="1" applyFill="1" applyBorder="1"/>
    <xf numFmtId="164" fontId="17" fillId="3" borderId="164" xfId="0" applyNumberFormat="1" applyFont="1" applyFill="1" applyBorder="1"/>
    <xf numFmtId="164" fontId="17" fillId="3" borderId="165" xfId="0" applyNumberFormat="1" applyFont="1" applyFill="1" applyBorder="1"/>
    <xf numFmtId="164" fontId="17" fillId="3" borderId="166" xfId="0" applyNumberFormat="1" applyFont="1" applyFill="1" applyBorder="1"/>
    <xf numFmtId="164" fontId="17" fillId="3" borderId="167" xfId="0" applyNumberFormat="1" applyFont="1" applyFill="1" applyBorder="1"/>
    <xf numFmtId="164" fontId="17" fillId="3" borderId="168" xfId="0" applyNumberFormat="1" applyFont="1" applyFill="1" applyBorder="1"/>
    <xf numFmtId="164" fontId="17" fillId="0" borderId="172" xfId="0" applyNumberFormat="1" applyFont="1" applyBorder="1"/>
    <xf numFmtId="164" fontId="17" fillId="0" borderId="173" xfId="0" applyNumberFormat="1" applyFont="1" applyBorder="1"/>
    <xf numFmtId="164" fontId="39" fillId="17" borderId="163" xfId="0" applyNumberFormat="1" applyFont="1" applyFill="1" applyBorder="1"/>
    <xf numFmtId="164" fontId="39" fillId="17" borderId="164" xfId="0" applyNumberFormat="1" applyFont="1" applyFill="1" applyBorder="1"/>
    <xf numFmtId="164" fontId="39" fillId="17" borderId="165" xfId="0" applyNumberFormat="1" applyFont="1" applyFill="1" applyBorder="1"/>
    <xf numFmtId="164" fontId="39" fillId="17" borderId="166" xfId="0" applyNumberFormat="1" applyFont="1" applyFill="1" applyBorder="1"/>
    <xf numFmtId="164" fontId="39" fillId="17" borderId="167" xfId="0" applyNumberFormat="1" applyFont="1" applyFill="1" applyBorder="1"/>
    <xf numFmtId="164" fontId="39" fillId="17" borderId="168" xfId="0" applyNumberFormat="1" applyFont="1" applyFill="1" applyBorder="1"/>
    <xf numFmtId="164" fontId="17" fillId="18" borderId="163" xfId="0" applyNumberFormat="1" applyFont="1" applyFill="1" applyBorder="1"/>
    <xf numFmtId="164" fontId="17" fillId="18" borderId="164" xfId="0" applyNumberFormat="1" applyFont="1" applyFill="1" applyBorder="1"/>
    <xf numFmtId="164" fontId="17" fillId="18" borderId="165" xfId="0" applyNumberFormat="1" applyFont="1" applyFill="1" applyBorder="1"/>
    <xf numFmtId="164" fontId="17" fillId="18" borderId="166" xfId="0" applyNumberFormat="1" applyFont="1" applyFill="1" applyBorder="1"/>
    <xf numFmtId="164" fontId="17" fillId="18" borderId="167" xfId="0" applyNumberFormat="1" applyFont="1" applyFill="1" applyBorder="1"/>
    <xf numFmtId="164" fontId="17" fillId="18" borderId="168" xfId="0" applyNumberFormat="1" applyFont="1" applyFill="1" applyBorder="1"/>
    <xf numFmtId="164" fontId="17" fillId="20" borderId="163" xfId="0" applyNumberFormat="1" applyFont="1" applyFill="1" applyBorder="1"/>
    <xf numFmtId="164" fontId="17" fillId="20" borderId="164" xfId="0" applyNumberFormat="1" applyFont="1" applyFill="1" applyBorder="1"/>
    <xf numFmtId="164" fontId="17" fillId="20" borderId="165" xfId="0" applyNumberFormat="1" applyFont="1" applyFill="1" applyBorder="1"/>
    <xf numFmtId="164" fontId="17" fillId="20" borderId="166" xfId="0" applyNumberFormat="1" applyFont="1" applyFill="1" applyBorder="1"/>
    <xf numFmtId="164" fontId="17" fillId="20" borderId="167" xfId="0" applyNumberFormat="1" applyFont="1" applyFill="1" applyBorder="1"/>
    <xf numFmtId="164" fontId="17" fillId="20" borderId="168" xfId="0" applyNumberFormat="1" applyFont="1" applyFill="1" applyBorder="1"/>
    <xf numFmtId="0" fontId="46" fillId="5" borderId="175" xfId="0" applyFont="1" applyFill="1" applyBorder="1" applyAlignment="1">
      <alignment horizontal="center"/>
    </xf>
    <xf numFmtId="10" fontId="42" fillId="6" borderId="111" xfId="1" applyNumberFormat="1" applyFont="1" applyFill="1" applyBorder="1" applyAlignment="1">
      <alignment horizontal="center"/>
    </xf>
    <xf numFmtId="10" fontId="38" fillId="3" borderId="176" xfId="1" applyNumberFormat="1" applyFont="1" applyFill="1" applyBorder="1"/>
    <xf numFmtId="10" fontId="38" fillId="3" borderId="177" xfId="1" applyNumberFormat="1" applyFont="1" applyFill="1" applyBorder="1"/>
    <xf numFmtId="165" fontId="38" fillId="3" borderId="177" xfId="1" applyNumberFormat="1" applyFont="1" applyFill="1" applyBorder="1"/>
    <xf numFmtId="165" fontId="38" fillId="3" borderId="178" xfId="1" applyNumberFormat="1" applyFont="1" applyFill="1" applyBorder="1"/>
    <xf numFmtId="10" fontId="17" fillId="0" borderId="111" xfId="1" applyNumberFormat="1" applyFont="1" applyBorder="1"/>
    <xf numFmtId="10" fontId="39" fillId="17" borderId="176" xfId="1" applyNumberFormat="1" applyFont="1" applyFill="1" applyBorder="1"/>
    <xf numFmtId="10" fontId="39" fillId="17" borderId="177" xfId="1" applyNumberFormat="1" applyFont="1" applyFill="1" applyBorder="1"/>
    <xf numFmtId="165" fontId="39" fillId="17" borderId="177" xfId="1" applyNumberFormat="1" applyFont="1" applyFill="1" applyBorder="1"/>
    <xf numFmtId="10" fontId="39" fillId="17" borderId="178" xfId="1" applyNumberFormat="1" applyFont="1" applyFill="1" applyBorder="1"/>
    <xf numFmtId="10" fontId="17" fillId="6" borderId="111" xfId="1" applyNumberFormat="1" applyFont="1" applyFill="1" applyBorder="1"/>
    <xf numFmtId="165" fontId="17" fillId="18" borderId="176" xfId="1" applyNumberFormat="1" applyFont="1" applyFill="1" applyBorder="1"/>
    <xf numFmtId="10" fontId="17" fillId="18" borderId="177" xfId="1" applyNumberFormat="1" applyFont="1" applyFill="1" applyBorder="1"/>
    <xf numFmtId="10" fontId="17" fillId="18" borderId="178" xfId="1" applyNumberFormat="1" applyFont="1" applyFill="1" applyBorder="1"/>
    <xf numFmtId="10" fontId="40" fillId="6" borderId="111" xfId="1" applyNumberFormat="1" applyFont="1" applyFill="1" applyBorder="1"/>
    <xf numFmtId="10" fontId="17" fillId="20" borderId="176" xfId="1" applyNumberFormat="1" applyFont="1" applyFill="1" applyBorder="1"/>
    <xf numFmtId="165" fontId="17" fillId="20" borderId="177" xfId="1" applyNumberFormat="1" applyFont="1" applyFill="1" applyBorder="1"/>
    <xf numFmtId="10" fontId="17" fillId="20" borderId="177" xfId="1" applyNumberFormat="1" applyFont="1" applyFill="1" applyBorder="1"/>
    <xf numFmtId="10" fontId="17" fillId="20" borderId="178" xfId="1" applyNumberFormat="1" applyFont="1" applyFill="1" applyBorder="1"/>
    <xf numFmtId="0" fontId="36" fillId="21" borderId="88" xfId="0" applyFont="1" applyFill="1" applyBorder="1" applyAlignment="1">
      <alignment horizontal="center"/>
    </xf>
    <xf numFmtId="0" fontId="36" fillId="21" borderId="8" xfId="0" applyFont="1" applyFill="1" applyBorder="1" applyAlignment="1">
      <alignment horizontal="center"/>
    </xf>
    <xf numFmtId="0" fontId="12" fillId="3" borderId="115" xfId="0" applyFont="1" applyFill="1" applyBorder="1" applyAlignment="1">
      <alignment horizontal="center" vertical="center"/>
    </xf>
    <xf numFmtId="0" fontId="12" fillId="3" borderId="116" xfId="0" applyFont="1" applyFill="1" applyBorder="1" applyAlignment="1">
      <alignment horizontal="center" vertical="center"/>
    </xf>
    <xf numFmtId="0" fontId="12" fillId="3" borderId="117" xfId="0" applyFont="1" applyFill="1" applyBorder="1" applyAlignment="1">
      <alignment horizontal="center" vertical="center"/>
    </xf>
    <xf numFmtId="0" fontId="36" fillId="21" borderId="114" xfId="0" applyFont="1" applyFill="1" applyBorder="1" applyAlignment="1">
      <alignment horizontal="center"/>
    </xf>
    <xf numFmtId="0" fontId="36" fillId="21" borderId="169" xfId="0" applyFont="1" applyFill="1" applyBorder="1" applyAlignment="1">
      <alignment horizontal="center"/>
    </xf>
    <xf numFmtId="0" fontId="36" fillId="21" borderId="170" xfId="0" applyFont="1" applyFill="1" applyBorder="1" applyAlignment="1">
      <alignment horizontal="center"/>
    </xf>
    <xf numFmtId="0" fontId="36" fillId="21" borderId="171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 vertical="center"/>
    </xf>
    <xf numFmtId="0" fontId="13" fillId="5" borderId="31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26" xfId="0" applyFont="1" applyFill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3" fillId="5" borderId="30" xfId="0" applyFont="1" applyFill="1" applyBorder="1" applyAlignment="1">
      <alignment horizontal="center" vertical="center"/>
    </xf>
    <xf numFmtId="0" fontId="13" fillId="5" borderId="31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/>
    </xf>
    <xf numFmtId="0" fontId="15" fillId="5" borderId="31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0" fontId="13" fillId="5" borderId="32" xfId="0" applyFont="1" applyFill="1" applyBorder="1" applyAlignment="1">
      <alignment horizontal="center" vertical="center"/>
    </xf>
    <xf numFmtId="0" fontId="13" fillId="5" borderId="31" xfId="0" applyFont="1" applyFill="1" applyBorder="1" applyAlignment="1">
      <alignment horizontal="left" vertical="center"/>
    </xf>
    <xf numFmtId="0" fontId="13" fillId="5" borderId="10" xfId="0" applyFont="1" applyFill="1" applyBorder="1" applyAlignment="1">
      <alignment horizontal="left" vertical="center"/>
    </xf>
    <xf numFmtId="0" fontId="13" fillId="5" borderId="11" xfId="0" applyFont="1" applyFill="1" applyBorder="1" applyAlignment="1">
      <alignment horizontal="left" vertical="center"/>
    </xf>
    <xf numFmtId="0" fontId="7" fillId="5" borderId="60" xfId="0" applyFont="1" applyFill="1" applyBorder="1" applyAlignment="1">
      <alignment horizontal="center" vertical="center"/>
    </xf>
    <xf numFmtId="0" fontId="7" fillId="5" borderId="59" xfId="0" applyFont="1" applyFill="1" applyBorder="1" applyAlignment="1">
      <alignment horizontal="center" vertical="center"/>
    </xf>
    <xf numFmtId="0" fontId="7" fillId="16" borderId="59" xfId="0" applyFont="1" applyFill="1" applyBorder="1" applyAlignment="1">
      <alignment horizontal="center" vertical="center"/>
    </xf>
    <xf numFmtId="0" fontId="7" fillId="16" borderId="63" xfId="0" applyFont="1" applyFill="1" applyBorder="1" applyAlignment="1">
      <alignment horizontal="center" vertical="center"/>
    </xf>
    <xf numFmtId="0" fontId="7" fillId="16" borderId="60" xfId="0" applyFont="1" applyFill="1" applyBorder="1" applyAlignment="1">
      <alignment horizontal="center" vertical="center"/>
    </xf>
    <xf numFmtId="0" fontId="7" fillId="5" borderId="63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ECFF"/>
      <color rgb="FFFFFF99"/>
      <color rgb="FF0000FF"/>
      <color rgb="FF000099"/>
      <color rgb="FF990000"/>
      <color rgb="FFEEEEEE"/>
      <color rgb="FFEEFFBD"/>
      <color rgb="FF66FF33"/>
      <color rgb="FF0CE101"/>
      <color rgb="FF9BFF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FFFF00"/>
                </a:solidFill>
              </a:defRPr>
            </a:pPr>
            <a:r>
              <a:rPr lang="pt-BR" baseline="0">
                <a:solidFill>
                  <a:srgbClr val="FFFF00"/>
                </a:solidFill>
              </a:rPr>
              <a:t>Oportunidade de Criar x Eficiência de Criação</a:t>
            </a:r>
          </a:p>
          <a:p>
            <a:pPr>
              <a:defRPr>
                <a:solidFill>
                  <a:srgbClr val="FFFF00"/>
                </a:solidFill>
              </a:defRPr>
            </a:pPr>
            <a:r>
              <a:rPr lang="pt-BR" baseline="0">
                <a:solidFill>
                  <a:srgbClr val="FFFF00"/>
                </a:solidFill>
              </a:rPr>
              <a:t>Copas do Mundo 2018 e 2022</a:t>
            </a:r>
            <a:endParaRPr lang="pt-BR"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0.10450633333333334"/>
          <c:y val="3.3755246913580249E-2"/>
        </c:manualLayout>
      </c:layout>
      <c:overlay val="1"/>
      <c:spPr>
        <a:solidFill>
          <a:schemeClr val="tx1"/>
        </a:solidFill>
        <a:ln>
          <a:solidFill>
            <a:srgbClr val="0000FF"/>
          </a:solidFill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Titulares - 2022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FFFF00"/>
              </a:solidFill>
              <a:ln>
                <a:solidFill>
                  <a:srgbClr val="0000FF"/>
                </a:solidFill>
              </a:ln>
            </c:spPr>
          </c:marker>
          <c:dLbls>
            <c:dLbl>
              <c:idx val="0"/>
              <c:layout>
                <c:manualLayout>
                  <c:x val="-7.0555555555555552E-2"/>
                  <c:y val="2.9398148148148003E-2"/>
                </c:manualLayout>
              </c:layout>
              <c:tx>
                <c:rich>
                  <a:bodyPr/>
                  <a:lstStyle/>
                  <a:p>
                    <a:fld id="{BD878FBF-4D3A-4AD9-B2F1-F04B5125958D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B613-46A1-A234-B49600203C05}"/>
                </c:ext>
              </c:extLst>
            </c:dLbl>
            <c:dLbl>
              <c:idx val="1"/>
              <c:layout>
                <c:manualLayout>
                  <c:x val="-8.3255555555555555E-2"/>
                  <c:y val="2.5478395061728394E-2"/>
                </c:manualLayout>
              </c:layout>
              <c:tx>
                <c:rich>
                  <a:bodyPr/>
                  <a:lstStyle/>
                  <a:p>
                    <a:fld id="{5CDC305F-5E79-40A1-B0B8-DF4ED9B05912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B613-46A1-A234-B49600203C05}"/>
                </c:ext>
              </c:extLst>
            </c:dLbl>
            <c:dLbl>
              <c:idx val="2"/>
              <c:layout>
                <c:manualLayout>
                  <c:x val="-1.1288888888888888E-2"/>
                  <c:y val="-2.7438271604938273E-2"/>
                </c:manualLayout>
              </c:layout>
              <c:tx>
                <c:rich>
                  <a:bodyPr/>
                  <a:lstStyle/>
                  <a:p>
                    <a:fld id="{A9D06D6C-1D57-4A7F-9A58-36F9B64F2438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B613-46A1-A234-B49600203C05}"/>
                </c:ext>
              </c:extLst>
            </c:dLbl>
            <c:dLbl>
              <c:idx val="3"/>
              <c:layout>
                <c:manualLayout>
                  <c:x val="-1.2700000000000052E-2"/>
                  <c:y val="-2.5478395061728394E-2"/>
                </c:manualLayout>
              </c:layout>
              <c:tx>
                <c:rich>
                  <a:bodyPr/>
                  <a:lstStyle/>
                  <a:p>
                    <a:fld id="{7FCAF09E-4F51-4553-A05D-730832C3FCC1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B613-46A1-A234-B49600203C05}"/>
                </c:ext>
              </c:extLst>
            </c:dLbl>
            <c:dLbl>
              <c:idx val="4"/>
              <c:layout>
                <c:manualLayout>
                  <c:x val="-7.9199888888888889E-2"/>
                  <c:y val="9.3899691358024697E-3"/>
                </c:manualLayout>
              </c:layout>
              <c:tx>
                <c:rich>
                  <a:bodyPr/>
                  <a:lstStyle/>
                  <a:p>
                    <a:fld id="{557A4A33-B784-45FB-B826-1B13A113204A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B613-46A1-A234-B49600203C05}"/>
                </c:ext>
              </c:extLst>
            </c:dLbl>
            <c:dLbl>
              <c:idx val="5"/>
              <c:layout>
                <c:manualLayout>
                  <c:x val="-1.2699999999999999E-2"/>
                  <c:y val="-3.3317901234567904E-2"/>
                </c:manualLayout>
              </c:layout>
              <c:tx>
                <c:rich>
                  <a:bodyPr/>
                  <a:lstStyle/>
                  <a:p>
                    <a:fld id="{3A27C724-8602-403B-B266-CB37DA7C5E20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B613-46A1-A234-B49600203C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1800000" wrap="square" lIns="0" tIns="0" rIns="0" bIns="0" anchor="ctr">
                <a:spAutoFit/>
              </a:bodyPr>
              <a:lstStyle/>
              <a:p>
                <a:pPr>
                  <a:defRPr sz="1100" baseline="0">
                    <a:solidFill>
                      <a:srgbClr val="66FF33"/>
                    </a:solidFill>
                    <a:latin typeface="Bahnschrift SemiBold SemiConden" panose="020B0502040204020203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'Neymar FWC2022'!$C$4:$C$9</c:f>
              <c:numCache>
                <c:formatCode>0.0</c:formatCode>
                <c:ptCount val="6"/>
                <c:pt idx="0">
                  <c:v>51.029999999999994</c:v>
                </c:pt>
                <c:pt idx="1">
                  <c:v>51.13</c:v>
                </c:pt>
                <c:pt idx="2">
                  <c:v>62.18</c:v>
                </c:pt>
                <c:pt idx="3">
                  <c:v>34.520000000000003</c:v>
                </c:pt>
                <c:pt idx="4">
                  <c:v>40.81</c:v>
                </c:pt>
                <c:pt idx="5">
                  <c:v>20.03</c:v>
                </c:pt>
              </c:numCache>
            </c:numRef>
          </c:xVal>
          <c:yVal>
            <c:numRef>
              <c:f>'Neymar FWC2022'!$D$4:$D$9</c:f>
              <c:numCache>
                <c:formatCode>0.0%</c:formatCode>
                <c:ptCount val="6"/>
                <c:pt idx="0">
                  <c:v>2.9683377308707126E-2</c:v>
                </c:pt>
                <c:pt idx="1">
                  <c:v>3.9090909090909093E-2</c:v>
                </c:pt>
                <c:pt idx="2">
                  <c:v>7.2654155495978562E-2</c:v>
                </c:pt>
                <c:pt idx="3">
                  <c:v>0.11784841075794622</c:v>
                </c:pt>
                <c:pt idx="4">
                  <c:v>9.8014440433212988E-2</c:v>
                </c:pt>
                <c:pt idx="5">
                  <c:v>7.0909090909090908E-2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FWC2022'!$A$4:$A$9</c15:f>
                <c15:dlblRangeCache>
                  <c:ptCount val="6"/>
                  <c:pt idx="0">
                    <c:v>Casemiro</c:v>
                  </c:pt>
                  <c:pt idx="1">
                    <c:v>L. Paquetá</c:v>
                  </c:pt>
                  <c:pt idx="2">
                    <c:v>Neymar</c:v>
                  </c:pt>
                  <c:pt idx="3">
                    <c:v>Vini JR</c:v>
                  </c:pt>
                  <c:pt idx="4">
                    <c:v>Raphinha</c:v>
                  </c:pt>
                  <c:pt idx="5">
                    <c:v>Richarlison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B613-46A1-A234-B49600203C05}"/>
            </c:ext>
          </c:extLst>
        </c:ser>
        <c:ser>
          <c:idx val="1"/>
          <c:order val="1"/>
          <c:tx>
            <c:v>Reservas - 2022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0000FF"/>
              </a:solidFill>
              <a:ln>
                <a:solidFill>
                  <a:schemeClr val="bg1"/>
                </a:solidFill>
              </a:ln>
            </c:spPr>
          </c:marker>
          <c:dLbls>
            <c:dLbl>
              <c:idx val="0"/>
              <c:layout>
                <c:manualLayout>
                  <c:x val="-8.4666666666667178E-3"/>
                  <c:y val="-2.5478395061728394E-2"/>
                </c:manualLayout>
              </c:layout>
              <c:tx>
                <c:rich>
                  <a:bodyPr/>
                  <a:lstStyle/>
                  <a:p>
                    <a:fld id="{0B12A035-17F3-4613-B026-8AB10F98D19D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B613-46A1-A234-B49600203C05}"/>
                </c:ext>
              </c:extLst>
            </c:dLbl>
            <c:dLbl>
              <c:idx val="1"/>
              <c:layout>
                <c:manualLayout>
                  <c:x val="-5.6444444444444443E-2"/>
                  <c:y val="1.7638888888888746E-2"/>
                </c:manualLayout>
              </c:layout>
              <c:tx>
                <c:rich>
                  <a:bodyPr/>
                  <a:lstStyle/>
                  <a:p>
                    <a:fld id="{AE8D2DD7-09D4-42D4-92F8-2F2F7BFB43BB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B613-46A1-A234-B49600203C05}"/>
                </c:ext>
              </c:extLst>
            </c:dLbl>
            <c:dLbl>
              <c:idx val="2"/>
              <c:layout>
                <c:manualLayout>
                  <c:x val="-1.1698111111111008E-2"/>
                  <c:y val="-3.5874228395061727E-2"/>
                </c:manualLayout>
              </c:layout>
              <c:tx>
                <c:rich>
                  <a:bodyPr/>
                  <a:lstStyle/>
                  <a:p>
                    <a:fld id="{50D3B8CF-7951-4CF5-BE01-C9954495892D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B613-46A1-A234-B49600203C05}"/>
                </c:ext>
              </c:extLst>
            </c:dLbl>
            <c:dLbl>
              <c:idx val="3"/>
              <c:layout>
                <c:manualLayout>
                  <c:x val="-9.6443333333333849E-3"/>
                  <c:y val="-2.3109104938271605E-2"/>
                </c:manualLayout>
              </c:layout>
              <c:tx>
                <c:rich>
                  <a:bodyPr/>
                  <a:lstStyle/>
                  <a:p>
                    <a:fld id="{6FDE90DE-0CF4-4346-8194-2F8634048FEF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B613-46A1-A234-B49600203C05}"/>
                </c:ext>
              </c:extLst>
            </c:dLbl>
            <c:dLbl>
              <c:idx val="4"/>
              <c:layout>
                <c:manualLayout>
                  <c:x val="-1.1261000000000104E-2"/>
                  <c:y val="-1.5504629629629629E-3"/>
                </c:manualLayout>
              </c:layout>
              <c:tx>
                <c:rich>
                  <a:bodyPr/>
                  <a:lstStyle/>
                  <a:p>
                    <a:fld id="{DFE3345A-B5CA-4392-8F82-5029664D62E2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B613-46A1-A234-B49600203C05}"/>
                </c:ext>
              </c:extLst>
            </c:dLbl>
            <c:dLbl>
              <c:idx val="5"/>
              <c:layout>
                <c:manualLayout>
                  <c:x val="-8.6443333333333337E-3"/>
                  <c:y val="-3.1818672839506172E-2"/>
                </c:manualLayout>
              </c:layout>
              <c:tx>
                <c:rich>
                  <a:bodyPr/>
                  <a:lstStyle/>
                  <a:p>
                    <a:fld id="{C7ECFE80-4B45-47BF-829E-C2F0207402B0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B613-46A1-A234-B49600203C05}"/>
                </c:ext>
              </c:extLst>
            </c:dLbl>
            <c:dLbl>
              <c:idx val="6"/>
              <c:layout>
                <c:manualLayout>
                  <c:x val="-1.2027555555555555E-2"/>
                  <c:y val="-2.4132716049382715E-2"/>
                </c:manualLayout>
              </c:layout>
              <c:tx>
                <c:rich>
                  <a:bodyPr/>
                  <a:lstStyle/>
                  <a:p>
                    <a:fld id="{AB966CAD-67A9-493F-9E3B-A4787233BF0F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B613-46A1-A234-B49600203C05}"/>
                </c:ext>
              </c:extLst>
            </c:dLbl>
            <c:dLbl>
              <c:idx val="7"/>
              <c:layout>
                <c:manualLayout>
                  <c:x val="-1.0055444444444497E-2"/>
                  <c:y val="-2.0059413580246915E-2"/>
                </c:manualLayout>
              </c:layout>
              <c:tx>
                <c:rich>
                  <a:bodyPr/>
                  <a:lstStyle/>
                  <a:p>
                    <a:fld id="{FA04F55B-7CE3-4C19-AFDE-5B3AF15D36A9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B613-46A1-A234-B49600203C05}"/>
                </c:ext>
              </c:extLst>
            </c:dLbl>
            <c:dLbl>
              <c:idx val="8"/>
              <c:layout>
                <c:manualLayout>
                  <c:x val="-1.4211888888888888E-2"/>
                  <c:y val="-3.076589506172854E-2"/>
                </c:manualLayout>
              </c:layout>
              <c:tx>
                <c:rich>
                  <a:bodyPr/>
                  <a:lstStyle/>
                  <a:p>
                    <a:fld id="{EBE40561-07D9-43F8-8032-3573F5EA5EEE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B613-46A1-A234-B49600203C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1800000" wrap="square" lIns="38100" tIns="19050" rIns="38100" bIns="19050" anchor="ctr">
                <a:spAutoFit/>
              </a:bodyPr>
              <a:lstStyle/>
              <a:p>
                <a:pPr>
                  <a:defRPr sz="1100" baseline="0">
                    <a:solidFill>
                      <a:schemeClr val="bg1"/>
                    </a:solidFill>
                    <a:latin typeface="Bahnschrift SemiBold SemiConden" panose="020B0502040204020203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'Neymar FWC2022'!$C$11:$C$19</c:f>
              <c:numCache>
                <c:formatCode>0.0</c:formatCode>
                <c:ptCount val="9"/>
                <c:pt idx="0">
                  <c:v>41</c:v>
                </c:pt>
                <c:pt idx="1">
                  <c:v>49.78</c:v>
                </c:pt>
                <c:pt idx="2">
                  <c:v>71.25</c:v>
                </c:pt>
                <c:pt idx="3">
                  <c:v>42.5</c:v>
                </c:pt>
                <c:pt idx="4">
                  <c:v>66.900000000000006</c:v>
                </c:pt>
                <c:pt idx="5">
                  <c:v>43.879999999999995</c:v>
                </c:pt>
                <c:pt idx="6">
                  <c:v>73.759999999999991</c:v>
                </c:pt>
                <c:pt idx="7">
                  <c:v>27</c:v>
                </c:pt>
                <c:pt idx="8">
                  <c:v>54.29</c:v>
                </c:pt>
              </c:numCache>
            </c:numRef>
          </c:xVal>
          <c:yVal>
            <c:numRef>
              <c:f>'Neymar FWC2022'!$D$11:$D$19</c:f>
              <c:numCache>
                <c:formatCode>0.0%</c:formatCode>
                <c:ptCount val="9"/>
                <c:pt idx="0">
                  <c:v>6.25E-2</c:v>
                </c:pt>
                <c:pt idx="1">
                  <c:v>5.0571428571428573E-2</c:v>
                </c:pt>
                <c:pt idx="2">
                  <c:v>1.5513126491646779E-2</c:v>
                </c:pt>
                <c:pt idx="3">
                  <c:v>9.5238095238095233E-2</c:v>
                </c:pt>
                <c:pt idx="4">
                  <c:v>0.106</c:v>
                </c:pt>
                <c:pt idx="5">
                  <c:v>0.11498194945848376</c:v>
                </c:pt>
                <c:pt idx="6">
                  <c:v>4.8000000000000001E-2</c:v>
                </c:pt>
                <c:pt idx="7">
                  <c:v>0.14897435897435896</c:v>
                </c:pt>
                <c:pt idx="8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FWC2022'!$A$11:$A$19</c15:f>
                <c15:dlblRangeCache>
                  <c:ptCount val="9"/>
                  <c:pt idx="0">
                    <c:v>Fabinho</c:v>
                  </c:pt>
                  <c:pt idx="1">
                    <c:v>Fred</c:v>
                  </c:pt>
                  <c:pt idx="2">
                    <c:v>B. Guimarães</c:v>
                  </c:pt>
                  <c:pt idx="3">
                    <c:v>E. Ribeiro</c:v>
                  </c:pt>
                  <c:pt idx="4">
                    <c:v>Rodrygo</c:v>
                  </c:pt>
                  <c:pt idx="5">
                    <c:v>G. Martinelli</c:v>
                  </c:pt>
                  <c:pt idx="6">
                    <c:v>Antony</c:v>
                  </c:pt>
                  <c:pt idx="7">
                    <c:v>G. Jesus</c:v>
                  </c:pt>
                  <c:pt idx="8">
                    <c:v>Pedro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B613-46A1-A234-B49600203C05}"/>
            </c:ext>
          </c:extLst>
        </c:ser>
        <c:ser>
          <c:idx val="2"/>
          <c:order val="2"/>
          <c:tx>
            <c:v>Titulares - 2018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rgbClr val="FFFF99"/>
              </a:solidFill>
              <a:ln>
                <a:solidFill>
                  <a:srgbClr val="00B0F0"/>
                </a:solidFill>
              </a:ln>
            </c:spPr>
          </c:marker>
          <c:dLbls>
            <c:dLbl>
              <c:idx val="0"/>
              <c:layout>
                <c:manualLayout>
                  <c:x val="-8.4666666666666675E-3"/>
                  <c:y val="-3.3317901234567938E-2"/>
                </c:manualLayout>
              </c:layout>
              <c:tx>
                <c:rich>
                  <a:bodyPr/>
                  <a:lstStyle/>
                  <a:p>
                    <a:fld id="{15B9DAC5-BB0D-4434-8B09-D670FFDADB44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B613-46A1-A234-B49600203C05}"/>
                </c:ext>
              </c:extLst>
            </c:dLbl>
            <c:dLbl>
              <c:idx val="1"/>
              <c:layout>
                <c:manualLayout>
                  <c:x val="-1.2699999999999897E-2"/>
                  <c:y val="-4.7037037037037037E-2"/>
                </c:manualLayout>
              </c:layout>
              <c:tx>
                <c:rich>
                  <a:bodyPr/>
                  <a:lstStyle/>
                  <a:p>
                    <a:fld id="{B82041F6-E865-41B0-AFCA-DFFFCF3072FE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B613-46A1-A234-B49600203C05}"/>
                </c:ext>
              </c:extLst>
            </c:dLbl>
            <c:dLbl>
              <c:idx val="2"/>
              <c:layout>
                <c:manualLayout>
                  <c:x val="-7.0555555555555814E-3"/>
                  <c:y val="-3.5277777777777852E-2"/>
                </c:manualLayout>
              </c:layout>
              <c:tx>
                <c:rich>
                  <a:bodyPr/>
                  <a:lstStyle/>
                  <a:p>
                    <a:fld id="{8193070F-09EB-47C9-956B-05234E1A2604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B613-46A1-A234-B49600203C05}"/>
                </c:ext>
              </c:extLst>
            </c:dLbl>
            <c:dLbl>
              <c:idx val="3"/>
              <c:layout>
                <c:manualLayout>
                  <c:x val="-9.877777777777777E-3"/>
                  <c:y val="-3.1358024691358094E-2"/>
                </c:manualLayout>
              </c:layout>
              <c:tx>
                <c:rich>
                  <a:bodyPr rot="-1800000" vert="horz" wrap="square" lIns="0" tIns="0" rIns="0" bIns="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rgbClr val="CCFFCC"/>
                        </a:solidFill>
                        <a:latin typeface="Bahnschrift SemiCondensed" panose="020B0502040204020203" pitchFamily="34" charset="0"/>
                      </a:defRPr>
                    </a:pPr>
                    <a:fld id="{6E0B7536-92D2-4A70-AF2F-7D1EDA56FE0B}" type="CELLRANGE">
                      <a:rPr lang="en-US"/>
                      <a:pPr>
                        <a:defRPr baseline="0">
                          <a:solidFill>
                            <a:srgbClr val="CCFFCC"/>
                          </a:solidFill>
                          <a:latin typeface="Bahnschrift Semi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B613-46A1-A234-B49600203C05}"/>
                </c:ext>
              </c:extLst>
            </c:dLbl>
            <c:dLbl>
              <c:idx val="4"/>
              <c:layout>
                <c:manualLayout>
                  <c:x val="-9.4544444444444473E-2"/>
                  <c:y val="3.5277777777777776E-2"/>
                </c:manualLayout>
              </c:layout>
              <c:tx>
                <c:rich>
                  <a:bodyPr/>
                  <a:lstStyle/>
                  <a:p>
                    <a:fld id="{FEBBE989-D4A5-462B-A20A-12875062CE29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B613-46A1-A234-B49600203C05}"/>
                </c:ext>
              </c:extLst>
            </c:dLbl>
            <c:dLbl>
              <c:idx val="5"/>
              <c:layout>
                <c:manualLayout>
                  <c:x val="-7.0555555555555554E-3"/>
                  <c:y val="-3.5277777777777852E-2"/>
                </c:manualLayout>
              </c:layout>
              <c:tx>
                <c:rich>
                  <a:bodyPr/>
                  <a:lstStyle/>
                  <a:p>
                    <a:fld id="{877873BF-370B-48B6-A8CF-8C76A65DE697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B613-46A1-A234-B49600203C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1800000" wrap="square" lIns="0" tIns="0" rIns="0" bIns="0" anchor="ctr">
                <a:spAutoFit/>
              </a:bodyPr>
              <a:lstStyle/>
              <a:p>
                <a:pPr>
                  <a:defRPr baseline="0">
                    <a:solidFill>
                      <a:srgbClr val="CCFFCC"/>
                    </a:solidFill>
                    <a:latin typeface="Bahnschrift SemiCondensed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'Neymar FWC2022'!$C$21:$C$26</c:f>
              <c:numCache>
                <c:formatCode>0.0</c:formatCode>
                <c:ptCount val="6"/>
                <c:pt idx="0">
                  <c:v>69</c:v>
                </c:pt>
                <c:pt idx="1">
                  <c:v>69.78</c:v>
                </c:pt>
                <c:pt idx="2">
                  <c:v>24.880000000000003</c:v>
                </c:pt>
                <c:pt idx="3">
                  <c:v>46.55</c:v>
                </c:pt>
                <c:pt idx="4">
                  <c:v>35.89</c:v>
                </c:pt>
                <c:pt idx="5">
                  <c:v>55.14</c:v>
                </c:pt>
              </c:numCache>
            </c:numRef>
          </c:xVal>
          <c:yVal>
            <c:numRef>
              <c:f>'Neymar FWC2022'!$D$21:$D$26</c:f>
              <c:numCache>
                <c:formatCode>0.0%</c:formatCode>
                <c:ptCount val="6"/>
                <c:pt idx="0">
                  <c:v>0.12631578947368421</c:v>
                </c:pt>
                <c:pt idx="1">
                  <c:v>8.2960199004975116E-2</c:v>
                </c:pt>
                <c:pt idx="2">
                  <c:v>5.7636887608069162E-2</c:v>
                </c:pt>
                <c:pt idx="3">
                  <c:v>6.0553633217993084E-2</c:v>
                </c:pt>
                <c:pt idx="4">
                  <c:v>5.2783505154639178E-2</c:v>
                </c:pt>
                <c:pt idx="5">
                  <c:v>4.494649227110583E-2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FWC2022'!$A$21:$A$26</c15:f>
                <c15:dlblRangeCache>
                  <c:ptCount val="6"/>
                  <c:pt idx="0">
                    <c:v>Neymar - 2018</c:v>
                  </c:pt>
                  <c:pt idx="1">
                    <c:v>Ph. Coutinho - 2018</c:v>
                  </c:pt>
                  <c:pt idx="2">
                    <c:v>G. Jesus  - 2018</c:v>
                  </c:pt>
                  <c:pt idx="3">
                    <c:v>Willian - 2018</c:v>
                  </c:pt>
                  <c:pt idx="4">
                    <c:v>Paulinho - 2018</c:v>
                  </c:pt>
                  <c:pt idx="5">
                    <c:v>Casemiro - 2018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B613-46A1-A234-B49600203C05}"/>
            </c:ext>
          </c:extLst>
        </c:ser>
        <c:ser>
          <c:idx val="3"/>
          <c:order val="3"/>
          <c:tx>
            <c:v>Reservas - 2018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rgbClr val="00B0F0"/>
              </a:solidFill>
              <a:ln>
                <a:solidFill>
                  <a:schemeClr val="bg1"/>
                </a:solidFill>
              </a:ln>
            </c:spPr>
          </c:marker>
          <c:dLbls>
            <c:dLbl>
              <c:idx val="0"/>
              <c:layout>
                <c:manualLayout>
                  <c:x val="-7.0555555555556594E-3"/>
                  <c:y val="-1.9598765432098765E-3"/>
                </c:manualLayout>
              </c:layout>
              <c:tx>
                <c:rich>
                  <a:bodyPr rot="0" wrap="square" lIns="38100" tIns="19050" rIns="38100" bIns="1905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bg2"/>
                        </a:solidFill>
                        <a:latin typeface="Bahnschrift SemiCondensed" panose="020B0502040204020203" pitchFamily="34" charset="0"/>
                      </a:defRPr>
                    </a:pPr>
                    <a:fld id="{E4965B92-A058-493E-81AB-E69651332E76}" type="CELLRANGE">
                      <a:rPr lang="en-US"/>
                      <a:pPr>
                        <a:defRPr baseline="0">
                          <a:solidFill>
                            <a:schemeClr val="bg2"/>
                          </a:solidFill>
                          <a:latin typeface="Bahnschrift Semi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B613-46A1-A234-B49600203C05}"/>
                </c:ext>
              </c:extLst>
            </c:dLbl>
            <c:dLbl>
              <c:idx val="1"/>
              <c:layout>
                <c:manualLayout>
                  <c:x val="-3.8100000000000106E-2"/>
                  <c:y val="1.5679012345679012E-2"/>
                </c:manualLayout>
              </c:layout>
              <c:tx>
                <c:rich>
                  <a:bodyPr/>
                  <a:lstStyle/>
                  <a:p>
                    <a:fld id="{2A4C6FC1-DF34-4451-95D4-A20928C3187D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B613-46A1-A234-B49600203C05}"/>
                </c:ext>
              </c:extLst>
            </c:dLbl>
            <c:dLbl>
              <c:idx val="2"/>
              <c:layout>
                <c:manualLayout>
                  <c:x val="-1.2699999999999999E-2"/>
                  <c:y val="-4.3117283950617286E-2"/>
                </c:manualLayout>
              </c:layout>
              <c:tx>
                <c:rich>
                  <a:bodyPr/>
                  <a:lstStyle/>
                  <a:p>
                    <a:fld id="{763905D0-4D2A-4BFA-90CE-C47B1B443F5A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B613-46A1-A234-B49600203C05}"/>
                </c:ext>
              </c:extLst>
            </c:dLbl>
            <c:dLbl>
              <c:idx val="3"/>
              <c:layout>
                <c:manualLayout>
                  <c:x val="-2.1166666666666771E-2"/>
                  <c:y val="-8.0354938271604934E-2"/>
                </c:manualLayout>
              </c:layout>
              <c:tx>
                <c:rich>
                  <a:bodyPr rot="-4500000" wrap="square" lIns="38100" tIns="19050" rIns="38100" bIns="1905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bg2"/>
                        </a:solidFill>
                        <a:latin typeface="Bahnschrift SemiCondensed" panose="020B0502040204020203" pitchFamily="34" charset="0"/>
                      </a:defRPr>
                    </a:pPr>
                    <a:fld id="{1F6BA826-AA7F-474F-A5D7-27567A3DB64C}" type="CELLRANGE">
                      <a:rPr lang="en-US"/>
                      <a:pPr>
                        <a:defRPr baseline="0">
                          <a:solidFill>
                            <a:schemeClr val="bg2"/>
                          </a:solidFill>
                          <a:latin typeface="Bahnschrift Semi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B613-46A1-A234-B49600203C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1800000" wrap="square" lIns="38100" tIns="19050" rIns="38100" bIns="19050" anchor="ctr">
                <a:spAutoFit/>
              </a:bodyPr>
              <a:lstStyle/>
              <a:p>
                <a:pPr>
                  <a:defRPr baseline="0">
                    <a:solidFill>
                      <a:schemeClr val="bg2"/>
                    </a:solidFill>
                    <a:latin typeface="Bahnschrift SemiCondensed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'Neymar FWC2022'!$C$28:$C$31</c:f>
              <c:numCache>
                <c:formatCode>0.0</c:formatCode>
                <c:ptCount val="4"/>
                <c:pt idx="0">
                  <c:v>50.51</c:v>
                </c:pt>
                <c:pt idx="1">
                  <c:v>63.33</c:v>
                </c:pt>
                <c:pt idx="2">
                  <c:v>55.53</c:v>
                </c:pt>
                <c:pt idx="3">
                  <c:v>81.63</c:v>
                </c:pt>
              </c:numCache>
            </c:numRef>
          </c:xVal>
          <c:yVal>
            <c:numRef>
              <c:f>'Neymar FWC2022'!$D$28:$D$31</c:f>
              <c:numCache>
                <c:formatCode>0.0%</c:formatCode>
                <c:ptCount val="4"/>
                <c:pt idx="0">
                  <c:v>6.4267352185089971E-2</c:v>
                </c:pt>
                <c:pt idx="1">
                  <c:v>0.19</c:v>
                </c:pt>
                <c:pt idx="2">
                  <c:v>7.1465295629820055E-2</c:v>
                </c:pt>
                <c:pt idx="3">
                  <c:v>3.6314067611777537E-2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FWC2022'!$A$28:$A$31</c15:f>
                <c15:dlblRangeCache>
                  <c:ptCount val="4"/>
                  <c:pt idx="0">
                    <c:v>Fernandinho - 2018</c:v>
                  </c:pt>
                  <c:pt idx="1">
                    <c:v>D. Costa - 2018</c:v>
                  </c:pt>
                  <c:pt idx="2">
                    <c:v>R. Firmino - 2018</c:v>
                  </c:pt>
                  <c:pt idx="3">
                    <c:v>R. Augusto - 2018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B613-46A1-A234-B49600203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25344"/>
        <c:axId val="250368272"/>
      </c:scatterChart>
      <c:valAx>
        <c:axId val="689525344"/>
        <c:scaling>
          <c:orientation val="minMax"/>
          <c:max val="85"/>
          <c:min val="2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pt-BR" sz="1600" b="0" i="0" u="none" strike="noStrike" kern="1200" baseline="0">
                    <a:solidFill>
                      <a:sysClr val="window" lastClr="FFFFFF"/>
                    </a:solidFill>
                    <a:latin typeface="Bahnschrift" panose="020B0502040204020203" pitchFamily="34" charset="0"/>
                  </a:rPr>
                  <a:t>Jogadores mais Acionados - </a:t>
                </a:r>
                <a:r>
                  <a:rPr lang="pt-BR" sz="1100" b="0" i="0" u="none" strike="noStrike" kern="1200" baseline="0">
                    <a:solidFill>
                      <a:sysClr val="window" lastClr="FFFFFF"/>
                    </a:solidFill>
                    <a:latin typeface="Bahnschrift SemiBold Condensed" panose="020B0502040204020203" pitchFamily="34" charset="0"/>
                  </a:rPr>
                  <a:t>(Passes Recebidos/90min)</a:t>
                </a:r>
                <a:endParaRPr lang="pt-BR" sz="1600" b="0" i="0" u="none" strike="noStrike" kern="1200" baseline="0">
                  <a:solidFill>
                    <a:sysClr val="window" lastClr="FFFFFF"/>
                  </a:solidFill>
                  <a:latin typeface="Bahnschrift SemiBold Condensed" panose="020B05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250368272"/>
        <c:crosses val="autoZero"/>
        <c:crossBetween val="midCat"/>
        <c:majorUnit val="5"/>
      </c:valAx>
      <c:valAx>
        <c:axId val="250368272"/>
        <c:scaling>
          <c:orientation val="minMax"/>
          <c:max val="0.2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Bahnschrift SemiCondensed" panose="020B0502040204020203" pitchFamily="34" charset="0"/>
                    <a:ea typeface="+mn-ea"/>
                    <a:cs typeface="+mn-cs"/>
                  </a:defRPr>
                </a:pPr>
                <a:r>
                  <a:rPr lang="pt-BR" sz="1400" b="1" baseline="0">
                    <a:latin typeface="Bahnschrift SemiBold" panose="020B0502040204020203" pitchFamily="34" charset="0"/>
                  </a:rPr>
                  <a:t>Criação Relativa de Chances </a:t>
                </a:r>
                <a:r>
                  <a:rPr lang="pt-BR" sz="1400" b="1">
                    <a:latin typeface="Bahnschrift SemiBold" panose="020B0502040204020203" pitchFamily="34" charset="0"/>
                  </a:rPr>
                  <a:t>- </a:t>
                </a:r>
                <a:r>
                  <a:rPr lang="pt-BR" sz="1000" b="0">
                    <a:latin typeface="Bahnschrift Light Condensed" panose="020B0502040204020203" pitchFamily="34" charset="0"/>
                  </a:rPr>
                  <a:t>AçõesPra</a:t>
                </a:r>
                <a:r>
                  <a:rPr lang="pt-BR" sz="1000" b="0" baseline="0">
                    <a:latin typeface="Bahnschrift Light Condensed" panose="020B0502040204020203" pitchFamily="34" charset="0"/>
                  </a:rPr>
                  <a:t>Finalização/Contato com a bola </a:t>
                </a:r>
                <a:r>
                  <a:rPr lang="pt-BR" sz="1000" b="0">
                    <a:latin typeface="Bahnschrift Light Condensed" panose="020B0502040204020203" pitchFamily="34" charset="0"/>
                  </a:rPr>
                  <a:t>(SCA90/Touches90)</a:t>
                </a:r>
              </a:p>
            </c:rich>
          </c:tx>
          <c:layout>
            <c:manualLayout>
              <c:xMode val="edge"/>
              <c:yMode val="edge"/>
              <c:x val="9.2724174726258393E-3"/>
              <c:y val="6.361952761523599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bg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689525344"/>
        <c:crosses val="autoZero"/>
        <c:crossBetween val="midCat"/>
        <c:majorUnit val="1.0000000000000002E-2"/>
        <c:minorUnit val="5.000000000000001E-3"/>
      </c:valAx>
      <c:spPr>
        <a:pattFill prst="pct20">
          <a:fgClr>
            <a:schemeClr val="bg2">
              <a:lumMod val="10000"/>
            </a:schemeClr>
          </a:fgClr>
          <a:bgClr>
            <a:schemeClr val="tx1"/>
          </a:bgClr>
        </a:pattFill>
        <a:ln>
          <a:solidFill>
            <a:schemeClr val="bg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66FF33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CCFFCC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83968622222222222"/>
          <c:y val="3.121219135802469E-2"/>
          <c:w val="0.1304183333333333"/>
          <c:h val="0.13715231481481482"/>
        </c:manualLayout>
      </c:layout>
      <c:overlay val="1"/>
      <c:spPr>
        <a:solidFill>
          <a:schemeClr val="tx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pt-BR"/>
    </a:p>
  </c:txPr>
  <c:printSettings>
    <c:headerFooter/>
    <c:pageMargins b="1" l="1" r="1" t="1" header="0.5" footer="0.5"/>
    <c:pageSetup paperSize="8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FFFF00"/>
                </a:solidFill>
              </a:defRPr>
            </a:pPr>
            <a:r>
              <a:rPr lang="pt-BR" baseline="0">
                <a:solidFill>
                  <a:srgbClr val="FFFF00"/>
                </a:solidFill>
              </a:rPr>
              <a:t>Distância Relativa de Progressão</a:t>
            </a:r>
          </a:p>
          <a:p>
            <a:pPr>
              <a:defRPr>
                <a:solidFill>
                  <a:srgbClr val="FFFF00"/>
                </a:solidFill>
              </a:defRPr>
            </a:pPr>
            <a:r>
              <a:rPr lang="pt-BR" baseline="0">
                <a:solidFill>
                  <a:srgbClr val="FFFF00"/>
                </a:solidFill>
              </a:rPr>
              <a:t>Copa 2018 e Fim de Ciclo 2022</a:t>
            </a:r>
            <a:endParaRPr lang="pt-BR"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0.61956188888888886"/>
          <c:y val="3.9634876543209879E-2"/>
        </c:manualLayout>
      </c:layout>
      <c:overlay val="1"/>
      <c:spPr>
        <a:solidFill>
          <a:schemeClr val="tx1"/>
        </a:solidFill>
        <a:ln>
          <a:solidFill>
            <a:srgbClr val="0000FF"/>
          </a:solidFill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Titulares - 2022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FFFF00"/>
              </a:solidFill>
              <a:ln>
                <a:solidFill>
                  <a:srgbClr val="0000FF"/>
                </a:solidFill>
              </a:ln>
            </c:spPr>
          </c:marker>
          <c:dLbls>
            <c:dLbl>
              <c:idx val="0"/>
              <c:layout>
                <c:manualLayout>
                  <c:x val="-1.4111111111111111E-2"/>
                  <c:y val="-2.5478395061728394E-2"/>
                </c:manualLayout>
              </c:layout>
              <c:tx>
                <c:rich>
                  <a:bodyPr/>
                  <a:lstStyle/>
                  <a:p>
                    <a:fld id="{EA895622-AE66-49C6-BEAA-4E353B41C55B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570-47BB-BEFD-5CF0966F2F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E4192E5-D6AC-4223-911A-88F4B05FBE18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570-47BB-BEFD-5CF0966F2FE4}"/>
                </c:ext>
              </c:extLst>
            </c:dLbl>
            <c:dLbl>
              <c:idx val="2"/>
              <c:layout>
                <c:manualLayout>
                  <c:x val="-1.5522222222222222E-2"/>
                  <c:y val="-2.7438271604938308E-2"/>
                </c:manualLayout>
              </c:layout>
              <c:tx>
                <c:rich>
                  <a:bodyPr/>
                  <a:lstStyle/>
                  <a:p>
                    <a:fld id="{C7B55852-4327-4921-8FEA-A643D36C8B68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570-47BB-BEFD-5CF0966F2F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36BD54E-1EAB-44B5-B1A2-C5686BDB733D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570-47BB-BEFD-5CF0966F2FE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16F39D8-B459-42C7-9FDB-964E9DE946B1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570-47BB-BEFD-5CF0966F2FE4}"/>
                </c:ext>
              </c:extLst>
            </c:dLbl>
            <c:dLbl>
              <c:idx val="5"/>
              <c:layout>
                <c:manualLayout>
                  <c:x val="-1.6933333333333335E-2"/>
                  <c:y val="-3.135802469135817E-2"/>
                </c:manualLayout>
              </c:layout>
              <c:tx>
                <c:rich>
                  <a:bodyPr/>
                  <a:lstStyle/>
                  <a:p>
                    <a:fld id="{EF9C9734-DFC2-4756-AAFF-BF44A5954386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570-47BB-BEFD-5CF0966F2F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900000" wrap="square" lIns="0" tIns="0" rIns="0" bIns="0" anchor="ctr" anchorCtr="0">
                <a:spAutoFit/>
              </a:bodyPr>
              <a:lstStyle/>
              <a:p>
                <a:pPr>
                  <a:defRPr sz="1100" baseline="0">
                    <a:solidFill>
                      <a:srgbClr val="66FF33"/>
                    </a:solidFill>
                    <a:latin typeface="Bahnschrift SemiBold Condensed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'Neymar FWC2022'!$S$4:$S$9</c:f>
              <c:numCache>
                <c:formatCode>0%</c:formatCode>
                <c:ptCount val="6"/>
                <c:pt idx="0">
                  <c:v>0.45278246205733563</c:v>
                </c:pt>
                <c:pt idx="1">
                  <c:v>0.38161559888579388</c:v>
                </c:pt>
                <c:pt idx="2">
                  <c:v>0.43405928614640044</c:v>
                </c:pt>
                <c:pt idx="3">
                  <c:v>0.56463878326996197</c:v>
                </c:pt>
                <c:pt idx="4">
                  <c:v>0.54329295648272768</c:v>
                </c:pt>
                <c:pt idx="5">
                  <c:v>0.70370370370370372</c:v>
                </c:pt>
              </c:numCache>
            </c:numRef>
          </c:xVal>
          <c:yVal>
            <c:numRef>
              <c:f>'Neymar FWC2022'!$R$4:$R$9</c:f>
              <c:numCache>
                <c:formatCode>0%</c:formatCode>
                <c:ptCount val="6"/>
                <c:pt idx="0">
                  <c:v>0.29661118428930666</c:v>
                </c:pt>
                <c:pt idx="1">
                  <c:v>0.24124355145262014</c:v>
                </c:pt>
                <c:pt idx="2">
                  <c:v>0.34939550949913645</c:v>
                </c:pt>
                <c:pt idx="3">
                  <c:v>0.17098646034816248</c:v>
                </c:pt>
                <c:pt idx="4">
                  <c:v>0.22707343807088054</c:v>
                </c:pt>
                <c:pt idx="5">
                  <c:v>0.17924528301886791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FWC2022'!$A$4:$A$9</c15:f>
                <c15:dlblRangeCache>
                  <c:ptCount val="6"/>
                  <c:pt idx="0">
                    <c:v>Casemiro</c:v>
                  </c:pt>
                  <c:pt idx="1">
                    <c:v>L. Paquetá</c:v>
                  </c:pt>
                  <c:pt idx="2">
                    <c:v>Neymar</c:v>
                  </c:pt>
                  <c:pt idx="3">
                    <c:v>Vini JR</c:v>
                  </c:pt>
                  <c:pt idx="4">
                    <c:v>Raphinha</c:v>
                  </c:pt>
                  <c:pt idx="5">
                    <c:v>Richarlison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7570-47BB-BEFD-5CF0966F2FE4}"/>
            </c:ext>
          </c:extLst>
        </c:ser>
        <c:ser>
          <c:idx val="1"/>
          <c:order val="1"/>
          <c:tx>
            <c:v>Reservas - 2022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0000FF"/>
              </a:solidFill>
              <a:ln>
                <a:solidFill>
                  <a:schemeClr val="bg1"/>
                </a:solidFill>
              </a:ln>
            </c:spPr>
          </c:marker>
          <c:dLbls>
            <c:dLbl>
              <c:idx val="0"/>
              <c:layout>
                <c:manualLayout>
                  <c:x val="-4.2333333333333337E-3"/>
                  <c:y val="0"/>
                </c:manualLayout>
              </c:layout>
              <c:tx>
                <c:rich>
                  <a:bodyPr/>
                  <a:lstStyle/>
                  <a:p>
                    <a:fld id="{87D2A05A-66FD-4962-BDBD-73DA3E81C08F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570-47BB-BEFD-5CF0966F2FE4}"/>
                </c:ext>
              </c:extLst>
            </c:dLbl>
            <c:dLbl>
              <c:idx val="1"/>
              <c:layout>
                <c:manualLayout>
                  <c:x val="-4.2333333333333337E-3"/>
                  <c:y val="1.9598765432098765E-3"/>
                </c:manualLayout>
              </c:layout>
              <c:tx>
                <c:rich>
                  <a:bodyPr/>
                  <a:lstStyle/>
                  <a:p>
                    <a:fld id="{2BFC0B3A-F79E-440A-9CBE-269CDBFA76BB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570-47BB-BEFD-5CF0966F2FE4}"/>
                </c:ext>
              </c:extLst>
            </c:dLbl>
            <c:dLbl>
              <c:idx val="2"/>
              <c:layout>
                <c:manualLayout>
                  <c:x val="-7.0555555555555554E-3"/>
                  <c:y val="-2.7438271604938291E-2"/>
                </c:manualLayout>
              </c:layout>
              <c:tx>
                <c:rich>
                  <a:bodyPr/>
                  <a:lstStyle/>
                  <a:p>
                    <a:fld id="{973BE34B-34F7-4C1D-BAFC-2212D8700989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570-47BB-BEFD-5CF0966F2FE4}"/>
                </c:ext>
              </c:extLst>
            </c:dLbl>
            <c:dLbl>
              <c:idx val="3"/>
              <c:layout>
                <c:manualLayout>
                  <c:x val="-1.2699999999999999E-2"/>
                  <c:y val="-2.9398148148148184E-2"/>
                </c:manualLayout>
              </c:layout>
              <c:tx>
                <c:rich>
                  <a:bodyPr/>
                  <a:lstStyle/>
                  <a:p>
                    <a:fld id="{9C11F4D5-C0F0-4887-9295-3C2A9EA02034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570-47BB-BEFD-5CF0966F2FE4}"/>
                </c:ext>
              </c:extLst>
            </c:dLbl>
            <c:dLbl>
              <c:idx val="4"/>
              <c:layout>
                <c:manualLayout>
                  <c:x val="-9.877777777777777E-3"/>
                  <c:y val="-1.7638888888888961E-2"/>
                </c:manualLayout>
              </c:layout>
              <c:tx>
                <c:rich>
                  <a:bodyPr/>
                  <a:lstStyle/>
                  <a:p>
                    <a:fld id="{FBA6F3F4-D4A1-4A31-B296-096D29CBA169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570-47BB-BEFD-5CF0966F2FE4}"/>
                </c:ext>
              </c:extLst>
            </c:dLbl>
            <c:dLbl>
              <c:idx val="5"/>
              <c:layout>
                <c:manualLayout>
                  <c:x val="-5.6444444444444441E-3"/>
                  <c:y val="3.9197530864197531E-3"/>
                </c:manualLayout>
              </c:layout>
              <c:tx>
                <c:rich>
                  <a:bodyPr rot="900000" wrap="square" lIns="0" tIns="0" rIns="0" bIns="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chemeClr val="bg1"/>
                        </a:solidFill>
                        <a:latin typeface="Bahnschrift SemiBold Condensed" panose="020B0502040204020203" pitchFamily="34" charset="0"/>
                      </a:defRPr>
                    </a:pPr>
                    <a:fld id="{0C5D6D86-D219-4005-B5F1-C6C1F48FA5C8}" type="CELLRANGE">
                      <a:rPr lang="en-US"/>
                      <a:pPr>
                        <a:defRPr sz="1100" baseline="0">
                          <a:solidFill>
                            <a:schemeClr val="bg1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570-47BB-BEFD-5CF0966F2FE4}"/>
                </c:ext>
              </c:extLst>
            </c:dLbl>
            <c:dLbl>
              <c:idx val="6"/>
              <c:layout>
                <c:manualLayout>
                  <c:x val="-5.6444444444445482E-3"/>
                  <c:y val="-5.8796296296297016E-3"/>
                </c:manualLayout>
              </c:layout>
              <c:tx>
                <c:rich>
                  <a:bodyPr/>
                  <a:lstStyle/>
                  <a:p>
                    <a:fld id="{87184356-8D1D-4A17-9A04-632B7DBF101D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570-47BB-BEFD-5CF0966F2FE4}"/>
                </c:ext>
              </c:extLst>
            </c:dLbl>
            <c:dLbl>
              <c:idx val="7"/>
              <c:layout>
                <c:manualLayout>
                  <c:x val="-5.6444444444444962E-3"/>
                  <c:y val="1.1759259259259259E-2"/>
                </c:manualLayout>
              </c:layout>
              <c:tx>
                <c:rich>
                  <a:bodyPr rot="900000" wrap="square" lIns="0" tIns="0" rIns="0" bIns="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chemeClr val="bg1"/>
                        </a:solidFill>
                        <a:latin typeface="Bahnschrift SemiBold Condensed" panose="020B0502040204020203" pitchFamily="34" charset="0"/>
                      </a:defRPr>
                    </a:pPr>
                    <a:fld id="{8CDC977D-8945-4B4C-BB24-6CFF148A6D78}" type="CELLRANGE">
                      <a:rPr lang="en-US"/>
                      <a:pPr>
                        <a:defRPr sz="1100" baseline="0">
                          <a:solidFill>
                            <a:schemeClr val="bg1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570-47BB-BEFD-5CF0966F2FE4}"/>
                </c:ext>
              </c:extLst>
            </c:dLbl>
            <c:dLbl>
              <c:idx val="8"/>
              <c:layout>
                <c:manualLayout>
                  <c:x val="-1.6933333333333335E-2"/>
                  <c:y val="-2.1558641975308643E-2"/>
                </c:manualLayout>
              </c:layout>
              <c:tx>
                <c:rich>
                  <a:bodyPr/>
                  <a:lstStyle/>
                  <a:p>
                    <a:fld id="{749B415A-D69F-4B0F-B08A-E5F85592E5E0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570-47BB-BEFD-5CF0966F2F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900000" wrap="square" lIns="0" tIns="0" rIns="0" bIns="0" anchor="ctr">
                <a:spAutoFit/>
              </a:bodyPr>
              <a:lstStyle/>
              <a:p>
                <a:pPr>
                  <a:defRPr sz="1100" baseline="0">
                    <a:solidFill>
                      <a:schemeClr val="bg1"/>
                    </a:solidFill>
                    <a:latin typeface="Bahnschrift SemiBold Condensed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'Neymar FWC2022'!$S$11:$S$19</c:f>
              <c:numCache>
                <c:formatCode>0%</c:formatCode>
                <c:ptCount val="9"/>
                <c:pt idx="0">
                  <c:v>0.47468354430379744</c:v>
                </c:pt>
                <c:pt idx="1">
                  <c:v>0.36555645816409427</c:v>
                </c:pt>
                <c:pt idx="2">
                  <c:v>0.50748620961386925</c:v>
                </c:pt>
                <c:pt idx="3">
                  <c:v>0.7</c:v>
                </c:pt>
                <c:pt idx="4">
                  <c:v>0.60402684563758391</c:v>
                </c:pt>
                <c:pt idx="5">
                  <c:v>0.49113025848960973</c:v>
                </c:pt>
                <c:pt idx="6">
                  <c:v>0.45161290322580644</c:v>
                </c:pt>
                <c:pt idx="7">
                  <c:v>0.38805970149253732</c:v>
                </c:pt>
                <c:pt idx="8">
                  <c:v>0.1890359168241966</c:v>
                </c:pt>
              </c:numCache>
            </c:numRef>
          </c:xVal>
          <c:yVal>
            <c:numRef>
              <c:f>'Neymar FWC2022'!$R$11:$R$19</c:f>
              <c:numCache>
                <c:formatCode>0%</c:formatCode>
                <c:ptCount val="9"/>
                <c:pt idx="0">
                  <c:v>0.3638392857142857</c:v>
                </c:pt>
                <c:pt idx="1">
                  <c:v>0.30512635379061376</c:v>
                </c:pt>
                <c:pt idx="2">
                  <c:v>0.37861969111969118</c:v>
                </c:pt>
                <c:pt idx="3">
                  <c:v>0.31904761904761902</c:v>
                </c:pt>
                <c:pt idx="4">
                  <c:v>0.19983347210657784</c:v>
                </c:pt>
                <c:pt idx="5">
                  <c:v>0.2186033673751035</c:v>
                </c:pt>
                <c:pt idx="6">
                  <c:v>0.20198732225458282</c:v>
                </c:pt>
                <c:pt idx="7">
                  <c:v>0.43771043771043772</c:v>
                </c:pt>
                <c:pt idx="8">
                  <c:v>0.10006997900629812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FWC2022'!$A$11:$A$19</c15:f>
                <c15:dlblRangeCache>
                  <c:ptCount val="9"/>
                  <c:pt idx="0">
                    <c:v>Fabinho</c:v>
                  </c:pt>
                  <c:pt idx="1">
                    <c:v>Fred</c:v>
                  </c:pt>
                  <c:pt idx="2">
                    <c:v>B. Guimarães</c:v>
                  </c:pt>
                  <c:pt idx="3">
                    <c:v>E. Ribeiro</c:v>
                  </c:pt>
                  <c:pt idx="4">
                    <c:v>Rodrygo</c:v>
                  </c:pt>
                  <c:pt idx="5">
                    <c:v>G. Martinelli</c:v>
                  </c:pt>
                  <c:pt idx="6">
                    <c:v>Antony</c:v>
                  </c:pt>
                  <c:pt idx="7">
                    <c:v>G. Jesus</c:v>
                  </c:pt>
                  <c:pt idx="8">
                    <c:v>Pedro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7570-47BB-BEFD-5CF0966F2FE4}"/>
            </c:ext>
          </c:extLst>
        </c:ser>
        <c:ser>
          <c:idx val="2"/>
          <c:order val="2"/>
          <c:tx>
            <c:v>Titulares - 2018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rgbClr val="FFFF99"/>
              </a:solidFill>
              <a:ln>
                <a:solidFill>
                  <a:srgbClr val="00B0F0"/>
                </a:solidFill>
              </a:ln>
            </c:spPr>
          </c:marker>
          <c:dLbls>
            <c:dLbl>
              <c:idx val="0"/>
              <c:layout>
                <c:manualLayout>
                  <c:x val="-1.2699999999999999E-2"/>
                  <c:y val="-2.7438271604938273E-2"/>
                </c:manualLayout>
              </c:layout>
              <c:tx>
                <c:rich>
                  <a:bodyPr/>
                  <a:lstStyle/>
                  <a:p>
                    <a:fld id="{86039EDE-DB90-491B-92EF-DC0B0694699F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570-47BB-BEFD-5CF0966F2FE4}"/>
                </c:ext>
              </c:extLst>
            </c:dLbl>
            <c:dLbl>
              <c:idx val="1"/>
              <c:layout>
                <c:manualLayout>
                  <c:x val="-1.1288888888888992E-2"/>
                  <c:y val="-2.7438271604938343E-2"/>
                </c:manualLayout>
              </c:layout>
              <c:tx>
                <c:rich>
                  <a:bodyPr/>
                  <a:lstStyle/>
                  <a:p>
                    <a:fld id="{5431C020-83B3-4C15-862A-DDB4AE786BF3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570-47BB-BEFD-5CF0966F2FE4}"/>
                </c:ext>
              </c:extLst>
            </c:dLbl>
            <c:dLbl>
              <c:idx val="2"/>
              <c:layout>
                <c:manualLayout>
                  <c:x val="-7.0555555555555554E-3"/>
                  <c:y val="-1.3719135802469137E-2"/>
                </c:manualLayout>
              </c:layout>
              <c:tx>
                <c:rich>
                  <a:bodyPr/>
                  <a:lstStyle/>
                  <a:p>
                    <a:fld id="{2C71A2C1-0C32-4A97-BCD4-F3AF235F075A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570-47BB-BEFD-5CF0966F2FE4}"/>
                </c:ext>
              </c:extLst>
            </c:dLbl>
            <c:dLbl>
              <c:idx val="3"/>
              <c:layout>
                <c:manualLayout>
                  <c:x val="-1.2700000000000104E-2"/>
                  <c:y val="-2.3518518518518518E-2"/>
                </c:manualLayout>
              </c:layout>
              <c:tx>
                <c:rich>
                  <a:bodyPr/>
                  <a:lstStyle/>
                  <a:p>
                    <a:fld id="{A2DC3922-C8ED-4567-A607-C008832BA311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570-47BB-BEFD-5CF0966F2FE4}"/>
                </c:ext>
              </c:extLst>
            </c:dLbl>
            <c:dLbl>
              <c:idx val="4"/>
              <c:layout>
                <c:manualLayout>
                  <c:x val="-5.6444444444444441E-3"/>
                  <c:y val="-1.5679012345679012E-2"/>
                </c:manualLayout>
              </c:layout>
              <c:tx>
                <c:rich>
                  <a:bodyPr/>
                  <a:lstStyle/>
                  <a:p>
                    <a:fld id="{37E46125-81A4-4A11-8D8D-D7ABCEC64E81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570-47BB-BEFD-5CF0966F2FE4}"/>
                </c:ext>
              </c:extLst>
            </c:dLbl>
            <c:dLbl>
              <c:idx val="5"/>
              <c:layout>
                <c:manualLayout>
                  <c:x val="-8.4666666666667698E-3"/>
                  <c:y val="-2.9398148148148149E-2"/>
                </c:manualLayout>
              </c:layout>
              <c:tx>
                <c:rich>
                  <a:bodyPr/>
                  <a:lstStyle/>
                  <a:p>
                    <a:fld id="{A54319A0-AB9B-4BE3-8A83-5B5EEB3137A3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570-47BB-BEFD-5CF0966F2F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900000" wrap="square" lIns="0" tIns="0" rIns="0" bIns="0" anchor="ctr">
                <a:spAutoFit/>
              </a:bodyPr>
              <a:lstStyle/>
              <a:p>
                <a:pPr>
                  <a:defRPr baseline="0">
                    <a:solidFill>
                      <a:schemeClr val="accent6">
                        <a:lumMod val="40000"/>
                        <a:lumOff val="60000"/>
                      </a:schemeClr>
                    </a:solidFill>
                    <a:latin typeface="Bahnschrift SemiBold Condensed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'Neymar FWC2022'!$S$21:$S$26</c:f>
              <c:numCache>
                <c:formatCode>0%</c:formatCode>
                <c:ptCount val="6"/>
                <c:pt idx="0">
                  <c:v>0.53264295362449343</c:v>
                </c:pt>
                <c:pt idx="1">
                  <c:v>0.57170329670329667</c:v>
                </c:pt>
                <c:pt idx="2">
                  <c:v>0.46562500000000001</c:v>
                </c:pt>
                <c:pt idx="3">
                  <c:v>0.46388888888888891</c:v>
                </c:pt>
                <c:pt idx="4">
                  <c:v>0.48728094968908986</c:v>
                </c:pt>
                <c:pt idx="5">
                  <c:v>0.53626943005181349</c:v>
                </c:pt>
              </c:numCache>
            </c:numRef>
          </c:xVal>
          <c:yVal>
            <c:numRef>
              <c:f>'Neymar FWC2022'!$R$21:$R$26</c:f>
              <c:numCache>
                <c:formatCode>0%</c:formatCode>
                <c:ptCount val="6"/>
                <c:pt idx="0">
                  <c:v>0.30648267008985874</c:v>
                </c:pt>
                <c:pt idx="1">
                  <c:v>0.25609480812641083</c:v>
                </c:pt>
                <c:pt idx="2">
                  <c:v>0.18883495145631068</c:v>
                </c:pt>
                <c:pt idx="3">
                  <c:v>0.22508896797153025</c:v>
                </c:pt>
                <c:pt idx="4">
                  <c:v>0.1757277397260274</c:v>
                </c:pt>
                <c:pt idx="5">
                  <c:v>0.34379344587884803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FWC2022'!$A$21:$A$26</c15:f>
                <c15:dlblRangeCache>
                  <c:ptCount val="6"/>
                  <c:pt idx="0">
                    <c:v>Neymar - 2018</c:v>
                  </c:pt>
                  <c:pt idx="1">
                    <c:v>Ph. Coutinho - 2018</c:v>
                  </c:pt>
                  <c:pt idx="2">
                    <c:v>G. Jesus  - 2018</c:v>
                  </c:pt>
                  <c:pt idx="3">
                    <c:v>Willian - 2018</c:v>
                  </c:pt>
                  <c:pt idx="4">
                    <c:v>Paulinho - 2018</c:v>
                  </c:pt>
                  <c:pt idx="5">
                    <c:v>Casemiro - 2018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7570-47BB-BEFD-5CF0966F2FE4}"/>
            </c:ext>
          </c:extLst>
        </c:ser>
        <c:ser>
          <c:idx val="3"/>
          <c:order val="3"/>
          <c:tx>
            <c:v>Reservas - 2018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rgbClr val="00B0F0"/>
              </a:solidFill>
              <a:ln>
                <a:solidFill>
                  <a:schemeClr val="bg1"/>
                </a:solidFill>
              </a:ln>
            </c:spPr>
          </c:marker>
          <c:dLbls>
            <c:dLbl>
              <c:idx val="0"/>
              <c:layout>
                <c:manualLayout>
                  <c:x val="-5.5612222222222226E-3"/>
                  <c:y val="-2.1558641975308605E-2"/>
                </c:manualLayout>
              </c:layout>
              <c:tx>
                <c:rich>
                  <a:bodyPr/>
                  <a:lstStyle/>
                  <a:p>
                    <a:fld id="{1D6BE15B-E87F-4D65-8FD3-7E822D40DD55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570-47BB-BEFD-5CF0966F2FE4}"/>
                </c:ext>
              </c:extLst>
            </c:dLbl>
            <c:dLbl>
              <c:idx val="1"/>
              <c:layout>
                <c:manualLayout>
                  <c:x val="-6.7346666666667698E-3"/>
                  <c:y val="-1.3719135802469137E-2"/>
                </c:manualLayout>
              </c:layout>
              <c:tx>
                <c:rich>
                  <a:bodyPr/>
                  <a:lstStyle/>
                  <a:p>
                    <a:fld id="{337EA0A3-2460-4373-B0FB-1CE833FD5420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570-47BB-BEFD-5CF0966F2FE4}"/>
                </c:ext>
              </c:extLst>
            </c:dLbl>
            <c:dLbl>
              <c:idx val="2"/>
              <c:layout>
                <c:manualLayout>
                  <c:x val="-1.344366666666677E-2"/>
                  <c:y val="-2.9398148148148149E-2"/>
                </c:manualLayout>
              </c:layout>
              <c:tx>
                <c:rich>
                  <a:bodyPr/>
                  <a:lstStyle/>
                  <a:p>
                    <a:fld id="{F2D0662C-F782-49DE-BEE4-FA52664E483F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570-47BB-BEFD-5CF0966F2FE4}"/>
                </c:ext>
              </c:extLst>
            </c:dLbl>
            <c:dLbl>
              <c:idx val="3"/>
              <c:layout>
                <c:manualLayout>
                  <c:x val="-4.908111111111111E-2"/>
                  <c:y val="2.9398148148148149E-2"/>
                </c:manualLayout>
              </c:layout>
              <c:tx>
                <c:rich>
                  <a:bodyPr/>
                  <a:lstStyle/>
                  <a:p>
                    <a:fld id="{773CF8D8-4540-4C61-BE08-329606971748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570-47BB-BEFD-5CF0966F2F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900000" wrap="square" lIns="0" tIns="0" rIns="0" bIns="0" anchor="ctr">
                <a:spAutoFit/>
              </a:bodyPr>
              <a:lstStyle/>
              <a:p>
                <a:pPr>
                  <a:defRPr baseline="0">
                    <a:solidFill>
                      <a:schemeClr val="bg1">
                        <a:lumMod val="85000"/>
                      </a:schemeClr>
                    </a:solidFill>
                    <a:latin typeface="Bahnschrift SemiBold Condensed" panose="020B0502040204020203" pitchFamily="34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'Neymar FWC2022'!$S$28:$S$31</c:f>
              <c:numCache>
                <c:formatCode>0%</c:formatCode>
                <c:ptCount val="4"/>
                <c:pt idx="0">
                  <c:v>0.40818783865141478</c:v>
                </c:pt>
                <c:pt idx="1">
                  <c:v>0.63871463320957622</c:v>
                </c:pt>
                <c:pt idx="2">
                  <c:v>0.35060381768601484</c:v>
                </c:pt>
                <c:pt idx="3">
                  <c:v>0.73412065113309921</c:v>
                </c:pt>
              </c:numCache>
            </c:numRef>
          </c:xVal>
          <c:yVal>
            <c:numRef>
              <c:f>'Neymar FWC2022'!$R$28:$R$31</c:f>
              <c:numCache>
                <c:formatCode>0%</c:formatCode>
                <c:ptCount val="4"/>
                <c:pt idx="0">
                  <c:v>0.32028549124567857</c:v>
                </c:pt>
                <c:pt idx="1">
                  <c:v>0.24246931944960951</c:v>
                </c:pt>
                <c:pt idx="2">
                  <c:v>0.24239350912778904</c:v>
                </c:pt>
                <c:pt idx="3">
                  <c:v>0.29718431083241115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FWC2022'!$A$28:$A$31</c15:f>
                <c15:dlblRangeCache>
                  <c:ptCount val="4"/>
                  <c:pt idx="0">
                    <c:v>Fernandinho - 2018</c:v>
                  </c:pt>
                  <c:pt idx="1">
                    <c:v>D. Costa - 2018</c:v>
                  </c:pt>
                  <c:pt idx="2">
                    <c:v>R. Firmino - 2018</c:v>
                  </c:pt>
                  <c:pt idx="3">
                    <c:v>R. Augusto - 2018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7570-47BB-BEFD-5CF0966F2FE4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689525344"/>
        <c:axId val="250368272"/>
      </c:scatterChart>
      <c:valAx>
        <c:axId val="689525344"/>
        <c:scaling>
          <c:orientation val="minMax"/>
          <c:max val="0.75000000000000011"/>
          <c:min val="0.15000000000000002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Bahnschrift SemiBold Condensed" panose="020B0502040204020203" pitchFamily="34" charset="0"/>
                    <a:ea typeface="+mn-ea"/>
                    <a:cs typeface="+mn-cs"/>
                  </a:defRPr>
                </a:pPr>
                <a:r>
                  <a:rPr lang="pt-BR" sz="1200" b="1" i="0" u="none" strike="noStrike" kern="1200" baseline="0">
                    <a:solidFill>
                      <a:sysClr val="window" lastClr="FFFFFF"/>
                    </a:solidFill>
                    <a:latin typeface="Bahnschrift SemiBold Condensed" panose="020B0502040204020203" pitchFamily="34" charset="0"/>
                  </a:rPr>
                  <a:t>Distância em Condução Progressiva / Distância Total Conduzindo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0368272"/>
        <c:crosses val="autoZero"/>
        <c:crossBetween val="midCat"/>
      </c:valAx>
      <c:valAx>
        <c:axId val="250368272"/>
        <c:scaling>
          <c:orientation val="minMax"/>
          <c:max val="0.45"/>
          <c:min val="0.1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Bahnschrift SemiCondensed" panose="020B0502040204020203" pitchFamily="34" charset="0"/>
                    <a:ea typeface="+mn-ea"/>
                    <a:cs typeface="+mn-cs"/>
                  </a:defRPr>
                </a:pPr>
                <a:r>
                  <a:rPr lang="pt-BR" sz="1200" b="1" baseline="0">
                    <a:latin typeface="Bahnschrift SemiBold Condensed" panose="020B0502040204020203" pitchFamily="34" charset="0"/>
                  </a:rPr>
                  <a:t>Distância dos PassesPprogressivos </a:t>
                </a:r>
                <a:r>
                  <a:rPr lang="pt-BR" sz="1200" b="1" baseline="0">
                    <a:latin typeface="Bahnschrift SemiBold" panose="020B0502040204020203" pitchFamily="34" charset="0"/>
                  </a:rPr>
                  <a:t>/ </a:t>
                </a:r>
                <a:r>
                  <a:rPr lang="pt-BR" sz="1200" b="1" baseline="0">
                    <a:latin typeface="Bahnschrift SemiBold Condensed" panose="020B0502040204020203" pitchFamily="34" charset="0"/>
                  </a:rPr>
                  <a:t>Distância Total dos Passes </a:t>
                </a:r>
              </a:p>
            </c:rich>
          </c:tx>
          <c:layout>
            <c:manualLayout>
              <c:xMode val="edge"/>
              <c:yMode val="edge"/>
              <c:x val="1.2094666666666667E-2"/>
              <c:y val="0.2321689814814815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bg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525344"/>
        <c:crosses val="autoZero"/>
        <c:crossBetween val="midCat"/>
      </c:valAx>
      <c:spPr>
        <a:pattFill prst="pct20">
          <a:fgClr>
            <a:schemeClr val="bg2">
              <a:lumMod val="10000"/>
            </a:schemeClr>
          </a:fgClr>
          <a:bgClr>
            <a:schemeClr val="tx1"/>
          </a:bgClr>
        </a:pattFill>
        <a:ln>
          <a:solidFill>
            <a:schemeClr val="bg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66FF33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CCFFCC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9.3208444444444427E-2"/>
          <c:y val="3.9051697530864252E-2"/>
          <c:w val="0.1304183333333333"/>
          <c:h val="0.13715231481481482"/>
        </c:manualLayout>
      </c:layout>
      <c:overlay val="1"/>
      <c:spPr>
        <a:solidFill>
          <a:schemeClr val="tx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FFFF00"/>
                </a:solidFill>
              </a:defRPr>
            </a:pPr>
            <a:r>
              <a:rPr lang="pt-BR" baseline="0">
                <a:solidFill>
                  <a:srgbClr val="FFFF00"/>
                </a:solidFill>
              </a:rPr>
              <a:t>Oportunidade de Criar x Criação de Oportunidade</a:t>
            </a:r>
          </a:p>
          <a:p>
            <a:pPr>
              <a:defRPr>
                <a:solidFill>
                  <a:srgbClr val="FFFF00"/>
                </a:solidFill>
              </a:defRPr>
            </a:pPr>
            <a:r>
              <a:rPr lang="pt-BR" baseline="0">
                <a:solidFill>
                  <a:srgbClr val="FFFF00"/>
                </a:solidFill>
              </a:rPr>
              <a:t>Copa do Mundo 2018 e Fim de Ciclo 2022</a:t>
            </a:r>
            <a:endParaRPr lang="pt-BR"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0.10450633333333334"/>
          <c:y val="3.3755246913580249E-2"/>
        </c:manualLayout>
      </c:layout>
      <c:overlay val="1"/>
      <c:spPr>
        <a:solidFill>
          <a:schemeClr val="tx1"/>
        </a:solidFill>
        <a:ln>
          <a:solidFill>
            <a:srgbClr val="0000FF"/>
          </a:solidFill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Titulares - 2022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FFFF00"/>
              </a:solidFill>
              <a:ln>
                <a:solidFill>
                  <a:srgbClr val="0000FF"/>
                </a:solidFill>
              </a:ln>
            </c:spPr>
          </c:marker>
          <c:dLbls>
            <c:dLbl>
              <c:idx val="0"/>
              <c:layout>
                <c:manualLayout>
                  <c:x val="-9.877777777777777E-3"/>
                  <c:y val="-9.7993827160493836E-3"/>
                </c:manualLayout>
              </c:layout>
              <c:tx>
                <c:rich>
                  <a:bodyPr/>
                  <a:lstStyle/>
                  <a:p>
                    <a:fld id="{402DA516-D6A9-4147-8533-2E4C2DCF273E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79-42A2-8749-8098745E36C2}"/>
                </c:ext>
              </c:extLst>
            </c:dLbl>
            <c:dLbl>
              <c:idx val="1"/>
              <c:layout>
                <c:manualLayout>
                  <c:x val="-1.2699999999999999E-2"/>
                  <c:y val="-3.5277777777777776E-2"/>
                </c:manualLayout>
              </c:layout>
              <c:tx>
                <c:rich>
                  <a:bodyPr/>
                  <a:lstStyle/>
                  <a:p>
                    <a:fld id="{0607E3E2-0CB3-4112-AD70-065C745A78F7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879-42A2-8749-8098745E36C2}"/>
                </c:ext>
              </c:extLst>
            </c:dLbl>
            <c:dLbl>
              <c:idx val="2"/>
              <c:layout>
                <c:manualLayout>
                  <c:x val="-1.1288888888888888E-2"/>
                  <c:y val="-2.7438271604938273E-2"/>
                </c:manualLayout>
              </c:layout>
              <c:tx>
                <c:rich>
                  <a:bodyPr/>
                  <a:lstStyle/>
                  <a:p>
                    <a:fld id="{274E5198-6BA4-446D-997D-3F02951EA584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879-42A2-8749-8098745E36C2}"/>
                </c:ext>
              </c:extLst>
            </c:dLbl>
            <c:dLbl>
              <c:idx val="3"/>
              <c:layout>
                <c:manualLayout>
                  <c:x val="-1.2700000000000052E-2"/>
                  <c:y val="-2.5478395061728394E-2"/>
                </c:manualLayout>
              </c:layout>
              <c:tx>
                <c:rich>
                  <a:bodyPr/>
                  <a:lstStyle/>
                  <a:p>
                    <a:fld id="{1AC7418E-BC3E-4AB7-A472-78DA6D1CD215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879-42A2-8749-8098745E36C2}"/>
                </c:ext>
              </c:extLst>
            </c:dLbl>
            <c:dLbl>
              <c:idx val="4"/>
              <c:layout>
                <c:manualLayout>
                  <c:x val="-7.2332222222222737E-3"/>
                  <c:y val="-2.3927932098765432E-2"/>
                </c:manualLayout>
              </c:layout>
              <c:tx>
                <c:rich>
                  <a:bodyPr/>
                  <a:lstStyle/>
                  <a:p>
                    <a:fld id="{65F5EA28-837E-43A3-90A1-A029713F3BF8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879-42A2-8749-8098745E36C2}"/>
                </c:ext>
              </c:extLst>
            </c:dLbl>
            <c:dLbl>
              <c:idx val="5"/>
              <c:layout>
                <c:manualLayout>
                  <c:x val="-1.2699999999999999E-2"/>
                  <c:y val="-3.3317901234567904E-2"/>
                </c:manualLayout>
              </c:layout>
              <c:tx>
                <c:rich>
                  <a:bodyPr/>
                  <a:lstStyle/>
                  <a:p>
                    <a:fld id="{99C8F638-B4A9-41A1-A4AD-F47A32EB7CBA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879-42A2-8749-8098745E36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1800000" wrap="square" lIns="0" tIns="0" rIns="0" bIns="0" anchor="ctr">
                <a:spAutoFit/>
              </a:bodyPr>
              <a:lstStyle/>
              <a:p>
                <a:pPr>
                  <a:defRPr sz="1100" baseline="0">
                    <a:solidFill>
                      <a:srgbClr val="66FF33"/>
                    </a:solidFill>
                    <a:latin typeface="Bahnschrift SemiBold SemiConden" panose="020B0502040204020203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'Neymar FWC2022'!$B$4:$B$9</c:f>
              <c:numCache>
                <c:formatCode>0.0</c:formatCode>
                <c:ptCount val="6"/>
                <c:pt idx="0">
                  <c:v>50.8</c:v>
                </c:pt>
                <c:pt idx="1">
                  <c:v>49.7</c:v>
                </c:pt>
                <c:pt idx="2">
                  <c:v>59.6</c:v>
                </c:pt>
                <c:pt idx="3">
                  <c:v>32.1</c:v>
                </c:pt>
                <c:pt idx="4">
                  <c:v>39.1</c:v>
                </c:pt>
                <c:pt idx="5">
                  <c:v>16.7</c:v>
                </c:pt>
              </c:numCache>
            </c:numRef>
          </c:xVal>
          <c:yVal>
            <c:numRef>
              <c:f>'Neymar FWC2022'!$D$4:$D$9</c:f>
              <c:numCache>
                <c:formatCode>0.0%</c:formatCode>
                <c:ptCount val="6"/>
                <c:pt idx="0">
                  <c:v>2.9683377308707126E-2</c:v>
                </c:pt>
                <c:pt idx="1">
                  <c:v>3.9090909090909093E-2</c:v>
                </c:pt>
                <c:pt idx="2">
                  <c:v>7.2654155495978562E-2</c:v>
                </c:pt>
                <c:pt idx="3">
                  <c:v>0.11784841075794622</c:v>
                </c:pt>
                <c:pt idx="4">
                  <c:v>9.8014440433212988E-2</c:v>
                </c:pt>
                <c:pt idx="5">
                  <c:v>7.0909090909090908E-2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FWC2022'!$A$4:$A$9</c15:f>
                <c15:dlblRangeCache>
                  <c:ptCount val="6"/>
                  <c:pt idx="0">
                    <c:v>Casemiro</c:v>
                  </c:pt>
                  <c:pt idx="1">
                    <c:v>L. Paquetá</c:v>
                  </c:pt>
                  <c:pt idx="2">
                    <c:v>Neymar</c:v>
                  </c:pt>
                  <c:pt idx="3">
                    <c:v>Vini JR</c:v>
                  </c:pt>
                  <c:pt idx="4">
                    <c:v>Raphinha</c:v>
                  </c:pt>
                  <c:pt idx="5">
                    <c:v>Richarlison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0879-42A2-8749-8098745E36C2}"/>
            </c:ext>
          </c:extLst>
        </c:ser>
        <c:ser>
          <c:idx val="1"/>
          <c:order val="1"/>
          <c:tx>
            <c:v>Reservas - 2022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0000FF"/>
              </a:solidFill>
              <a:ln>
                <a:solidFill>
                  <a:schemeClr val="bg1"/>
                </a:solidFill>
              </a:ln>
            </c:spPr>
          </c:marker>
          <c:dLbls>
            <c:dLbl>
              <c:idx val="0"/>
              <c:layout>
                <c:manualLayout>
                  <c:x val="-1.1288888888888888E-2"/>
                  <c:y val="-1.9598765432098045E-3"/>
                </c:manualLayout>
              </c:layout>
              <c:tx>
                <c:rich>
                  <a:bodyPr/>
                  <a:lstStyle/>
                  <a:p>
                    <a:fld id="{3B8373DC-F97E-478C-A7F0-179CCFF339AC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879-42A2-8749-8098745E36C2}"/>
                </c:ext>
              </c:extLst>
            </c:dLbl>
            <c:dLbl>
              <c:idx val="1"/>
              <c:layout>
                <c:manualLayout>
                  <c:x val="-1.1288888888888992E-2"/>
                  <c:y val="-1.437226195394257E-16"/>
                </c:manualLayout>
              </c:layout>
              <c:tx>
                <c:rich>
                  <a:bodyPr/>
                  <a:lstStyle/>
                  <a:p>
                    <a:fld id="{B95F2E54-9A28-4657-8A60-424C93674A35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879-42A2-8749-8098745E36C2}"/>
                </c:ext>
              </c:extLst>
            </c:dLbl>
            <c:dLbl>
              <c:idx val="2"/>
              <c:layout>
                <c:manualLayout>
                  <c:x val="-1.1698111111111008E-2"/>
                  <c:y val="-3.5874228395061727E-2"/>
                </c:manualLayout>
              </c:layout>
              <c:tx>
                <c:rich>
                  <a:bodyPr/>
                  <a:lstStyle/>
                  <a:p>
                    <a:fld id="{47642BE0-090C-4B3E-A351-7706D58F2CCC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879-42A2-8749-8098745E36C2}"/>
                </c:ext>
              </c:extLst>
            </c:dLbl>
            <c:dLbl>
              <c:idx val="3"/>
              <c:layout>
                <c:manualLayout>
                  <c:x val="-9.6443333333333329E-3"/>
                  <c:y val="-5.4702160493827158E-3"/>
                </c:manualLayout>
              </c:layout>
              <c:tx>
                <c:rich>
                  <a:bodyPr/>
                  <a:lstStyle/>
                  <a:p>
                    <a:fld id="{EB25393A-8B1E-4CB9-9641-A1B1B22E84D5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879-42A2-8749-8098745E36C2}"/>
                </c:ext>
              </c:extLst>
            </c:dLbl>
            <c:dLbl>
              <c:idx val="4"/>
              <c:layout>
                <c:manualLayout>
                  <c:x val="-1.1261000000000104E-2"/>
                  <c:y val="-1.5504629629629629E-3"/>
                </c:manualLayout>
              </c:layout>
              <c:tx>
                <c:rich>
                  <a:bodyPr/>
                  <a:lstStyle/>
                  <a:p>
                    <a:fld id="{27DC65F4-558E-4E3A-88B6-D56A39DABD4F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879-42A2-8749-8098745E36C2}"/>
                </c:ext>
              </c:extLst>
            </c:dLbl>
            <c:dLbl>
              <c:idx val="5"/>
              <c:layout>
                <c:manualLayout>
                  <c:x val="-8.6443333333333337E-3"/>
                  <c:y val="-3.1818672839506172E-2"/>
                </c:manualLayout>
              </c:layout>
              <c:tx>
                <c:rich>
                  <a:bodyPr/>
                  <a:lstStyle/>
                  <a:p>
                    <a:fld id="{AFB91180-DAF2-44FC-AABF-9FF99DA6B8BB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879-42A2-8749-8098745E36C2}"/>
                </c:ext>
              </c:extLst>
            </c:dLbl>
            <c:dLbl>
              <c:idx val="6"/>
              <c:layout>
                <c:manualLayout>
                  <c:x val="-1.2027555555555555E-2"/>
                  <c:y val="-2.4132716049382715E-2"/>
                </c:manualLayout>
              </c:layout>
              <c:tx>
                <c:rich>
                  <a:bodyPr/>
                  <a:lstStyle/>
                  <a:p>
                    <a:fld id="{B846A9E1-9FAF-49E2-96A6-E1BFC0305D71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879-42A2-8749-8098745E36C2}"/>
                </c:ext>
              </c:extLst>
            </c:dLbl>
            <c:dLbl>
              <c:idx val="7"/>
              <c:layout>
                <c:manualLayout>
                  <c:x val="-1.0055444444444497E-2"/>
                  <c:y val="-2.0059413580246915E-2"/>
                </c:manualLayout>
              </c:layout>
              <c:tx>
                <c:rich>
                  <a:bodyPr/>
                  <a:lstStyle/>
                  <a:p>
                    <a:fld id="{84556E52-FE5D-4941-A061-4B58C0A1892A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879-42A2-8749-8098745E36C2}"/>
                </c:ext>
              </c:extLst>
            </c:dLbl>
            <c:dLbl>
              <c:idx val="8"/>
              <c:layout>
                <c:manualLayout>
                  <c:x val="-1.4211888888888888E-2"/>
                  <c:y val="-3.076589506172854E-2"/>
                </c:manualLayout>
              </c:layout>
              <c:tx>
                <c:rich>
                  <a:bodyPr/>
                  <a:lstStyle/>
                  <a:p>
                    <a:fld id="{E95A05B7-EB72-4E64-B389-F9D1633979E4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879-42A2-8749-8098745E36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1800000" wrap="square" lIns="38100" tIns="19050" rIns="38100" bIns="19050" anchor="ctr">
                <a:spAutoFit/>
              </a:bodyPr>
              <a:lstStyle/>
              <a:p>
                <a:pPr>
                  <a:defRPr sz="1100" baseline="0">
                    <a:solidFill>
                      <a:schemeClr val="bg1"/>
                    </a:solidFill>
                    <a:latin typeface="Bahnschrift SemiBold SemiConden" panose="020B0502040204020203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'Neymar FWC2022'!$B$11:$B$19</c:f>
              <c:numCache>
                <c:formatCode>0.0</c:formatCode>
                <c:ptCount val="9"/>
                <c:pt idx="0">
                  <c:v>40</c:v>
                </c:pt>
                <c:pt idx="1">
                  <c:v>47.9</c:v>
                </c:pt>
                <c:pt idx="2">
                  <c:v>67.5</c:v>
                </c:pt>
                <c:pt idx="3">
                  <c:v>42.5</c:v>
                </c:pt>
                <c:pt idx="4">
                  <c:v>62.4</c:v>
                </c:pt>
                <c:pt idx="5">
                  <c:v>40.799999999999997</c:v>
                </c:pt>
                <c:pt idx="6">
                  <c:v>70.599999999999994</c:v>
                </c:pt>
                <c:pt idx="7">
                  <c:v>25</c:v>
                </c:pt>
                <c:pt idx="8">
                  <c:v>50</c:v>
                </c:pt>
              </c:numCache>
            </c:numRef>
          </c:xVal>
          <c:yVal>
            <c:numRef>
              <c:f>'Neymar FWC2022'!$D$11:$D$19</c:f>
              <c:numCache>
                <c:formatCode>0.0%</c:formatCode>
                <c:ptCount val="9"/>
                <c:pt idx="0">
                  <c:v>6.25E-2</c:v>
                </c:pt>
                <c:pt idx="1">
                  <c:v>5.0571428571428573E-2</c:v>
                </c:pt>
                <c:pt idx="2">
                  <c:v>1.5513126491646779E-2</c:v>
                </c:pt>
                <c:pt idx="3">
                  <c:v>9.5238095238095233E-2</c:v>
                </c:pt>
                <c:pt idx="4">
                  <c:v>0.106</c:v>
                </c:pt>
                <c:pt idx="5">
                  <c:v>0.11498194945848376</c:v>
                </c:pt>
                <c:pt idx="6">
                  <c:v>4.8000000000000001E-2</c:v>
                </c:pt>
                <c:pt idx="7">
                  <c:v>0.14897435897435896</c:v>
                </c:pt>
                <c:pt idx="8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FWC2022'!$A$11:$A$19</c15:f>
                <c15:dlblRangeCache>
                  <c:ptCount val="9"/>
                  <c:pt idx="0">
                    <c:v>Fabinho</c:v>
                  </c:pt>
                  <c:pt idx="1">
                    <c:v>Fred</c:v>
                  </c:pt>
                  <c:pt idx="2">
                    <c:v>B. Guimarães</c:v>
                  </c:pt>
                  <c:pt idx="3">
                    <c:v>E. Ribeiro</c:v>
                  </c:pt>
                  <c:pt idx="4">
                    <c:v>Rodrygo</c:v>
                  </c:pt>
                  <c:pt idx="5">
                    <c:v>G. Martinelli</c:v>
                  </c:pt>
                  <c:pt idx="6">
                    <c:v>Antony</c:v>
                  </c:pt>
                  <c:pt idx="7">
                    <c:v>G. Jesus</c:v>
                  </c:pt>
                  <c:pt idx="8">
                    <c:v>Pedro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0879-42A2-8749-8098745E36C2}"/>
            </c:ext>
          </c:extLst>
        </c:ser>
        <c:ser>
          <c:idx val="2"/>
          <c:order val="2"/>
          <c:tx>
            <c:v>Titulares - 2018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rgbClr val="FFFF99"/>
              </a:solidFill>
              <a:ln>
                <a:solidFill>
                  <a:srgbClr val="00B0F0"/>
                </a:solidFill>
              </a:ln>
            </c:spPr>
          </c:marker>
          <c:dLbls>
            <c:dLbl>
              <c:idx val="0"/>
              <c:layout>
                <c:manualLayout>
                  <c:x val="-8.4666666666666675E-3"/>
                  <c:y val="-3.3317901234567938E-2"/>
                </c:manualLayout>
              </c:layout>
              <c:tx>
                <c:rich>
                  <a:bodyPr/>
                  <a:lstStyle/>
                  <a:p>
                    <a:fld id="{7D34360E-3267-426A-98E0-E85E200A6083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879-42A2-8749-8098745E36C2}"/>
                </c:ext>
              </c:extLst>
            </c:dLbl>
            <c:dLbl>
              <c:idx val="1"/>
              <c:layout>
                <c:manualLayout>
                  <c:x val="-1.2699999999999897E-2"/>
                  <c:y val="-4.7037037037037037E-2"/>
                </c:manualLayout>
              </c:layout>
              <c:tx>
                <c:rich>
                  <a:bodyPr/>
                  <a:lstStyle/>
                  <a:p>
                    <a:fld id="{C57BFFBC-A245-44D3-B34A-5323EA4C7917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879-42A2-8749-8098745E36C2}"/>
                </c:ext>
              </c:extLst>
            </c:dLbl>
            <c:dLbl>
              <c:idx val="2"/>
              <c:layout>
                <c:manualLayout>
                  <c:x val="-7.0555555555555814E-3"/>
                  <c:y val="-3.5277777777777852E-2"/>
                </c:manualLayout>
              </c:layout>
              <c:tx>
                <c:rich>
                  <a:bodyPr/>
                  <a:lstStyle/>
                  <a:p>
                    <a:fld id="{00C5B721-4CD5-4B63-8800-F5A000CF9A84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0879-42A2-8749-8098745E36C2}"/>
                </c:ext>
              </c:extLst>
            </c:dLbl>
            <c:dLbl>
              <c:idx val="3"/>
              <c:layout>
                <c:manualLayout>
                  <c:x val="-9.877777777777777E-3"/>
                  <c:y val="-3.1358024691358094E-2"/>
                </c:manualLayout>
              </c:layout>
              <c:tx>
                <c:rich>
                  <a:bodyPr rot="-1800000" vert="horz" wrap="square" lIns="0" tIns="0" rIns="0" bIns="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rgbClr val="CCFFCC"/>
                        </a:solidFill>
                        <a:latin typeface="Bahnschrift SemiCondensed" panose="020B0502040204020203" pitchFamily="34" charset="0"/>
                      </a:defRPr>
                    </a:pPr>
                    <a:fld id="{E2E53612-718E-4927-A97E-FC1F750FD67F}" type="CELLRANGE">
                      <a:rPr lang="en-US"/>
                      <a:pPr>
                        <a:defRPr baseline="0">
                          <a:solidFill>
                            <a:srgbClr val="CCFFCC"/>
                          </a:solidFill>
                          <a:latin typeface="Bahnschrift Semi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0879-42A2-8749-8098745E36C2}"/>
                </c:ext>
              </c:extLst>
            </c:dLbl>
            <c:dLbl>
              <c:idx val="4"/>
              <c:layout>
                <c:manualLayout>
                  <c:x val="-8.4666666666666675E-3"/>
                  <c:y val="-3.5277777777777776E-2"/>
                </c:manualLayout>
              </c:layout>
              <c:tx>
                <c:rich>
                  <a:bodyPr/>
                  <a:lstStyle/>
                  <a:p>
                    <a:fld id="{15D0AA95-D75C-4256-98D6-9F72A723F6C1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0879-42A2-8749-8098745E36C2}"/>
                </c:ext>
              </c:extLst>
            </c:dLbl>
            <c:dLbl>
              <c:idx val="5"/>
              <c:layout>
                <c:manualLayout>
                  <c:x val="-7.0555555555555554E-3"/>
                  <c:y val="-3.5277777777777852E-2"/>
                </c:manualLayout>
              </c:layout>
              <c:tx>
                <c:rich>
                  <a:bodyPr/>
                  <a:lstStyle/>
                  <a:p>
                    <a:fld id="{685750F1-0331-4521-9CAF-FC91C2C34036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0879-42A2-8749-8098745E36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1800000" wrap="square" lIns="0" tIns="0" rIns="0" bIns="0" anchor="ctr">
                <a:spAutoFit/>
              </a:bodyPr>
              <a:lstStyle/>
              <a:p>
                <a:pPr>
                  <a:defRPr baseline="0">
                    <a:solidFill>
                      <a:srgbClr val="CCFFCC"/>
                    </a:solidFill>
                    <a:latin typeface="Bahnschrift SemiCondensed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'Neymar FWC2022'!$B$21:$B$26</c:f>
              <c:numCache>
                <c:formatCode>0.0</c:formatCode>
                <c:ptCount val="6"/>
                <c:pt idx="0">
                  <c:v>65</c:v>
                </c:pt>
                <c:pt idx="1">
                  <c:v>67.900000000000006</c:v>
                </c:pt>
                <c:pt idx="2">
                  <c:v>23.1</c:v>
                </c:pt>
                <c:pt idx="3">
                  <c:v>44.8</c:v>
                </c:pt>
                <c:pt idx="4">
                  <c:v>34.1</c:v>
                </c:pt>
                <c:pt idx="5">
                  <c:v>54.6</c:v>
                </c:pt>
              </c:numCache>
            </c:numRef>
          </c:xVal>
          <c:yVal>
            <c:numRef>
              <c:f>'Neymar FWC2022'!$D$21:$D$26</c:f>
              <c:numCache>
                <c:formatCode>0.0%</c:formatCode>
                <c:ptCount val="6"/>
                <c:pt idx="0">
                  <c:v>0.12631578947368421</c:v>
                </c:pt>
                <c:pt idx="1">
                  <c:v>8.2960199004975116E-2</c:v>
                </c:pt>
                <c:pt idx="2">
                  <c:v>5.7636887608069162E-2</c:v>
                </c:pt>
                <c:pt idx="3">
                  <c:v>6.0553633217993084E-2</c:v>
                </c:pt>
                <c:pt idx="4">
                  <c:v>5.2783505154639178E-2</c:v>
                </c:pt>
                <c:pt idx="5">
                  <c:v>4.494649227110583E-2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FWC2022'!$A$21:$A$26</c15:f>
                <c15:dlblRangeCache>
                  <c:ptCount val="6"/>
                  <c:pt idx="0">
                    <c:v>Neymar - 2018</c:v>
                  </c:pt>
                  <c:pt idx="1">
                    <c:v>Ph. Coutinho - 2018</c:v>
                  </c:pt>
                  <c:pt idx="2">
                    <c:v>G. Jesus  - 2018</c:v>
                  </c:pt>
                  <c:pt idx="3">
                    <c:v>Willian - 2018</c:v>
                  </c:pt>
                  <c:pt idx="4">
                    <c:v>Paulinho - 2018</c:v>
                  </c:pt>
                  <c:pt idx="5">
                    <c:v>Casemiro - 2018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0879-42A2-8749-8098745E36C2}"/>
            </c:ext>
          </c:extLst>
        </c:ser>
        <c:ser>
          <c:idx val="3"/>
          <c:order val="3"/>
          <c:tx>
            <c:v>Reservas - 2018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rgbClr val="00B0F0"/>
              </a:solidFill>
              <a:ln>
                <a:solidFill>
                  <a:schemeClr val="bg1"/>
                </a:solidFill>
              </a:ln>
            </c:spPr>
          </c:marker>
          <c:dLbls>
            <c:dLbl>
              <c:idx val="0"/>
              <c:layout>
                <c:manualLayout>
                  <c:x val="-7.0555555555556594E-3"/>
                  <c:y val="-1.9598765432098765E-3"/>
                </c:manualLayout>
              </c:layout>
              <c:tx>
                <c:rich>
                  <a:bodyPr rot="0" wrap="square" lIns="38100" tIns="19050" rIns="38100" bIns="1905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bg2"/>
                        </a:solidFill>
                        <a:latin typeface="Bahnschrift SemiCondensed" panose="020B0502040204020203" pitchFamily="34" charset="0"/>
                      </a:defRPr>
                    </a:pPr>
                    <a:fld id="{D6F74BD3-96C6-4FC0-B6C7-EFE2E5F8A8B2}" type="CELLRANGE">
                      <a:rPr lang="en-US"/>
                      <a:pPr>
                        <a:defRPr baseline="0">
                          <a:solidFill>
                            <a:schemeClr val="bg2"/>
                          </a:solidFill>
                          <a:latin typeface="Bahnschrift Semi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0879-42A2-8749-8098745E36C2}"/>
                </c:ext>
              </c:extLst>
            </c:dLbl>
            <c:dLbl>
              <c:idx val="1"/>
              <c:layout>
                <c:manualLayout>
                  <c:x val="-3.8100000000000106E-2"/>
                  <c:y val="1.5679012345679012E-2"/>
                </c:manualLayout>
              </c:layout>
              <c:tx>
                <c:rich>
                  <a:bodyPr/>
                  <a:lstStyle/>
                  <a:p>
                    <a:fld id="{C545DEAE-764F-4761-8DCB-C6E35D81FDE0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0879-42A2-8749-8098745E36C2}"/>
                </c:ext>
              </c:extLst>
            </c:dLbl>
            <c:dLbl>
              <c:idx val="2"/>
              <c:layout>
                <c:manualLayout>
                  <c:x val="-2.1166666666666667E-2"/>
                  <c:y val="-4.8996913580246985E-2"/>
                </c:manualLayout>
              </c:layout>
              <c:tx>
                <c:rich>
                  <a:bodyPr/>
                  <a:lstStyle/>
                  <a:p>
                    <a:fld id="{6CCFF889-3389-4D89-8D64-37E1DFEC6A71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0879-42A2-8749-8098745E36C2}"/>
                </c:ext>
              </c:extLst>
            </c:dLbl>
            <c:dLbl>
              <c:idx val="3"/>
              <c:layout>
                <c:manualLayout>
                  <c:x val="-2.1166666666666771E-2"/>
                  <c:y val="-8.0354938271604934E-2"/>
                </c:manualLayout>
              </c:layout>
              <c:tx>
                <c:rich>
                  <a:bodyPr rot="-4500000" wrap="square" lIns="38100" tIns="19050" rIns="38100" bIns="1905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bg2"/>
                        </a:solidFill>
                        <a:latin typeface="Bahnschrift SemiCondensed" panose="020B0502040204020203" pitchFamily="34" charset="0"/>
                      </a:defRPr>
                    </a:pPr>
                    <a:fld id="{6F41DD92-5D14-4311-8985-3AC0B1BE5A13}" type="CELLRANGE">
                      <a:rPr lang="en-US"/>
                      <a:pPr>
                        <a:defRPr baseline="0">
                          <a:solidFill>
                            <a:schemeClr val="bg2"/>
                          </a:solidFill>
                          <a:latin typeface="Bahnschrift Semi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0879-42A2-8749-8098745E36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1800000" wrap="square" lIns="38100" tIns="19050" rIns="38100" bIns="19050" anchor="ctr">
                <a:spAutoFit/>
              </a:bodyPr>
              <a:lstStyle/>
              <a:p>
                <a:pPr>
                  <a:defRPr baseline="0">
                    <a:solidFill>
                      <a:schemeClr val="bg2"/>
                    </a:solidFill>
                    <a:latin typeface="Bahnschrift SemiCondensed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'Neymar FWC2022'!$B$28:$B$31</c:f>
              <c:numCache>
                <c:formatCode>0.0</c:formatCode>
                <c:ptCount val="4"/>
                <c:pt idx="0">
                  <c:v>49.4</c:v>
                </c:pt>
                <c:pt idx="1">
                  <c:v>60</c:v>
                </c:pt>
                <c:pt idx="2">
                  <c:v>52.2</c:v>
                </c:pt>
                <c:pt idx="3">
                  <c:v>78.3</c:v>
                </c:pt>
              </c:numCache>
            </c:numRef>
          </c:xVal>
          <c:yVal>
            <c:numRef>
              <c:f>'Neymar FWC2022'!$D$28:$D$31</c:f>
              <c:numCache>
                <c:formatCode>0.0%</c:formatCode>
                <c:ptCount val="4"/>
                <c:pt idx="0">
                  <c:v>6.4267352185089971E-2</c:v>
                </c:pt>
                <c:pt idx="1">
                  <c:v>0.19</c:v>
                </c:pt>
                <c:pt idx="2">
                  <c:v>7.1465295629820055E-2</c:v>
                </c:pt>
                <c:pt idx="3">
                  <c:v>3.6314067611777537E-2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FWC2022'!$A$28:$A$31</c15:f>
                <c15:dlblRangeCache>
                  <c:ptCount val="4"/>
                  <c:pt idx="0">
                    <c:v>Fernandinho - 2018</c:v>
                  </c:pt>
                  <c:pt idx="1">
                    <c:v>D. Costa - 2018</c:v>
                  </c:pt>
                  <c:pt idx="2">
                    <c:v>R. Firmino - 2018</c:v>
                  </c:pt>
                  <c:pt idx="3">
                    <c:v>R. Augusto - 2018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0879-42A2-8749-8098745E3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25344"/>
        <c:axId val="250368272"/>
      </c:scatterChart>
      <c:valAx>
        <c:axId val="689525344"/>
        <c:scaling>
          <c:orientation val="minMax"/>
          <c:max val="80"/>
          <c:min val="15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pt-BR" sz="1600" b="0" i="0" u="none" strike="noStrike" kern="1200" baseline="0">
                    <a:solidFill>
                      <a:sysClr val="window" lastClr="FFFFFF"/>
                    </a:solidFill>
                    <a:latin typeface="Bahnschrift" panose="020B0502040204020203" pitchFamily="34" charset="0"/>
                  </a:rPr>
                  <a:t>Jogadores mais Acionados - </a:t>
                </a:r>
                <a:r>
                  <a:rPr lang="pt-BR" sz="1100" b="0" i="0" u="none" strike="noStrike" kern="1200" baseline="0">
                    <a:solidFill>
                      <a:sysClr val="window" lastClr="FFFFFF"/>
                    </a:solidFill>
                    <a:latin typeface="Bahnschrift SemiBold Condensed" panose="020B0502040204020203" pitchFamily="34" charset="0"/>
                  </a:rPr>
                  <a:t>(Passes Recebidos/90min)</a:t>
                </a:r>
                <a:endParaRPr lang="pt-BR" sz="1600" b="0" i="0" u="none" strike="noStrike" kern="1200" baseline="0">
                  <a:solidFill>
                    <a:sysClr val="window" lastClr="FFFFFF"/>
                  </a:solidFill>
                  <a:latin typeface="Bahnschrift SemiBold Condensed" panose="020B05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0368272"/>
        <c:crosses val="autoZero"/>
        <c:crossBetween val="midCat"/>
        <c:majorUnit val="5"/>
      </c:valAx>
      <c:valAx>
        <c:axId val="250368272"/>
        <c:scaling>
          <c:orientation val="minMax"/>
          <c:max val="0.2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Bahnschrift SemiCondensed" panose="020B0502040204020203" pitchFamily="34" charset="0"/>
                    <a:ea typeface="+mn-ea"/>
                    <a:cs typeface="+mn-cs"/>
                  </a:defRPr>
                </a:pPr>
                <a:r>
                  <a:rPr lang="pt-BR" sz="1400" b="1" baseline="0">
                    <a:latin typeface="Bahnschrift SemiBold" panose="020B0502040204020203" pitchFamily="34" charset="0"/>
                  </a:rPr>
                  <a:t>Criação Relativa de Chances </a:t>
                </a:r>
                <a:r>
                  <a:rPr lang="pt-BR" sz="1400" b="1">
                    <a:latin typeface="Bahnschrift SemiBold" panose="020B0502040204020203" pitchFamily="34" charset="0"/>
                  </a:rPr>
                  <a:t>- </a:t>
                </a:r>
                <a:r>
                  <a:rPr lang="pt-BR" sz="1000" b="0">
                    <a:latin typeface="Bahnschrift Light Condensed" panose="020B0502040204020203" pitchFamily="34" charset="0"/>
                  </a:rPr>
                  <a:t>AçõesPra</a:t>
                </a:r>
                <a:r>
                  <a:rPr lang="pt-BR" sz="1000" b="0" baseline="0">
                    <a:latin typeface="Bahnschrift Light Condensed" panose="020B0502040204020203" pitchFamily="34" charset="0"/>
                  </a:rPr>
                  <a:t>Finalização/Contato com a bola </a:t>
                </a:r>
                <a:r>
                  <a:rPr lang="pt-BR" sz="1000" b="0">
                    <a:latin typeface="Bahnschrift Light Condensed" panose="020B0502040204020203" pitchFamily="34" charset="0"/>
                  </a:rPr>
                  <a:t>(SCA90/Touches90)</a:t>
                </a:r>
              </a:p>
            </c:rich>
          </c:tx>
          <c:layout>
            <c:manualLayout>
              <c:xMode val="edge"/>
              <c:yMode val="edge"/>
              <c:x val="9.2724174726258393E-3"/>
              <c:y val="6.361952761523599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bg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525344"/>
        <c:crosses val="autoZero"/>
        <c:crossBetween val="midCat"/>
        <c:majorUnit val="1.0000000000000002E-2"/>
        <c:minorUnit val="5.000000000000001E-3"/>
      </c:valAx>
      <c:spPr>
        <a:pattFill prst="pct20">
          <a:fgClr>
            <a:schemeClr val="bg2">
              <a:lumMod val="10000"/>
            </a:schemeClr>
          </a:fgClr>
          <a:bgClr>
            <a:schemeClr val="tx1"/>
          </a:bgClr>
        </a:pattFill>
        <a:ln>
          <a:solidFill>
            <a:schemeClr val="bg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66FF33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CCFFCC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83968622222222222"/>
          <c:y val="3.121219135802469E-2"/>
          <c:w val="0.1304183333333333"/>
          <c:h val="0.13715231481481482"/>
        </c:manualLayout>
      </c:layout>
      <c:overlay val="1"/>
      <c:spPr>
        <a:solidFill>
          <a:schemeClr val="tx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FFFF00"/>
                </a:solidFill>
              </a:defRPr>
            </a:pPr>
            <a:r>
              <a:rPr lang="pt-BR">
                <a:solidFill>
                  <a:srgbClr val="FFFF00"/>
                </a:solidFill>
              </a:rPr>
              <a:t>Mapa</a:t>
            </a:r>
            <a:r>
              <a:rPr lang="pt-BR" baseline="0">
                <a:solidFill>
                  <a:srgbClr val="FFFF00"/>
                </a:solidFill>
              </a:rPr>
              <a:t> de Assistência</a:t>
            </a:r>
          </a:p>
          <a:p>
            <a:pPr>
              <a:defRPr>
                <a:solidFill>
                  <a:srgbClr val="FFFF00"/>
                </a:solidFill>
              </a:defRPr>
            </a:pPr>
            <a:r>
              <a:rPr lang="pt-BR" baseline="0">
                <a:solidFill>
                  <a:srgbClr val="FFFF00"/>
                </a:solidFill>
              </a:rPr>
              <a:t>Copa 2018 e Fim de Ciclo 2022</a:t>
            </a:r>
            <a:endParaRPr lang="pt-BR"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0.37121822222222223"/>
          <c:y val="4.3808333333333331E-2"/>
        </c:manualLayout>
      </c:layout>
      <c:overlay val="1"/>
      <c:spPr>
        <a:solidFill>
          <a:schemeClr val="tx1"/>
        </a:solidFill>
        <a:ln>
          <a:solidFill>
            <a:srgbClr val="0000FF"/>
          </a:solidFill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Titulares - 2022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FFFF00"/>
              </a:solidFill>
              <a:ln>
                <a:solidFill>
                  <a:srgbClr val="0000FF"/>
                </a:solidFill>
              </a:ln>
            </c:spPr>
          </c:marker>
          <c:dLbls>
            <c:dLbl>
              <c:idx val="0"/>
              <c:layout>
                <c:manualLayout>
                  <c:x val="-2.3478888888888889E-3"/>
                  <c:y val="3.2430555555555554E-3"/>
                </c:manualLayout>
              </c:layout>
              <c:tx>
                <c:rich>
                  <a:bodyPr/>
                  <a:lstStyle/>
                  <a:p>
                    <a:fld id="{2DBD2554-2880-4431-861D-C1A947B155C7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158-487D-B013-48A15E6E05C4}"/>
                </c:ext>
              </c:extLst>
            </c:dLbl>
            <c:dLbl>
              <c:idx val="1"/>
              <c:layout>
                <c:manualLayout>
                  <c:x val="-8.8900000000000007E-2"/>
                  <c:y val="7.8395061728394975E-3"/>
                </c:manualLayout>
              </c:layout>
              <c:tx>
                <c:rich>
                  <a:bodyPr/>
                  <a:lstStyle/>
                  <a:p>
                    <a:fld id="{758FB2CC-4AAD-433E-B3BF-FD1FA87D384A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158-487D-B013-48A15E6E05C4}"/>
                </c:ext>
              </c:extLst>
            </c:dLbl>
            <c:dLbl>
              <c:idx val="2"/>
              <c:layout>
                <c:manualLayout>
                  <c:x val="-5.1701372060782083E-3"/>
                  <c:y val="-1.1251756425757048E-2"/>
                </c:manualLayout>
              </c:layout>
              <c:tx>
                <c:rich>
                  <a:bodyPr/>
                  <a:lstStyle/>
                  <a:p>
                    <a:fld id="{1389E238-3A24-446F-AF0F-14584F8DC807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158-487D-B013-48A15E6E05C4}"/>
                </c:ext>
              </c:extLst>
            </c:dLbl>
            <c:dLbl>
              <c:idx val="3"/>
              <c:layout>
                <c:manualLayout>
                  <c:x val="-6.4626715075977613E-3"/>
                  <c:y val="1.6877634638635518E-2"/>
                </c:manualLayout>
              </c:layout>
              <c:tx>
                <c:rich>
                  <a:bodyPr/>
                  <a:lstStyle/>
                  <a:p>
                    <a:fld id="{0E846229-2CFD-4C8F-A4BB-D77BBDC1C39E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158-487D-B013-48A15E6E05C4}"/>
                </c:ext>
              </c:extLst>
            </c:dLbl>
            <c:dLbl>
              <c:idx val="4"/>
              <c:layout>
                <c:manualLayout>
                  <c:x val="-3.8776029045586567E-3"/>
                  <c:y val="-1.1251756425757013E-2"/>
                </c:manualLayout>
              </c:layout>
              <c:tx>
                <c:rich>
                  <a:bodyPr/>
                  <a:lstStyle/>
                  <a:p>
                    <a:fld id="{2866ABC3-A039-4303-8647-CD5FB15B0D72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158-487D-B013-48A15E6E05C4}"/>
                </c:ext>
              </c:extLst>
            </c:dLbl>
            <c:dLbl>
              <c:idx val="5"/>
              <c:layout>
                <c:manualLayout>
                  <c:x val="-1.1134E-2"/>
                  <c:y val="1.6524845679012346E-2"/>
                </c:manualLayout>
              </c:layout>
              <c:tx>
                <c:rich>
                  <a:bodyPr/>
                  <a:lstStyle/>
                  <a:p>
                    <a:fld id="{513C5548-8503-4FD9-BC56-58B61A062601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158-487D-B013-48A15E6E05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1100" baseline="0">
                    <a:solidFill>
                      <a:srgbClr val="66FF33"/>
                    </a:solidFill>
                    <a:latin typeface="Bahnschrift SemiBold SemiConden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'Neymar FWC2022'!$X$4:$X$9</c:f>
              <c:numCache>
                <c:formatCode>0.00%</c:formatCode>
                <c:ptCount val="6"/>
                <c:pt idx="0">
                  <c:v>1.9214876033057854E-2</c:v>
                </c:pt>
                <c:pt idx="1">
                  <c:v>3.5403726708074533E-2</c:v>
                </c:pt>
                <c:pt idx="2">
                  <c:v>4.9743589743589743E-2</c:v>
                </c:pt>
                <c:pt idx="3" formatCode="0.0%">
                  <c:v>0.1174757281553398</c:v>
                </c:pt>
                <c:pt idx="4">
                  <c:v>7.2239747634069401E-2</c:v>
                </c:pt>
                <c:pt idx="5" formatCode="0.0%">
                  <c:v>0.15045045045045044</c:v>
                </c:pt>
              </c:numCache>
            </c:numRef>
          </c:xVal>
          <c:yVal>
            <c:numRef>
              <c:f>'Neymar FWC2022'!$Z$4:$Z$9</c:f>
              <c:numCache>
                <c:formatCode>_(* #,##0.00_);_(* \(#,##0.00\);_(* "-"??_);_(@_)</c:formatCode>
                <c:ptCount val="6"/>
                <c:pt idx="0">
                  <c:v>2.150537634408602E-2</c:v>
                </c:pt>
                <c:pt idx="1">
                  <c:v>0.25146198830409355</c:v>
                </c:pt>
                <c:pt idx="2">
                  <c:v>0.13402061855670103</c:v>
                </c:pt>
                <c:pt idx="3">
                  <c:v>8.6776859504132234E-2</c:v>
                </c:pt>
                <c:pt idx="4">
                  <c:v>0.16157205240174671</c:v>
                </c:pt>
                <c:pt idx="5">
                  <c:v>0.16766467065868265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FWC2022'!$A$4:$A$9</c15:f>
                <c15:dlblRangeCache>
                  <c:ptCount val="6"/>
                  <c:pt idx="0">
                    <c:v>Casemiro</c:v>
                  </c:pt>
                  <c:pt idx="1">
                    <c:v>L. Paquetá</c:v>
                  </c:pt>
                  <c:pt idx="2">
                    <c:v>Neymar</c:v>
                  </c:pt>
                  <c:pt idx="3">
                    <c:v>Vini JR</c:v>
                  </c:pt>
                  <c:pt idx="4">
                    <c:v>Raphinha</c:v>
                  </c:pt>
                  <c:pt idx="5">
                    <c:v>Richarlison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2158-487D-B013-48A15E6E05C4}"/>
            </c:ext>
          </c:extLst>
        </c:ser>
        <c:ser>
          <c:idx val="1"/>
          <c:order val="1"/>
          <c:tx>
            <c:v>Reservas - 2022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0000FF"/>
              </a:solidFill>
              <a:ln>
                <a:solidFill>
                  <a:schemeClr val="bg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58-487D-B013-48A15E6E05C4}"/>
                </c:ext>
              </c:extLst>
            </c:dLbl>
            <c:dLbl>
              <c:idx val="1"/>
              <c:layout>
                <c:manualLayout>
                  <c:x val="-5.1701372060782083E-3"/>
                  <c:y val="-1.6877634638635657E-2"/>
                </c:manualLayout>
              </c:layout>
              <c:tx>
                <c:rich>
                  <a:bodyPr/>
                  <a:lstStyle/>
                  <a:p>
                    <a:fld id="{C867B0B2-216D-45E2-AA11-FA11803F455D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158-487D-B013-48A15E6E05C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158-487D-B013-48A15E6E05C4}"/>
                </c:ext>
              </c:extLst>
            </c:dLbl>
            <c:dLbl>
              <c:idx val="3"/>
              <c:layout>
                <c:manualLayout>
                  <c:x val="-9.0477401106368645E-3"/>
                  <c:y val="-2.0628220113887857E-2"/>
                </c:manualLayout>
              </c:layout>
              <c:tx>
                <c:rich>
                  <a:bodyPr/>
                  <a:lstStyle/>
                  <a:p>
                    <a:fld id="{A5C4A343-910E-4CA1-92B6-56F9E23C6252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158-487D-B013-48A15E6E05C4}"/>
                </c:ext>
              </c:extLst>
            </c:dLbl>
            <c:dLbl>
              <c:idx val="4"/>
              <c:layout>
                <c:manualLayout>
                  <c:x val="-6.4626715075978081E-3"/>
                  <c:y val="-1.6877634638635518E-2"/>
                </c:manualLayout>
              </c:layout>
              <c:tx>
                <c:rich>
                  <a:bodyPr/>
                  <a:lstStyle/>
                  <a:p>
                    <a:fld id="{53E33C2A-E0DC-45A7-8F1B-7867A9B8B11E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158-487D-B013-48A15E6E05C4}"/>
                </c:ext>
              </c:extLst>
            </c:dLbl>
            <c:dLbl>
              <c:idx val="5"/>
              <c:layout>
                <c:manualLayout>
                  <c:x val="-6.4626715075977613E-3"/>
                  <c:y val="-2.0628220113887926E-2"/>
                </c:manualLayout>
              </c:layout>
              <c:tx>
                <c:rich>
                  <a:bodyPr/>
                  <a:lstStyle/>
                  <a:p>
                    <a:fld id="{06EE4164-7F65-4D00-A680-22BED0300310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158-487D-B013-48A15E6E05C4}"/>
                </c:ext>
              </c:extLst>
            </c:dLbl>
            <c:dLbl>
              <c:idx val="6"/>
              <c:layout>
                <c:manualLayout>
                  <c:x val="-3.2846666666666666E-3"/>
                  <c:y val="-8.8689814814814812E-3"/>
                </c:manualLayout>
              </c:layout>
              <c:tx>
                <c:rich>
                  <a:bodyPr/>
                  <a:lstStyle/>
                  <a:p>
                    <a:fld id="{7F09A01B-93E5-4D61-9CA1-BBFB1B729CA1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158-487D-B013-48A15E6E05C4}"/>
                </c:ext>
              </c:extLst>
            </c:dLbl>
            <c:dLbl>
              <c:idx val="7"/>
              <c:layout>
                <c:manualLayout>
                  <c:x val="-6.078383742414295E-2"/>
                  <c:y val="1.8752927376261688E-2"/>
                </c:manualLayout>
              </c:layout>
              <c:tx>
                <c:rich>
                  <a:bodyPr/>
                  <a:lstStyle/>
                  <a:p>
                    <a:fld id="{E527AA97-BE20-420E-A330-D61CB6761BD9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158-487D-B013-48A15E6E05C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158-487D-B013-48A15E6E05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1100" baseline="0">
                    <a:latin typeface="Bahnschrift SemiBold SemiConden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'Neymar FWC2022'!$X$11:$X$19</c:f>
              <c:numCache>
                <c:formatCode>0.00%</c:formatCode>
                <c:ptCount val="9"/>
                <c:pt idx="0">
                  <c:v>0</c:v>
                </c:pt>
                <c:pt idx="1">
                  <c:v>5.6306306306306307E-2</c:v>
                </c:pt>
                <c:pt idx="2">
                  <c:v>0</c:v>
                </c:pt>
                <c:pt idx="3" formatCode="0.0%">
                  <c:v>0.13333333333333333</c:v>
                </c:pt>
                <c:pt idx="4">
                  <c:v>6.5934065934065936E-2</c:v>
                </c:pt>
                <c:pt idx="5">
                  <c:v>8.8167938931297721E-2</c:v>
                </c:pt>
                <c:pt idx="6">
                  <c:v>3.4878587196467997E-2</c:v>
                </c:pt>
                <c:pt idx="7" formatCode="0.0%">
                  <c:v>0.18181818181818182</c:v>
                </c:pt>
                <c:pt idx="8">
                  <c:v>0</c:v>
                </c:pt>
              </c:numCache>
            </c:numRef>
          </c:xVal>
          <c:yVal>
            <c:numRef>
              <c:f>'Neymar FWC2022'!$Z$11:$Z$19</c:f>
              <c:numCache>
                <c:formatCode>_(* #,##0.00_);_(* \(#,##0.00\);_(* "-"??_);_(@_)</c:formatCode>
                <c:ptCount val="9"/>
                <c:pt idx="0">
                  <c:v>0</c:v>
                </c:pt>
                <c:pt idx="1">
                  <c:v>5.2000000000000005E-2</c:v>
                </c:pt>
                <c:pt idx="2">
                  <c:v>0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6.4935064935064929E-2</c:v>
                </c:pt>
                <c:pt idx="6">
                  <c:v>3.1645569620253167E-2</c:v>
                </c:pt>
                <c:pt idx="7">
                  <c:v>0.05</c:v>
                </c:pt>
                <c:pt idx="8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FWC2022'!$A$11:$A$19</c15:f>
                <c15:dlblRangeCache>
                  <c:ptCount val="9"/>
                  <c:pt idx="0">
                    <c:v>Fabinho</c:v>
                  </c:pt>
                  <c:pt idx="1">
                    <c:v>Fred</c:v>
                  </c:pt>
                  <c:pt idx="2">
                    <c:v>B. Guimarães</c:v>
                  </c:pt>
                  <c:pt idx="3">
                    <c:v>E. Ribeiro</c:v>
                  </c:pt>
                  <c:pt idx="4">
                    <c:v>Rodrygo</c:v>
                  </c:pt>
                  <c:pt idx="5">
                    <c:v>G. Martinelli</c:v>
                  </c:pt>
                  <c:pt idx="6">
                    <c:v>Antony</c:v>
                  </c:pt>
                  <c:pt idx="7">
                    <c:v>G. Jesus</c:v>
                  </c:pt>
                  <c:pt idx="8">
                    <c:v>Pedro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2158-487D-B013-48A15E6E05C4}"/>
            </c:ext>
          </c:extLst>
        </c:ser>
        <c:ser>
          <c:idx val="2"/>
          <c:order val="2"/>
          <c:tx>
            <c:v>Titulares - 2018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rgbClr val="FFFF99"/>
              </a:solidFill>
              <a:ln>
                <a:solidFill>
                  <a:srgbClr val="00B0F0"/>
                </a:solidFill>
              </a:ln>
            </c:spPr>
          </c:marker>
          <c:dLbls>
            <c:dLbl>
              <c:idx val="0"/>
              <c:layout>
                <c:manualLayout>
                  <c:x val="-6.4626715075977613E-3"/>
                  <c:y val="-1.312704916338325E-2"/>
                </c:manualLayout>
              </c:layout>
              <c:tx>
                <c:rich>
                  <a:bodyPr/>
                  <a:lstStyle/>
                  <a:p>
                    <a:fld id="{43DBDA04-23BE-4436-BC83-186EF9B5D3EF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158-487D-B013-48A15E6E05C4}"/>
                </c:ext>
              </c:extLst>
            </c:dLbl>
            <c:dLbl>
              <c:idx val="1"/>
              <c:layout>
                <c:manualLayout>
                  <c:x val="-1.0458888888888889E-2"/>
                  <c:y val="3.0765895061728395E-2"/>
                </c:manualLayout>
              </c:layout>
              <c:tx>
                <c:rich>
                  <a:bodyPr rot="900000" wrap="square" lIns="0" tIns="0" rIns="0" bIns="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  <a:latin typeface="Bahnschrift SemiBold SemiConden" panose="020B0502040204020203" pitchFamily="34" charset="0"/>
                      </a:defRPr>
                    </a:pPr>
                    <a:fld id="{314D3138-EE20-45B1-B5E8-345839AB8A09}" type="CELLRANGE">
                      <a:rPr lang="en-US"/>
                      <a:pPr>
                        <a:defRPr baseline="0">
                          <a:solidFill>
                            <a:schemeClr val="accent6">
                              <a:lumMod val="20000"/>
                              <a:lumOff val="80000"/>
                            </a:schemeClr>
                          </a:solidFill>
                          <a:latin typeface="Bahnschrift SemiBold SemiConden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158-487D-B013-48A15E6E05C4}"/>
                </c:ext>
              </c:extLst>
            </c:dLbl>
            <c:dLbl>
              <c:idx val="2"/>
              <c:layout>
                <c:manualLayout>
                  <c:x val="-6.4626715075977613E-3"/>
                  <c:y val="-1.3127049163383217E-2"/>
                </c:manualLayout>
              </c:layout>
              <c:tx>
                <c:rich>
                  <a:bodyPr/>
                  <a:lstStyle/>
                  <a:p>
                    <a:fld id="{E0F72CDD-BA4A-47E6-8240-53A405B453DD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158-487D-B013-48A15E6E05C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F10F7B9-CD1D-457E-855F-511C384EAD4E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158-487D-B013-48A15E6E05C4}"/>
                </c:ext>
              </c:extLst>
            </c:dLbl>
            <c:dLbl>
              <c:idx val="4"/>
              <c:layout>
                <c:manualLayout>
                  <c:x val="-5.1701372060782083E-3"/>
                  <c:y val="1.5002341901009351E-2"/>
                </c:manualLayout>
              </c:layout>
              <c:tx>
                <c:rich>
                  <a:bodyPr/>
                  <a:lstStyle/>
                  <a:p>
                    <a:fld id="{09A23243-1A4A-41C0-B91E-1EEC621C0D35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158-487D-B013-48A15E6E05C4}"/>
                </c:ext>
              </c:extLst>
            </c:dLbl>
            <c:dLbl>
              <c:idx val="5"/>
              <c:layout>
                <c:manualLayout>
                  <c:x val="-1.5463222222222222E-2"/>
                  <c:y val="-4.2440586419753228E-2"/>
                </c:manualLayout>
              </c:layout>
              <c:tx>
                <c:rich>
                  <a:bodyPr rot="-1800000" wrap="square" lIns="0" tIns="0" rIns="0" bIns="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  <a:latin typeface="Bahnschrift SemiBold SemiConden" panose="020B0502040204020203" pitchFamily="34" charset="0"/>
                      </a:defRPr>
                    </a:pPr>
                    <a:fld id="{0C05E0EC-4452-4CE5-A315-3DD9FAF8BC2C}" type="CELLRANGE">
                      <a:rPr lang="en-US"/>
                      <a:pPr>
                        <a:defRPr baseline="0">
                          <a:solidFill>
                            <a:schemeClr val="accent6">
                              <a:lumMod val="20000"/>
                              <a:lumOff val="80000"/>
                            </a:schemeClr>
                          </a:solidFill>
                          <a:latin typeface="Bahnschrift SemiBold SemiConden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2158-487D-B013-48A15E6E05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Bahnschrift SemiBold SemiConden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'Neymar FWC2022'!$X$21:$X$26</c:f>
              <c:numCache>
                <c:formatCode>0.00%</c:formatCode>
                <c:ptCount val="6"/>
                <c:pt idx="0" formatCode="0.0%">
                  <c:v>0.10176991150442477</c:v>
                </c:pt>
                <c:pt idx="1">
                  <c:v>4.3922204213938408E-2</c:v>
                </c:pt>
                <c:pt idx="2">
                  <c:v>5.4268292682926836E-2</c:v>
                </c:pt>
                <c:pt idx="3">
                  <c:v>3.3783783783783786E-2</c:v>
                </c:pt>
                <c:pt idx="4">
                  <c:v>2.238372093023256E-2</c:v>
                </c:pt>
                <c:pt idx="5">
                  <c:v>1.7447495961227789E-2</c:v>
                </c:pt>
              </c:numCache>
            </c:numRef>
          </c:xVal>
          <c:yVal>
            <c:numRef>
              <c:f>'Neymar FWC2022'!$Z$21:$Z$26</c:f>
              <c:numCache>
                <c:formatCode>_(* #,##0.00_);_(* \(#,##0.00\);_(* "-"??_);_(@_)</c:formatCode>
                <c:ptCount val="6"/>
                <c:pt idx="0">
                  <c:v>0.1</c:v>
                </c:pt>
                <c:pt idx="1">
                  <c:v>0.11439114391143912</c:v>
                </c:pt>
                <c:pt idx="2">
                  <c:v>0.14606741573033707</c:v>
                </c:pt>
                <c:pt idx="3">
                  <c:v>0.22400000000000003</c:v>
                </c:pt>
                <c:pt idx="4">
                  <c:v>0.16883116883116883</c:v>
                </c:pt>
                <c:pt idx="5">
                  <c:v>2.7777777777777776E-2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FWC2022'!$A$21:$A$26</c15:f>
                <c15:dlblRangeCache>
                  <c:ptCount val="6"/>
                  <c:pt idx="0">
                    <c:v>Neymar - 2018</c:v>
                  </c:pt>
                  <c:pt idx="1">
                    <c:v>Ph. Coutinho - 2018</c:v>
                  </c:pt>
                  <c:pt idx="2">
                    <c:v>G. Jesus  - 2018</c:v>
                  </c:pt>
                  <c:pt idx="3">
                    <c:v>Willian - 2018</c:v>
                  </c:pt>
                  <c:pt idx="4">
                    <c:v>Paulinho - 2018</c:v>
                  </c:pt>
                  <c:pt idx="5">
                    <c:v>Casemiro - 2018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2158-487D-B013-48A15E6E05C4}"/>
            </c:ext>
          </c:extLst>
        </c:ser>
        <c:ser>
          <c:idx val="3"/>
          <c:order val="3"/>
          <c:tx>
            <c:v>Reservas - 2018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rgbClr val="00B0F0"/>
              </a:solidFill>
              <a:ln>
                <a:solidFill>
                  <a:schemeClr val="bg1"/>
                </a:solidFill>
              </a:ln>
            </c:spPr>
          </c:marker>
          <c:dLbls>
            <c:dLbl>
              <c:idx val="0"/>
              <c:layout>
                <c:manualLayout>
                  <c:x val="-6.4626666666666669E-3"/>
                  <c:y val="-3.0850462962962961E-2"/>
                </c:manualLayout>
              </c:layout>
              <c:tx>
                <c:rich>
                  <a:bodyPr rot="-900000" wrap="square" lIns="0" tIns="0" rIns="0" bIns="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bg1">
                            <a:lumMod val="85000"/>
                          </a:schemeClr>
                        </a:solidFill>
                        <a:latin typeface="Bahnschrift SemiBold SemiConden" panose="020B0502040204020203" pitchFamily="34" charset="0"/>
                      </a:defRPr>
                    </a:pPr>
                    <a:fld id="{5379F971-60A8-40D1-8D28-8AED27E47D4A}" type="CELLRANGE">
                      <a:rPr lang="en-US"/>
                      <a:pPr>
                        <a:defRPr baseline="0">
                          <a:solidFill>
                            <a:schemeClr val="bg1">
                              <a:lumMod val="85000"/>
                            </a:schemeClr>
                          </a:solidFill>
                          <a:latin typeface="Bahnschrift SemiBold SemiConden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2158-487D-B013-48A15E6E05C4}"/>
                </c:ext>
              </c:extLst>
            </c:dLbl>
            <c:dLbl>
              <c:idx val="1"/>
              <c:layout>
                <c:manualLayout>
                  <c:x val="-5.1701372060783037E-3"/>
                  <c:y val="1.3127049163383182E-2"/>
                </c:manualLayout>
              </c:layout>
              <c:tx>
                <c:rich>
                  <a:bodyPr/>
                  <a:lstStyle/>
                  <a:p>
                    <a:fld id="{F9A5803C-8785-4AF9-A087-C5EB186BDEA1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2158-487D-B013-48A15E6E05C4}"/>
                </c:ext>
              </c:extLst>
            </c:dLbl>
            <c:dLbl>
              <c:idx val="2"/>
              <c:layout>
                <c:manualLayout>
                  <c:x val="-7.7480213312585179E-3"/>
                  <c:y val="-1.5002341901009351E-2"/>
                </c:manualLayout>
              </c:layout>
              <c:tx>
                <c:rich>
                  <a:bodyPr/>
                  <a:lstStyle/>
                  <a:p>
                    <a:fld id="{CF544B2C-EFD3-46DB-8D36-A4B32100A3C6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2158-487D-B013-48A15E6E05C4}"/>
                </c:ext>
              </c:extLst>
            </c:dLbl>
            <c:dLbl>
              <c:idx val="3"/>
              <c:layout>
                <c:manualLayout>
                  <c:x val="-5.1701265174606539E-3"/>
                  <c:y val="-5.4383415560736156E-2"/>
                </c:manualLayout>
              </c:layout>
              <c:tx>
                <c:rich>
                  <a:bodyPr wrap="square" lIns="0" tIns="0" rIns="0" bIns="0" anchor="ctr" anchorCtr="0">
                    <a:noAutofit/>
                  </a:bodyPr>
                  <a:lstStyle/>
                  <a:p>
                    <a:pPr algn="l">
                      <a:defRPr baseline="0">
                        <a:solidFill>
                          <a:schemeClr val="bg1">
                            <a:lumMod val="85000"/>
                          </a:schemeClr>
                        </a:solidFill>
                        <a:latin typeface="Bahnschrift SemiBold SemiConden" panose="020B0502040204020203" pitchFamily="34" charset="0"/>
                      </a:defRPr>
                    </a:pPr>
                    <a:r>
                      <a:rPr lang="en-US" sz="1100" b="0">
                        <a:solidFill>
                          <a:schemeClr val="bg1"/>
                        </a:solidFill>
                        <a:latin typeface="Bahnschrift Light Condensed" panose="020B0502040204020203" pitchFamily="34" charset="0"/>
                      </a:rPr>
                      <a:t>Fabinho</a:t>
                    </a:r>
                  </a:p>
                  <a:p>
                    <a:pPr algn="l">
                      <a:defRPr baseline="0">
                        <a:solidFill>
                          <a:schemeClr val="bg1">
                            <a:lumMod val="85000"/>
                          </a:schemeClr>
                        </a:solidFill>
                        <a:latin typeface="Bahnschrift SemiBold SemiConden" panose="020B0502040204020203" pitchFamily="34" charset="0"/>
                      </a:defRPr>
                    </a:pPr>
                    <a:r>
                      <a:rPr lang="en-US" sz="1100" b="0">
                        <a:solidFill>
                          <a:schemeClr val="bg1"/>
                        </a:solidFill>
                        <a:latin typeface="Bahnschrift Light Condensed" panose="020B0502040204020203" pitchFamily="34" charset="0"/>
                      </a:rPr>
                      <a:t>B. Guimarães</a:t>
                    </a:r>
                  </a:p>
                  <a:p>
                    <a:pPr algn="l">
                      <a:defRPr baseline="0">
                        <a:solidFill>
                          <a:schemeClr val="bg1">
                            <a:lumMod val="85000"/>
                          </a:schemeClr>
                        </a:solidFill>
                        <a:latin typeface="Bahnschrift SemiBold SemiConden" panose="020B0502040204020203" pitchFamily="34" charset="0"/>
                      </a:defRPr>
                    </a:pPr>
                    <a:r>
                      <a:rPr lang="en-US" sz="1100" b="0">
                        <a:solidFill>
                          <a:schemeClr val="bg1"/>
                        </a:solidFill>
                        <a:latin typeface="Bahnschrift Light Condensed" panose="020B0502040204020203" pitchFamily="34" charset="0"/>
                      </a:rPr>
                      <a:t>Pedro</a:t>
                    </a:r>
                  </a:p>
                  <a:p>
                    <a:pPr algn="l">
                      <a:defRPr baseline="0">
                        <a:solidFill>
                          <a:schemeClr val="bg1">
                            <a:lumMod val="85000"/>
                          </a:schemeClr>
                        </a:solidFill>
                        <a:latin typeface="Bahnschrift SemiBold SemiConden" panose="020B0502040204020203" pitchFamily="34" charset="0"/>
                      </a:defRPr>
                    </a:pPr>
                    <a:r>
                      <a:rPr lang="en-US" sz="1000" b="0">
                        <a:solidFill>
                          <a:schemeClr val="bg1">
                            <a:lumMod val="85000"/>
                          </a:schemeClr>
                        </a:solidFill>
                        <a:latin typeface="Bahnschrift Light Condensed" panose="020B0502040204020203" pitchFamily="34" charset="0"/>
                      </a:rPr>
                      <a:t>R. Augusto - 2018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8.604503064586469E-2"/>
                      <c:h val="0.10214483284496968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1B-2158-487D-B013-48A15E6E05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baseline="0">
                    <a:solidFill>
                      <a:schemeClr val="bg1">
                        <a:lumMod val="85000"/>
                      </a:schemeClr>
                    </a:solidFill>
                    <a:latin typeface="Bahnschrift SemiBold SemiConden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'Neymar FWC2022'!$X$28:$X$31</c:f>
              <c:numCache>
                <c:formatCode>0.0%</c:formatCode>
                <c:ptCount val="4"/>
                <c:pt idx="0" formatCode="0.00%">
                  <c:v>4.5499181669394428E-2</c:v>
                </c:pt>
                <c:pt idx="1">
                  <c:v>0.11905781584582439</c:v>
                </c:pt>
                <c:pt idx="2" formatCode="0.00%">
                  <c:v>3.1179775280898877E-2</c:v>
                </c:pt>
                <c:pt idx="3" formatCode="0.00%">
                  <c:v>0</c:v>
                </c:pt>
              </c:numCache>
            </c:numRef>
          </c:xVal>
          <c:yVal>
            <c:numRef>
              <c:f>'Neymar FWC2022'!$Z$28:$Z$31</c:f>
              <c:numCache>
                <c:formatCode>_(* #,##0.00_);_(* \(#,##0.00\);_(* "-"??_);_(@_)</c:formatCode>
                <c:ptCount val="4"/>
                <c:pt idx="0">
                  <c:v>0.11870503597122303</c:v>
                </c:pt>
                <c:pt idx="1">
                  <c:v>0.16007194244604317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FWC2022'!$A$28:$A$31</c15:f>
                <c15:dlblRangeCache>
                  <c:ptCount val="4"/>
                  <c:pt idx="0">
                    <c:v>Fernandinho - 2018</c:v>
                  </c:pt>
                  <c:pt idx="1">
                    <c:v>D. Costa - 2018</c:v>
                  </c:pt>
                  <c:pt idx="2">
                    <c:v>R. Firmino - 2018</c:v>
                  </c:pt>
                  <c:pt idx="3">
                    <c:v>R. Augusto - 2018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2158-487D-B013-48A15E6E05C4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689525344"/>
        <c:axId val="250368272"/>
      </c:scatterChart>
      <c:valAx>
        <c:axId val="689525344"/>
        <c:scaling>
          <c:orientation val="minMax"/>
          <c:max val="0.2"/>
          <c:min val="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pt-BR" sz="1600" b="0" i="0" u="none" strike="noStrike" kern="1200" baseline="0">
                    <a:solidFill>
                      <a:sysClr val="window" lastClr="FFFFFF"/>
                    </a:solidFill>
                    <a:latin typeface="Bahnschrift" panose="020B0502040204020203" pitchFamily="34" charset="0"/>
                  </a:rPr>
                  <a:t>Tentativas Relativas de Assistência - </a:t>
                </a:r>
                <a:r>
                  <a:rPr lang="pt-BR" sz="1100" b="0" i="0" u="none" strike="noStrike" kern="1200" baseline="0">
                    <a:solidFill>
                      <a:sysClr val="window" lastClr="FFFFFF"/>
                    </a:solidFill>
                    <a:latin typeface="Bahnschrift SemiBold Condensed" panose="020B0502040204020203" pitchFamily="34" charset="0"/>
                  </a:rPr>
                  <a:t>(KeyPasses/Passes)</a:t>
                </a:r>
                <a:endParaRPr lang="pt-BR" sz="1600" b="0" i="0" u="none" strike="noStrike" kern="1200" baseline="0">
                  <a:solidFill>
                    <a:sysClr val="window" lastClr="FFFFFF"/>
                  </a:solidFill>
                  <a:latin typeface="Bahnschrift SemiBold Condensed" panose="020B05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0368272"/>
        <c:crosses val="autoZero"/>
        <c:crossBetween val="midCat"/>
        <c:majorUnit val="1.0000000000000002E-2"/>
        <c:minorUnit val="5.000000000000001E-3"/>
      </c:valAx>
      <c:valAx>
        <c:axId val="250368272"/>
        <c:scaling>
          <c:orientation val="minMax"/>
          <c:max val="0.27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Bahnschrift SemiCondensed" panose="020B0502040204020203" pitchFamily="34" charset="0"/>
                    <a:ea typeface="+mn-ea"/>
                    <a:cs typeface="+mn-cs"/>
                  </a:defRPr>
                </a:pPr>
                <a:r>
                  <a:rPr lang="pt-BR" sz="1400" b="1" baseline="0">
                    <a:latin typeface="Bahnschrift SemiBold" panose="020B0502040204020203" pitchFamily="34" charset="0"/>
                  </a:rPr>
                  <a:t>Qualidade por Passe - </a:t>
                </a:r>
                <a:r>
                  <a:rPr lang="pt-BR" sz="1000" b="0">
                    <a:latin typeface="Bahnschrift Light Condensed" panose="020B0502040204020203" pitchFamily="34" charset="0"/>
                  </a:rPr>
                  <a:t>(xAG/KeyPasses)</a:t>
                </a:r>
              </a:p>
            </c:rich>
          </c:tx>
          <c:layout>
            <c:manualLayout>
              <c:xMode val="edge"/>
              <c:yMode val="edge"/>
              <c:x val="9.2724089401591443E-3"/>
              <c:y val="0.239897044952095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bg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525344"/>
        <c:crosses val="autoZero"/>
        <c:crossBetween val="midCat"/>
        <c:majorUnit val="3.0000000000000006E-2"/>
        <c:minorUnit val="1.0000000000000002E-2"/>
      </c:valAx>
      <c:spPr>
        <a:pattFill prst="pct20">
          <a:fgClr>
            <a:schemeClr val="bg2">
              <a:lumMod val="10000"/>
            </a:schemeClr>
          </a:fgClr>
          <a:bgClr>
            <a:schemeClr val="tx1"/>
          </a:bgClr>
        </a:pattFill>
        <a:ln>
          <a:solidFill>
            <a:schemeClr val="bg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66FF33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CCFFCC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83216822222222209"/>
          <c:y val="3.9305401234567897E-2"/>
          <c:w val="0.12618499999999999"/>
          <c:h val="0.12343317901234568"/>
        </c:manualLayout>
      </c:layout>
      <c:overlay val="1"/>
      <c:spPr>
        <a:solidFill>
          <a:schemeClr val="tx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FFFF00"/>
                </a:solidFill>
              </a:defRPr>
            </a:pPr>
            <a:r>
              <a:rPr lang="pt-BR" baseline="0">
                <a:solidFill>
                  <a:srgbClr val="FFFF00"/>
                </a:solidFill>
              </a:rPr>
              <a:t>Progressão Relativa</a:t>
            </a:r>
          </a:p>
          <a:p>
            <a:pPr>
              <a:defRPr>
                <a:solidFill>
                  <a:srgbClr val="FFFF00"/>
                </a:solidFill>
              </a:defRPr>
            </a:pPr>
            <a:r>
              <a:rPr lang="pt-BR" baseline="0">
                <a:solidFill>
                  <a:srgbClr val="FFFF00"/>
                </a:solidFill>
              </a:rPr>
              <a:t>Copa 2018 e Fim de Ciclo 2022</a:t>
            </a:r>
            <a:endParaRPr lang="pt-BR"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0.62943966666666662"/>
          <c:y val="0.64131697530864196"/>
        </c:manualLayout>
      </c:layout>
      <c:overlay val="1"/>
      <c:spPr>
        <a:solidFill>
          <a:schemeClr val="tx1"/>
        </a:solidFill>
        <a:ln>
          <a:solidFill>
            <a:srgbClr val="0000FF"/>
          </a:solidFill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Titulares - 2022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FFFF00"/>
              </a:solidFill>
              <a:ln>
                <a:solidFill>
                  <a:srgbClr val="0000FF"/>
                </a:solidFill>
              </a:ln>
            </c:spPr>
          </c:marker>
          <c:dLbls>
            <c:dLbl>
              <c:idx val="0"/>
              <c:layout>
                <c:manualLayout>
                  <c:x val="-1.2699999999999999E-2"/>
                  <c:y val="-2.5478395061728394E-2"/>
                </c:manualLayout>
              </c:layout>
              <c:tx>
                <c:rich>
                  <a:bodyPr/>
                  <a:lstStyle/>
                  <a:p>
                    <a:fld id="{3D88A4B8-C233-42C6-BB59-B1C61B5B1C3B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064-41D6-9101-7BF5691B001E}"/>
                </c:ext>
              </c:extLst>
            </c:dLbl>
            <c:dLbl>
              <c:idx val="1"/>
              <c:layout>
                <c:manualLayout>
                  <c:x val="-2.8222222222222221E-3"/>
                  <c:y val="0"/>
                </c:manualLayout>
              </c:layout>
              <c:tx>
                <c:rich>
                  <a:bodyPr rot="0" wrap="square" lIns="0" tIns="0" rIns="0" bIns="0" anchor="ctr" anchorCtr="0">
                    <a:spAutoFit/>
                  </a:bodyPr>
                  <a:lstStyle/>
                  <a:p>
                    <a:pPr>
                      <a:defRPr sz="1100" baseline="0">
                        <a:solidFill>
                          <a:srgbClr val="66FF33"/>
                        </a:solidFill>
                        <a:latin typeface="Bahnschrift SemiBold Condensed" panose="020B0502040204020203" pitchFamily="34" charset="0"/>
                      </a:defRPr>
                    </a:pPr>
                    <a:fld id="{F2480E9E-578C-4A51-88D6-6C510981025F}" type="CELLRANGE">
                      <a:rPr lang="en-US"/>
                      <a:pPr>
                        <a:defRPr sz="1100" baseline="0">
                          <a:solidFill>
                            <a:srgbClr val="66FF33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064-41D6-9101-7BF5691B001E}"/>
                </c:ext>
              </c:extLst>
            </c:dLbl>
            <c:dLbl>
              <c:idx val="2"/>
              <c:layout>
                <c:manualLayout>
                  <c:x val="-7.0555555555555554E-3"/>
                  <c:y val="-1.1759259259259259E-2"/>
                </c:manualLayout>
              </c:layout>
              <c:tx>
                <c:rich>
                  <a:bodyPr/>
                  <a:lstStyle/>
                  <a:p>
                    <a:fld id="{3F853C8B-769D-4AAC-98F6-46A15D3ED4D5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064-41D6-9101-7BF5691B001E}"/>
                </c:ext>
              </c:extLst>
            </c:dLbl>
            <c:dLbl>
              <c:idx val="3"/>
              <c:layout>
                <c:manualLayout>
                  <c:x val="-5.6444444444443409E-3"/>
                  <c:y val="-7.8395061728395426E-3"/>
                </c:manualLayout>
              </c:layout>
              <c:tx>
                <c:rich>
                  <a:bodyPr/>
                  <a:lstStyle/>
                  <a:p>
                    <a:fld id="{F268F3B5-50FF-4BED-A471-A5FF3DC9620C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064-41D6-9101-7BF5691B001E}"/>
                </c:ext>
              </c:extLst>
            </c:dLbl>
            <c:dLbl>
              <c:idx val="4"/>
              <c:layout>
                <c:manualLayout>
                  <c:x val="-9.877777777777829E-3"/>
                  <c:y val="-2.7438271604938273E-2"/>
                </c:manualLayout>
              </c:layout>
              <c:tx>
                <c:rich>
                  <a:bodyPr rot="-1800000" wrap="square" lIns="0" tIns="0" rIns="0" bIns="0" anchor="ctr" anchorCtr="0">
                    <a:spAutoFit/>
                  </a:bodyPr>
                  <a:lstStyle/>
                  <a:p>
                    <a:pPr>
                      <a:defRPr sz="1100" baseline="0">
                        <a:solidFill>
                          <a:srgbClr val="66FF33"/>
                        </a:solidFill>
                        <a:latin typeface="Bahnschrift SemiBold Condensed" panose="020B0502040204020203" pitchFamily="34" charset="0"/>
                      </a:defRPr>
                    </a:pPr>
                    <a:fld id="{61455F80-5B3A-41A9-BF62-CEC56C906800}" type="CELLRANGE">
                      <a:rPr lang="en-US"/>
                      <a:pPr>
                        <a:defRPr sz="1100" baseline="0">
                          <a:solidFill>
                            <a:srgbClr val="66FF33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064-41D6-9101-7BF5691B001E}"/>
                </c:ext>
              </c:extLst>
            </c:dLbl>
            <c:dLbl>
              <c:idx val="5"/>
              <c:layout>
                <c:manualLayout>
                  <c:x val="-5.6444444444444441E-3"/>
                  <c:y val="-9.7993827160493836E-3"/>
                </c:manualLayout>
              </c:layout>
              <c:tx>
                <c:rich>
                  <a:bodyPr rot="0" wrap="square" lIns="0" tIns="0" rIns="0" bIns="0" anchor="ctr" anchorCtr="0">
                    <a:spAutoFit/>
                  </a:bodyPr>
                  <a:lstStyle/>
                  <a:p>
                    <a:pPr>
                      <a:defRPr sz="1100" baseline="0">
                        <a:solidFill>
                          <a:srgbClr val="66FF33"/>
                        </a:solidFill>
                        <a:latin typeface="Bahnschrift SemiBold Condensed" panose="020B0502040204020203" pitchFamily="34" charset="0"/>
                      </a:defRPr>
                    </a:pPr>
                    <a:fld id="{E81BE237-9698-4341-980C-C67FF61FF4E9}" type="CELLRANGE">
                      <a:rPr lang="en-US"/>
                      <a:pPr>
                        <a:defRPr sz="1100" baseline="0">
                          <a:solidFill>
                            <a:srgbClr val="66FF33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064-41D6-9101-7BF5691B00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900000" wrap="square" lIns="0" tIns="0" rIns="0" bIns="0" anchor="ctr" anchorCtr="0">
                <a:spAutoFit/>
              </a:bodyPr>
              <a:lstStyle/>
              <a:p>
                <a:pPr>
                  <a:defRPr sz="1100" baseline="0">
                    <a:solidFill>
                      <a:srgbClr val="66FF33"/>
                    </a:solidFill>
                    <a:latin typeface="Bahnschrift SemiBold Condensed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'Neymar FWC2022'!$T$4:$T$9</c:f>
              <c:numCache>
                <c:formatCode>0.0%</c:formatCode>
                <c:ptCount val="6"/>
                <c:pt idx="0">
                  <c:v>0.12095603191087502</c:v>
                </c:pt>
                <c:pt idx="1">
                  <c:v>0.11964998222856775</c:v>
                </c:pt>
                <c:pt idx="2">
                  <c:v>0.21993663714268391</c:v>
                </c:pt>
                <c:pt idx="3">
                  <c:v>0.19628013543987383</c:v>
                </c:pt>
                <c:pt idx="4">
                  <c:v>0.1685053867592339</c:v>
                </c:pt>
                <c:pt idx="5">
                  <c:v>0.16747177980993808</c:v>
                </c:pt>
              </c:numCache>
            </c:numRef>
          </c:xVal>
          <c:yVal>
            <c:numRef>
              <c:f>'Neymar FWC2022'!$U$4:$U$9</c:f>
              <c:numCache>
                <c:formatCode>0.0%</c:formatCode>
                <c:ptCount val="6"/>
                <c:pt idx="0">
                  <c:v>0.54128564787199707</c:v>
                </c:pt>
                <c:pt idx="1">
                  <c:v>0.45147415920563616</c:v>
                </c:pt>
                <c:pt idx="2">
                  <c:v>0.5572115271134328</c:v>
                </c:pt>
                <c:pt idx="3">
                  <c:v>0.58996044375447476</c:v>
                </c:pt>
                <c:pt idx="4">
                  <c:v>0.58883748423573812</c:v>
                </c:pt>
                <c:pt idx="5">
                  <c:v>0.72617337743188026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FWC2022'!$A$4:$A$9</c15:f>
                <c15:dlblRangeCache>
                  <c:ptCount val="6"/>
                  <c:pt idx="0">
                    <c:v>Casemiro</c:v>
                  </c:pt>
                  <c:pt idx="1">
                    <c:v>L. Paquetá</c:v>
                  </c:pt>
                  <c:pt idx="2">
                    <c:v>Neymar</c:v>
                  </c:pt>
                  <c:pt idx="3">
                    <c:v>Vini JR</c:v>
                  </c:pt>
                  <c:pt idx="4">
                    <c:v>Raphinha</c:v>
                  </c:pt>
                  <c:pt idx="5">
                    <c:v>Richarlison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E064-41D6-9101-7BF5691B001E}"/>
            </c:ext>
          </c:extLst>
        </c:ser>
        <c:ser>
          <c:idx val="1"/>
          <c:order val="1"/>
          <c:tx>
            <c:v>Reservas - 2022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0000FF"/>
              </a:solidFill>
              <a:ln>
                <a:solidFill>
                  <a:schemeClr val="bg1"/>
                </a:solidFill>
              </a:ln>
            </c:spPr>
          </c:marker>
          <c:dLbls>
            <c:dLbl>
              <c:idx val="0"/>
              <c:layout>
                <c:manualLayout>
                  <c:x val="-1.4111111111111111E-2"/>
                  <c:y val="-3.3317901234567904E-2"/>
                </c:manualLayout>
              </c:layout>
              <c:tx>
                <c:rich>
                  <a:bodyPr rot="-2700000" wrap="square" lIns="0" tIns="0" rIns="0" bIns="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chemeClr val="bg1"/>
                        </a:solidFill>
                        <a:latin typeface="Bahnschrift SemiBold Condensed" panose="020B0502040204020203" pitchFamily="34" charset="0"/>
                      </a:defRPr>
                    </a:pPr>
                    <a:fld id="{0BC1EC0E-FFB6-417B-A5D8-694930D7CD86}" type="CELLRANGE">
                      <a:rPr lang="en-US"/>
                      <a:pPr>
                        <a:defRPr sz="1100" baseline="0">
                          <a:solidFill>
                            <a:schemeClr val="bg1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064-41D6-9101-7BF5691B001E}"/>
                </c:ext>
              </c:extLst>
            </c:dLbl>
            <c:dLbl>
              <c:idx val="1"/>
              <c:layout>
                <c:manualLayout>
                  <c:x val="-5.6444444444444962E-3"/>
                  <c:y val="-9.7993827160494547E-3"/>
                </c:manualLayout>
              </c:layout>
              <c:tx>
                <c:rich>
                  <a:bodyPr/>
                  <a:lstStyle/>
                  <a:p>
                    <a:fld id="{DDD96C4B-6A30-44DB-84E0-6D785F8BB825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064-41D6-9101-7BF5691B001E}"/>
                </c:ext>
              </c:extLst>
            </c:dLbl>
            <c:dLbl>
              <c:idx val="2"/>
              <c:layout>
                <c:manualLayout>
                  <c:x val="-1.4111111111111111E-2"/>
                  <c:y val="-4.7037037037037037E-2"/>
                </c:manualLayout>
              </c:layout>
              <c:tx>
                <c:rich>
                  <a:bodyPr rot="-2700000" wrap="square" lIns="0" tIns="0" rIns="0" bIns="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chemeClr val="bg1"/>
                        </a:solidFill>
                        <a:latin typeface="Bahnschrift SemiBold Condensed" panose="020B0502040204020203" pitchFamily="34" charset="0"/>
                      </a:defRPr>
                    </a:pPr>
                    <a:fld id="{6C96DF46-5020-46AF-BF0B-756C6ACB9E6A}" type="CELLRANGE">
                      <a:rPr lang="en-US"/>
                      <a:pPr>
                        <a:defRPr sz="1100" baseline="0">
                          <a:solidFill>
                            <a:schemeClr val="bg1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064-41D6-9101-7BF5691B001E}"/>
                </c:ext>
              </c:extLst>
            </c:dLbl>
            <c:dLbl>
              <c:idx val="3"/>
              <c:layout>
                <c:manualLayout>
                  <c:x val="-7.4788888888888988E-2"/>
                  <c:y val="9.7993827160493836E-3"/>
                </c:manualLayout>
              </c:layout>
              <c:tx>
                <c:rich>
                  <a:bodyPr/>
                  <a:lstStyle/>
                  <a:p>
                    <a:fld id="{1792F843-C95E-44C1-934F-33D3A509B58D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064-41D6-9101-7BF5691B001E}"/>
                </c:ext>
              </c:extLst>
            </c:dLbl>
            <c:dLbl>
              <c:idx val="4"/>
              <c:layout>
                <c:manualLayout>
                  <c:x val="-2.8222222222222221E-3"/>
                  <c:y val="-3.9197530864197886E-3"/>
                </c:manualLayout>
              </c:layout>
              <c:tx>
                <c:rich>
                  <a:bodyPr rot="0" wrap="square" lIns="0" tIns="0" rIns="0" bIns="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chemeClr val="bg1"/>
                        </a:solidFill>
                        <a:latin typeface="Bahnschrift SemiBold Condensed" panose="020B0502040204020203" pitchFamily="34" charset="0"/>
                      </a:defRPr>
                    </a:pPr>
                    <a:fld id="{7EF27B7D-D51A-4642-A867-85E10E350538}" type="CELLRANGE">
                      <a:rPr lang="en-US"/>
                      <a:pPr>
                        <a:defRPr sz="1100" baseline="0">
                          <a:solidFill>
                            <a:schemeClr val="bg1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064-41D6-9101-7BF5691B001E}"/>
                </c:ext>
              </c:extLst>
            </c:dLbl>
            <c:dLbl>
              <c:idx val="5"/>
              <c:layout>
                <c:manualLayout>
                  <c:x val="-5.6444444444445482E-3"/>
                  <c:y val="-1.7638888888888888E-2"/>
                </c:manualLayout>
              </c:layout>
              <c:tx>
                <c:rich>
                  <a:bodyPr/>
                  <a:lstStyle/>
                  <a:p>
                    <a:fld id="{4DE8088F-E989-409C-8AAF-DADE7F919270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064-41D6-9101-7BF5691B001E}"/>
                </c:ext>
              </c:extLst>
            </c:dLbl>
            <c:dLbl>
              <c:idx val="6"/>
              <c:layout>
                <c:manualLayout>
                  <c:x val="-8.4666666666666675E-3"/>
                  <c:y val="1.5679012345678939E-2"/>
                </c:manualLayout>
              </c:layout>
              <c:tx>
                <c:rich>
                  <a:bodyPr rot="1800000" wrap="square" lIns="0" tIns="0" rIns="0" bIns="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chemeClr val="bg1"/>
                        </a:solidFill>
                        <a:latin typeface="Bahnschrift SemiBold Condensed" panose="020B0502040204020203" pitchFamily="34" charset="0"/>
                      </a:defRPr>
                    </a:pPr>
                    <a:fld id="{BBA3C760-AD23-4A30-8695-AABDB4CBF895}" type="CELLRANGE">
                      <a:rPr lang="en-US"/>
                      <a:pPr>
                        <a:defRPr sz="1100" baseline="0">
                          <a:solidFill>
                            <a:schemeClr val="bg1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064-41D6-9101-7BF5691B001E}"/>
                </c:ext>
              </c:extLst>
            </c:dLbl>
            <c:dLbl>
              <c:idx val="7"/>
              <c:layout>
                <c:manualLayout>
                  <c:x val="-7.0555555555555554E-3"/>
                  <c:y val="-1.7638888888888888E-2"/>
                </c:manualLayout>
              </c:layout>
              <c:tx>
                <c:rich>
                  <a:bodyPr/>
                  <a:lstStyle/>
                  <a:p>
                    <a:fld id="{56BEA9DB-6EA4-4F62-938F-8D5EBED3B5A5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E064-41D6-9101-7BF5691B001E}"/>
                </c:ext>
              </c:extLst>
            </c:dLbl>
            <c:dLbl>
              <c:idx val="8"/>
              <c:layout>
                <c:manualLayout>
                  <c:x val="-4.2333333333333337E-3"/>
                  <c:y val="-1.1759259259259403E-2"/>
                </c:manualLayout>
              </c:layout>
              <c:tx>
                <c:rich>
                  <a:bodyPr/>
                  <a:lstStyle/>
                  <a:p>
                    <a:fld id="{F66A7847-A240-4A02-8ADE-82EC34E58449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E064-41D6-9101-7BF5691B00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900000" wrap="square" lIns="0" tIns="0" rIns="0" bIns="0" anchor="ctr">
                <a:spAutoFit/>
              </a:bodyPr>
              <a:lstStyle/>
              <a:p>
                <a:pPr>
                  <a:defRPr sz="1100" baseline="0">
                    <a:solidFill>
                      <a:schemeClr val="bg1"/>
                    </a:solidFill>
                    <a:latin typeface="Bahnschrift SemiBold Condensed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'Neymar FWC2022'!$T$11:$T$19</c:f>
              <c:numCache>
                <c:formatCode>0.0%</c:formatCode>
                <c:ptCount val="9"/>
                <c:pt idx="0">
                  <c:v>0.13940513659792089</c:v>
                </c:pt>
                <c:pt idx="1">
                  <c:v>0.17702702702702705</c:v>
                </c:pt>
                <c:pt idx="2">
                  <c:v>0.10875448641246073</c:v>
                </c:pt>
                <c:pt idx="3">
                  <c:v>0.41500771674593917</c:v>
                </c:pt>
                <c:pt idx="4">
                  <c:v>0.24926512994528879</c:v>
                </c:pt>
                <c:pt idx="5">
                  <c:v>0.21833404868801265</c:v>
                </c:pt>
                <c:pt idx="6">
                  <c:v>0.12944026268822509</c:v>
                </c:pt>
                <c:pt idx="7">
                  <c:v>0.3235736037348293</c:v>
                </c:pt>
                <c:pt idx="8">
                  <c:v>0</c:v>
                </c:pt>
              </c:numCache>
            </c:numRef>
          </c:xVal>
          <c:yVal>
            <c:numRef>
              <c:f>'Neymar FWC2022'!$U$11:$U$19</c:f>
              <c:numCache>
                <c:formatCode>0.0%</c:formatCode>
                <c:ptCount val="9"/>
                <c:pt idx="0">
                  <c:v>0.59808318239346681</c:v>
                </c:pt>
                <c:pt idx="1">
                  <c:v>0.47616553411920942</c:v>
                </c:pt>
                <c:pt idx="2">
                  <c:v>0.63316279379936913</c:v>
                </c:pt>
                <c:pt idx="3">
                  <c:v>0.7692797821468822</c:v>
                </c:pt>
                <c:pt idx="4">
                  <c:v>0.63622468265940457</c:v>
                </c:pt>
                <c:pt idx="5">
                  <c:v>0.53758381954054879</c:v>
                </c:pt>
                <c:pt idx="6">
                  <c:v>0.49472526993435284</c:v>
                </c:pt>
                <c:pt idx="7">
                  <c:v>0.58496218613098416</c:v>
                </c:pt>
                <c:pt idx="8">
                  <c:v>0.21388917351723419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FWC2022'!$A$11:$A$19</c15:f>
                <c15:dlblRangeCache>
                  <c:ptCount val="9"/>
                  <c:pt idx="0">
                    <c:v>Fabinho</c:v>
                  </c:pt>
                  <c:pt idx="1">
                    <c:v>Fred</c:v>
                  </c:pt>
                  <c:pt idx="2">
                    <c:v>B. Guimarães</c:v>
                  </c:pt>
                  <c:pt idx="3">
                    <c:v>E. Ribeiro</c:v>
                  </c:pt>
                  <c:pt idx="4">
                    <c:v>Rodrygo</c:v>
                  </c:pt>
                  <c:pt idx="5">
                    <c:v>G. Martinelli</c:v>
                  </c:pt>
                  <c:pt idx="6">
                    <c:v>Antony</c:v>
                  </c:pt>
                  <c:pt idx="7">
                    <c:v>G. Jesus</c:v>
                  </c:pt>
                  <c:pt idx="8">
                    <c:v>Pedro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E064-41D6-9101-7BF5691B001E}"/>
            </c:ext>
          </c:extLst>
        </c:ser>
        <c:ser>
          <c:idx val="2"/>
          <c:order val="2"/>
          <c:tx>
            <c:v>Titulares - 2018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rgbClr val="FFFF99"/>
              </a:solidFill>
              <a:ln>
                <a:solidFill>
                  <a:srgbClr val="00B0F0"/>
                </a:solidFill>
              </a:ln>
            </c:spPr>
          </c:marker>
          <c:dLbls>
            <c:dLbl>
              <c:idx val="0"/>
              <c:layout>
                <c:manualLayout>
                  <c:x val="-1.4111111111111111E-2"/>
                  <c:y val="-4.3117283950617286E-2"/>
                </c:manualLayout>
              </c:layout>
              <c:tx>
                <c:rich>
                  <a:bodyPr rot="-2700000" wrap="square" lIns="0" tIns="0" rIns="0" bIns="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accent6">
                            <a:lumMod val="40000"/>
                            <a:lumOff val="60000"/>
                          </a:schemeClr>
                        </a:solidFill>
                        <a:latin typeface="Bahnschrift SemiBold Condensed" panose="020B0502040204020203" pitchFamily="34" charset="0"/>
                      </a:defRPr>
                    </a:pPr>
                    <a:fld id="{096E1C73-8DCA-4206-8BB9-3995B1D0E84F}" type="CELLRANGE">
                      <a:rPr lang="en-US"/>
                      <a:pPr>
                        <a:defRPr baseline="0">
                          <a:solidFill>
                            <a:schemeClr val="accent6">
                              <a:lumMod val="40000"/>
                              <a:lumOff val="60000"/>
                            </a:schemeClr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E064-41D6-9101-7BF5691B001E}"/>
                </c:ext>
              </c:extLst>
            </c:dLbl>
            <c:dLbl>
              <c:idx val="1"/>
              <c:layout>
                <c:manualLayout>
                  <c:x val="-1.4111111111111111E-2"/>
                  <c:y val="-5.4876543209876547E-2"/>
                </c:manualLayout>
              </c:layout>
              <c:tx>
                <c:rich>
                  <a:bodyPr rot="-2700000" wrap="square" lIns="0" tIns="0" rIns="0" bIns="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accent6">
                            <a:lumMod val="40000"/>
                            <a:lumOff val="60000"/>
                          </a:schemeClr>
                        </a:solidFill>
                        <a:latin typeface="Bahnschrift SemiBold Condensed" panose="020B0502040204020203" pitchFamily="34" charset="0"/>
                      </a:defRPr>
                    </a:pPr>
                    <a:fld id="{1B3592CE-7D8A-4B84-BFBB-38B717976FA5}" type="CELLRANGE">
                      <a:rPr lang="en-US"/>
                      <a:pPr>
                        <a:defRPr baseline="0">
                          <a:solidFill>
                            <a:schemeClr val="accent6">
                              <a:lumMod val="40000"/>
                              <a:lumOff val="60000"/>
                            </a:schemeClr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E064-41D6-9101-7BF5691B001E}"/>
                </c:ext>
              </c:extLst>
            </c:dLbl>
            <c:dLbl>
              <c:idx val="2"/>
              <c:layout>
                <c:manualLayout>
                  <c:x val="-2.8222222222222221E-3"/>
                  <c:y val="-1.7638888888888888E-2"/>
                </c:manualLayout>
              </c:layout>
              <c:tx>
                <c:rich>
                  <a:bodyPr/>
                  <a:lstStyle/>
                  <a:p>
                    <a:fld id="{B33E5E2E-ECC0-409A-AC71-011627B5CF9B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E064-41D6-9101-7BF5691B001E}"/>
                </c:ext>
              </c:extLst>
            </c:dLbl>
            <c:dLbl>
              <c:idx val="3"/>
              <c:layout>
                <c:manualLayout>
                  <c:x val="-9.877777777777777E-3"/>
                  <c:y val="-2.9398148148148218E-2"/>
                </c:manualLayout>
              </c:layout>
              <c:tx>
                <c:rich>
                  <a:bodyPr rot="-1800000" wrap="square" lIns="0" tIns="0" rIns="0" bIns="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accent6">
                            <a:lumMod val="40000"/>
                            <a:lumOff val="60000"/>
                          </a:schemeClr>
                        </a:solidFill>
                        <a:latin typeface="Bahnschrift SemiBold Condensed" panose="020B0502040204020203" pitchFamily="34" charset="0"/>
                      </a:defRPr>
                    </a:pPr>
                    <a:fld id="{AF4B7454-938E-48C0-94D4-D684A3A0BD4B}" type="CELLRANGE">
                      <a:rPr lang="en-US"/>
                      <a:pPr>
                        <a:defRPr baseline="0">
                          <a:solidFill>
                            <a:schemeClr val="accent6">
                              <a:lumMod val="40000"/>
                              <a:lumOff val="60000"/>
                            </a:schemeClr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E064-41D6-9101-7BF5691B001E}"/>
                </c:ext>
              </c:extLst>
            </c:dLbl>
            <c:dLbl>
              <c:idx val="4"/>
              <c:layout>
                <c:manualLayout>
                  <c:x val="-1.2699999999999999E-2"/>
                  <c:y val="-3.5277777777777776E-2"/>
                </c:manualLayout>
              </c:layout>
              <c:tx>
                <c:rich>
                  <a:bodyPr rot="-1800000" wrap="square" lIns="0" tIns="0" rIns="0" bIns="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accent6">
                            <a:lumMod val="40000"/>
                            <a:lumOff val="60000"/>
                          </a:schemeClr>
                        </a:solidFill>
                        <a:latin typeface="Bahnschrift SemiBold Condensed" panose="020B0502040204020203" pitchFamily="34" charset="0"/>
                      </a:defRPr>
                    </a:pPr>
                    <a:fld id="{E0CFDF81-8449-4285-92CE-D8C6FE3BCF45}" type="CELLRANGE">
                      <a:rPr lang="en-US"/>
                      <a:pPr>
                        <a:defRPr baseline="0">
                          <a:solidFill>
                            <a:schemeClr val="accent6">
                              <a:lumMod val="40000"/>
                              <a:lumOff val="60000"/>
                            </a:schemeClr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E064-41D6-9101-7BF5691B001E}"/>
                </c:ext>
              </c:extLst>
            </c:dLbl>
            <c:dLbl>
              <c:idx val="5"/>
              <c:layout>
                <c:manualLayout>
                  <c:x val="-9.877777777777777E-3"/>
                  <c:y val="-4.5077160493827158E-2"/>
                </c:manualLayout>
              </c:layout>
              <c:tx>
                <c:rich>
                  <a:bodyPr rot="-2700000" wrap="square" lIns="0" tIns="0" rIns="0" bIns="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accent6">
                            <a:lumMod val="40000"/>
                            <a:lumOff val="60000"/>
                          </a:schemeClr>
                        </a:solidFill>
                        <a:latin typeface="Bahnschrift SemiBold Condensed" panose="020B0502040204020203" pitchFamily="34" charset="0"/>
                      </a:defRPr>
                    </a:pPr>
                    <a:fld id="{078C2372-F915-4F37-A5E0-5AAD8E131870}" type="CELLRANGE">
                      <a:rPr lang="en-US"/>
                      <a:pPr>
                        <a:defRPr baseline="0">
                          <a:solidFill>
                            <a:schemeClr val="accent6">
                              <a:lumMod val="40000"/>
                              <a:lumOff val="60000"/>
                            </a:schemeClr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E064-41D6-9101-7BF5691B00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900000" wrap="square" lIns="0" tIns="0" rIns="0" bIns="0" anchor="ctr">
                <a:spAutoFit/>
              </a:bodyPr>
              <a:lstStyle/>
              <a:p>
                <a:pPr>
                  <a:defRPr baseline="0">
                    <a:solidFill>
                      <a:schemeClr val="accent6">
                        <a:lumMod val="40000"/>
                        <a:lumOff val="60000"/>
                      </a:schemeClr>
                    </a:solidFill>
                    <a:latin typeface="Bahnschrift SemiBold Condensed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'Neymar FWC2022'!$T$21:$T$26</c:f>
              <c:numCache>
                <c:formatCode>0%</c:formatCode>
                <c:ptCount val="6"/>
                <c:pt idx="0">
                  <c:v>0.17448564789413215</c:v>
                </c:pt>
                <c:pt idx="1">
                  <c:v>0.20175106364340181</c:v>
                </c:pt>
                <c:pt idx="2" formatCode="0.0%">
                  <c:v>0.13320777577705795</c:v>
                </c:pt>
                <c:pt idx="3" formatCode="0.0%">
                  <c:v>0.13465273496401664</c:v>
                </c:pt>
                <c:pt idx="4" formatCode="0.0%">
                  <c:v>7.4987182292125726E-2</c:v>
                </c:pt>
                <c:pt idx="5" formatCode="0.0%">
                  <c:v>0.11989391844350472</c:v>
                </c:pt>
              </c:numCache>
            </c:numRef>
          </c:xVal>
          <c:yVal>
            <c:numRef>
              <c:f>'Neymar FWC2022'!$U$21:$U$26</c:f>
              <c:numCache>
                <c:formatCode>0%</c:formatCode>
                <c:ptCount val="6"/>
                <c:pt idx="0">
                  <c:v>0.6145243226359991</c:v>
                </c:pt>
                <c:pt idx="1">
                  <c:v>0.6264417053571073</c:v>
                </c:pt>
                <c:pt idx="2">
                  <c:v>0.50245923169597273</c:v>
                </c:pt>
                <c:pt idx="3">
                  <c:v>0.51561414326709121</c:v>
                </c:pt>
                <c:pt idx="4" formatCode="0.0%">
                  <c:v>0.51799899849239062</c:v>
                </c:pt>
                <c:pt idx="5">
                  <c:v>0.63700771976275861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FWC2022'!$A$21:$A$26</c15:f>
                <c15:dlblRangeCache>
                  <c:ptCount val="6"/>
                  <c:pt idx="0">
                    <c:v>Neymar - 2018</c:v>
                  </c:pt>
                  <c:pt idx="1">
                    <c:v>Ph. Coutinho - 2018</c:v>
                  </c:pt>
                  <c:pt idx="2">
                    <c:v>G. Jesus  - 2018</c:v>
                  </c:pt>
                  <c:pt idx="3">
                    <c:v>Willian - 2018</c:v>
                  </c:pt>
                  <c:pt idx="4">
                    <c:v>Paulinho - 2018</c:v>
                  </c:pt>
                  <c:pt idx="5">
                    <c:v>Casemiro - 2018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E064-41D6-9101-7BF5691B001E}"/>
            </c:ext>
          </c:extLst>
        </c:ser>
        <c:ser>
          <c:idx val="3"/>
          <c:order val="3"/>
          <c:tx>
            <c:v>Reservas - 2018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rgbClr val="00B0F0"/>
              </a:solidFill>
              <a:ln>
                <a:solidFill>
                  <a:schemeClr val="bg1"/>
                </a:solidFill>
              </a:ln>
            </c:spPr>
          </c:marker>
          <c:dLbls>
            <c:dLbl>
              <c:idx val="0"/>
              <c:layout>
                <c:manualLayout>
                  <c:x val="-4.2333333333333337E-3"/>
                  <c:y val="-1.5679012345679012E-2"/>
                </c:manualLayout>
              </c:layout>
              <c:tx>
                <c:rich>
                  <a:bodyPr rot="-900000" wrap="square" lIns="0" tIns="0" rIns="0" bIns="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bg1">
                            <a:lumMod val="85000"/>
                          </a:schemeClr>
                        </a:solidFill>
                        <a:latin typeface="Bahnschrift SemiBold Condensed" panose="020B0502040204020203" pitchFamily="34" charset="0"/>
                      </a:defRPr>
                    </a:pPr>
                    <a:fld id="{3A6893F5-FFD1-4B06-A795-4661099A368C}" type="CELLRANGE">
                      <a:rPr lang="en-US"/>
                      <a:pPr>
                        <a:defRPr baseline="0">
                          <a:solidFill>
                            <a:schemeClr val="bg1">
                              <a:lumMod val="85000"/>
                            </a:schemeClr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E064-41D6-9101-7BF5691B001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DCCD10D-E757-4808-94BC-4C8364258F6D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064-41D6-9101-7BF5691B001E}"/>
                </c:ext>
              </c:extLst>
            </c:dLbl>
            <c:dLbl>
              <c:idx val="2"/>
              <c:layout>
                <c:manualLayout>
                  <c:x val="-5.174014303419325E-17"/>
                  <c:y val="-7.1861309769712849E-17"/>
                </c:manualLayout>
              </c:layout>
              <c:tx>
                <c:rich>
                  <a:bodyPr/>
                  <a:lstStyle/>
                  <a:p>
                    <a:fld id="{3B5DD0A7-3869-422E-AB81-5FE242B8E0D1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E064-41D6-9101-7BF5691B001E}"/>
                </c:ext>
              </c:extLst>
            </c:dLbl>
            <c:dLbl>
              <c:idx val="3"/>
              <c:layout>
                <c:manualLayout>
                  <c:x val="-1.4111111111110594E-3"/>
                  <c:y val="3.9197530864197531E-3"/>
                </c:manualLayout>
              </c:layout>
              <c:tx>
                <c:rich>
                  <a:bodyPr/>
                  <a:lstStyle/>
                  <a:p>
                    <a:fld id="{616CEE9A-A13C-49C7-8556-B876E01DB579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E064-41D6-9101-7BF5691B00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wrap="square" lIns="0" tIns="0" rIns="0" bIns="0" anchor="ctr">
                <a:spAutoFit/>
              </a:bodyPr>
              <a:lstStyle/>
              <a:p>
                <a:pPr>
                  <a:defRPr baseline="0">
                    <a:solidFill>
                      <a:schemeClr val="bg1">
                        <a:lumMod val="85000"/>
                      </a:schemeClr>
                    </a:solidFill>
                    <a:latin typeface="Bahnschrift SemiBold Condensed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'Neymar FWC2022'!$T$28:$T$31</c:f>
              <c:numCache>
                <c:formatCode>0%</c:formatCode>
                <c:ptCount val="4"/>
                <c:pt idx="0" formatCode="0.0%">
                  <c:v>9.7195758237827362E-2</c:v>
                </c:pt>
                <c:pt idx="1">
                  <c:v>0.34024270962726449</c:v>
                </c:pt>
                <c:pt idx="2">
                  <c:v>0.12153342696981269</c:v>
                </c:pt>
                <c:pt idx="3">
                  <c:v>0.16719727712152874</c:v>
                </c:pt>
              </c:numCache>
            </c:numRef>
          </c:xVal>
          <c:yVal>
            <c:numRef>
              <c:f>'Neymar FWC2022'!$U$28:$U$31</c:f>
              <c:numCache>
                <c:formatCode>0%</c:formatCode>
                <c:ptCount val="4"/>
                <c:pt idx="0" formatCode="0.0%">
                  <c:v>0.51884497446289202</c:v>
                </c:pt>
                <c:pt idx="1">
                  <c:v>0.68318939800790257</c:v>
                </c:pt>
                <c:pt idx="2" formatCode="0.0%">
                  <c:v>0.42623661297839244</c:v>
                </c:pt>
                <c:pt idx="3">
                  <c:v>0.79199220010365046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FWC2022'!$A$28:$A$31</c15:f>
                <c15:dlblRangeCache>
                  <c:ptCount val="4"/>
                  <c:pt idx="0">
                    <c:v>Fernandinho - 2018</c:v>
                  </c:pt>
                  <c:pt idx="1">
                    <c:v>D. Costa - 2018</c:v>
                  </c:pt>
                  <c:pt idx="2">
                    <c:v>R. Firmino - 2018</c:v>
                  </c:pt>
                  <c:pt idx="3">
                    <c:v>R. Augusto - 2018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E064-41D6-9101-7BF5691B001E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689525344"/>
        <c:axId val="250368272"/>
      </c:scatterChart>
      <c:valAx>
        <c:axId val="689525344"/>
        <c:scaling>
          <c:orientation val="minMax"/>
          <c:max val="0.45"/>
          <c:min val="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Bahnschrift SemiBold Condensed" panose="020B0502040204020203" pitchFamily="34" charset="0"/>
                    <a:ea typeface="+mn-ea"/>
                    <a:cs typeface="+mn-cs"/>
                  </a:defRPr>
                </a:pPr>
                <a:r>
                  <a:rPr lang="pt-BR" sz="1200" b="1" i="0" u="none" strike="noStrike" kern="1200" baseline="0">
                    <a:solidFill>
                      <a:sysClr val="window" lastClr="FFFFFF"/>
                    </a:solidFill>
                    <a:latin typeface="Bahnschrift SemiBold Condensed" panose="020B0502040204020203" pitchFamily="34" charset="0"/>
                  </a:rPr>
                  <a:t>Tentativa Relativa de Progressão</a:t>
                </a:r>
              </a:p>
            </c:rich>
          </c:tx>
          <c:layout>
            <c:manualLayout>
              <c:xMode val="edge"/>
              <c:yMode val="edge"/>
              <c:x val="0.43584855555555557"/>
              <c:y val="0.944329629629629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0368272"/>
        <c:crosses val="autoZero"/>
        <c:crossBetween val="midCat"/>
      </c:valAx>
      <c:valAx>
        <c:axId val="250368272"/>
        <c:scaling>
          <c:orientation val="minMax"/>
          <c:max val="0.8"/>
          <c:min val="0.2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Bahnschrift SemiCondensed" panose="020B0502040204020203" pitchFamily="34" charset="0"/>
                    <a:ea typeface="+mn-ea"/>
                    <a:cs typeface="+mn-cs"/>
                  </a:defRPr>
                </a:pPr>
                <a:r>
                  <a:rPr lang="pt-BR" sz="1200" b="1" baseline="0">
                    <a:latin typeface="Bahnschrift SemiBold Condensed" panose="020B0502040204020203" pitchFamily="34" charset="0"/>
                  </a:rPr>
                  <a:t>Distância Relativa Progressão</a:t>
                </a:r>
              </a:p>
            </c:rich>
          </c:tx>
          <c:layout>
            <c:manualLayout>
              <c:xMode val="edge"/>
              <c:yMode val="edge"/>
              <c:x val="1.2094666666666667E-2"/>
              <c:y val="0.339962191358024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bg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525344"/>
        <c:crosses val="autoZero"/>
        <c:crossBetween val="midCat"/>
      </c:valAx>
      <c:spPr>
        <a:pattFill prst="pct20">
          <a:fgClr>
            <a:schemeClr val="bg2">
              <a:lumMod val="10000"/>
            </a:schemeClr>
          </a:fgClr>
          <a:bgClr>
            <a:schemeClr val="tx1"/>
          </a:bgClr>
        </a:pattFill>
        <a:ln>
          <a:solidFill>
            <a:schemeClr val="bg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66FF33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CCFFCC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8.7563999999999934E-2"/>
          <c:y val="3.3172067901234621E-2"/>
          <c:w val="0.12054055555555555"/>
          <c:h val="0.1214733024691358"/>
        </c:manualLayout>
      </c:layout>
      <c:overlay val="1"/>
      <c:spPr>
        <a:solidFill>
          <a:schemeClr val="tx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FFFF00"/>
                </a:solidFill>
              </a:defRPr>
            </a:pPr>
            <a:r>
              <a:rPr lang="pt-BR">
                <a:solidFill>
                  <a:srgbClr val="FFFF00"/>
                </a:solidFill>
              </a:rPr>
              <a:t>Mapa</a:t>
            </a:r>
            <a:r>
              <a:rPr lang="pt-BR" baseline="0">
                <a:solidFill>
                  <a:srgbClr val="FFFF00"/>
                </a:solidFill>
              </a:rPr>
              <a:t> de Assistência</a:t>
            </a:r>
          </a:p>
          <a:p>
            <a:pPr>
              <a:defRPr>
                <a:solidFill>
                  <a:srgbClr val="FFFF00"/>
                </a:solidFill>
              </a:defRPr>
            </a:pPr>
            <a:r>
              <a:rPr lang="pt-BR" baseline="0">
                <a:solidFill>
                  <a:srgbClr val="FFFF00"/>
                </a:solidFill>
              </a:rPr>
              <a:t>Copas 2018 e 2022</a:t>
            </a:r>
            <a:endParaRPr lang="pt-BR"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0.37121822222222223"/>
          <c:y val="4.3808333333333331E-2"/>
        </c:manualLayout>
      </c:layout>
      <c:overlay val="1"/>
      <c:spPr>
        <a:solidFill>
          <a:schemeClr val="tx1"/>
        </a:solidFill>
        <a:ln>
          <a:solidFill>
            <a:srgbClr val="0000FF"/>
          </a:solidFill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Titulares - 2022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FFFF00"/>
              </a:solidFill>
              <a:ln>
                <a:solidFill>
                  <a:srgbClr val="0000FF"/>
                </a:solidFill>
              </a:ln>
            </c:spPr>
          </c:marker>
          <c:dLbls>
            <c:dLbl>
              <c:idx val="0"/>
              <c:layout>
                <c:manualLayout>
                  <c:x val="-6.5812222222222478E-3"/>
                  <c:y val="-6.7669753086419752E-4"/>
                </c:manualLayout>
              </c:layout>
              <c:tx>
                <c:rich>
                  <a:bodyPr/>
                  <a:lstStyle/>
                  <a:p>
                    <a:fld id="{20CF5D79-AF15-4062-8075-A2668020300C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C87-4392-B849-5B5D4956CE56}"/>
                </c:ext>
              </c:extLst>
            </c:dLbl>
            <c:dLbl>
              <c:idx val="1"/>
              <c:layout>
                <c:manualLayout>
                  <c:x val="-8.8900000000000007E-2"/>
                  <c:y val="7.8395061728394975E-3"/>
                </c:manualLayout>
              </c:layout>
              <c:tx>
                <c:rich>
                  <a:bodyPr/>
                  <a:lstStyle/>
                  <a:p>
                    <a:fld id="{8D658223-C49D-4A57-AA67-D7DF272A18E5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C87-4392-B849-5B5D4956CE56}"/>
                </c:ext>
              </c:extLst>
            </c:dLbl>
            <c:dLbl>
              <c:idx val="2"/>
              <c:layout>
                <c:manualLayout>
                  <c:x val="-5.1701372060782083E-3"/>
                  <c:y val="-1.1251756425757048E-2"/>
                </c:manualLayout>
              </c:layout>
              <c:tx>
                <c:rich>
                  <a:bodyPr/>
                  <a:lstStyle/>
                  <a:p>
                    <a:fld id="{94AB871F-DDE4-4EEE-9D9F-14A3A4B4D14F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C87-4392-B849-5B5D4956CE56}"/>
                </c:ext>
              </c:extLst>
            </c:dLbl>
            <c:dLbl>
              <c:idx val="3"/>
              <c:layout>
                <c:manualLayout>
                  <c:x val="-6.4626715075977613E-3"/>
                  <c:y val="1.6877634638635518E-2"/>
                </c:manualLayout>
              </c:layout>
              <c:tx>
                <c:rich>
                  <a:bodyPr/>
                  <a:lstStyle/>
                  <a:p>
                    <a:fld id="{82CDE60D-8117-43D9-B3C0-B357DC42BF19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C87-4392-B849-5B5D4956CE56}"/>
                </c:ext>
              </c:extLst>
            </c:dLbl>
            <c:dLbl>
              <c:idx val="4"/>
              <c:layout>
                <c:manualLayout>
                  <c:x val="-3.8776029045586567E-3"/>
                  <c:y val="-1.1251756425757013E-2"/>
                </c:manualLayout>
              </c:layout>
              <c:tx>
                <c:rich>
                  <a:bodyPr/>
                  <a:lstStyle/>
                  <a:p>
                    <a:fld id="{577908DD-E89D-4796-B1A8-410D4E444879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C87-4392-B849-5B5D4956CE56}"/>
                </c:ext>
              </c:extLst>
            </c:dLbl>
            <c:dLbl>
              <c:idx val="5"/>
              <c:layout>
                <c:manualLayout>
                  <c:x val="-1.1134E-2"/>
                  <c:y val="1.6524845679012346E-2"/>
                </c:manualLayout>
              </c:layout>
              <c:tx>
                <c:rich>
                  <a:bodyPr/>
                  <a:lstStyle/>
                  <a:p>
                    <a:fld id="{E417BF3F-E4C3-4EC0-B6BF-5D3322A7A917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C87-4392-B849-5B5D4956CE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1100" baseline="0">
                    <a:solidFill>
                      <a:srgbClr val="66FF33"/>
                    </a:solidFill>
                    <a:latin typeface="Bahnschrift SemiBold SemiConden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'Neymar FWC2022'!$X$4:$X$9</c:f>
              <c:numCache>
                <c:formatCode>0.00%</c:formatCode>
                <c:ptCount val="6"/>
                <c:pt idx="0">
                  <c:v>1.9214876033057854E-2</c:v>
                </c:pt>
                <c:pt idx="1">
                  <c:v>3.5403726708074533E-2</c:v>
                </c:pt>
                <c:pt idx="2">
                  <c:v>4.9743589743589743E-2</c:v>
                </c:pt>
                <c:pt idx="3" formatCode="0.0%">
                  <c:v>0.1174757281553398</c:v>
                </c:pt>
                <c:pt idx="4">
                  <c:v>7.2239747634069401E-2</c:v>
                </c:pt>
                <c:pt idx="5" formatCode="0.0%">
                  <c:v>0.15045045045045044</c:v>
                </c:pt>
              </c:numCache>
            </c:numRef>
          </c:xVal>
          <c:yVal>
            <c:numRef>
              <c:f>'Neymar FWC2022'!$Z$4:$Z$9</c:f>
              <c:numCache>
                <c:formatCode>_(* #,##0.00_);_(* \(#,##0.00\);_(* "-"??_);_(@_)</c:formatCode>
                <c:ptCount val="6"/>
                <c:pt idx="0">
                  <c:v>2.150537634408602E-2</c:v>
                </c:pt>
                <c:pt idx="1">
                  <c:v>0.25146198830409355</c:v>
                </c:pt>
                <c:pt idx="2">
                  <c:v>0.13402061855670103</c:v>
                </c:pt>
                <c:pt idx="3">
                  <c:v>8.6776859504132234E-2</c:v>
                </c:pt>
                <c:pt idx="4">
                  <c:v>0.16157205240174671</c:v>
                </c:pt>
                <c:pt idx="5">
                  <c:v>0.16766467065868265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FWC2022'!$A$4:$A$9</c15:f>
                <c15:dlblRangeCache>
                  <c:ptCount val="6"/>
                  <c:pt idx="0">
                    <c:v>Casemiro</c:v>
                  </c:pt>
                  <c:pt idx="1">
                    <c:v>L. Paquetá</c:v>
                  </c:pt>
                  <c:pt idx="2">
                    <c:v>Neymar</c:v>
                  </c:pt>
                  <c:pt idx="3">
                    <c:v>Vini JR</c:v>
                  </c:pt>
                  <c:pt idx="4">
                    <c:v>Raphinha</c:v>
                  </c:pt>
                  <c:pt idx="5">
                    <c:v>Richarlison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8C87-4392-B849-5B5D4956CE56}"/>
            </c:ext>
          </c:extLst>
        </c:ser>
        <c:ser>
          <c:idx val="1"/>
          <c:order val="1"/>
          <c:tx>
            <c:v>Reservas - 2022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0000FF"/>
              </a:solidFill>
              <a:ln>
                <a:solidFill>
                  <a:schemeClr val="bg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C87-4392-B849-5B5D4956CE56}"/>
                </c:ext>
              </c:extLst>
            </c:dLbl>
            <c:dLbl>
              <c:idx val="1"/>
              <c:layout>
                <c:manualLayout>
                  <c:x val="-5.1701111111111114E-3"/>
                  <c:y val="8.6007716049382715E-3"/>
                </c:manualLayout>
              </c:layout>
              <c:tx>
                <c:rich>
                  <a:bodyPr/>
                  <a:lstStyle/>
                  <a:p>
                    <a:fld id="{EBADDF78-A8AD-469E-9640-CFC6FE64EC15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8C87-4392-B849-5B5D4956CE5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C87-4392-B849-5B5D4956CE56}"/>
                </c:ext>
              </c:extLst>
            </c:dLbl>
            <c:dLbl>
              <c:idx val="3"/>
              <c:layout>
                <c:manualLayout>
                  <c:x val="-4.8144444444445482E-3"/>
                  <c:y val="6.8100308641975311E-3"/>
                </c:manualLayout>
              </c:layout>
              <c:tx>
                <c:rich>
                  <a:bodyPr/>
                  <a:lstStyle/>
                  <a:p>
                    <a:fld id="{90EA7468-C9E2-4A31-BBFD-B3E30D36C00D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8C87-4392-B849-5B5D4956CE56}"/>
                </c:ext>
              </c:extLst>
            </c:dLbl>
            <c:dLbl>
              <c:idx val="4"/>
              <c:layout>
                <c:manualLayout>
                  <c:x val="-7.2784888888888885E-2"/>
                  <c:y val="-1.6877623456790124E-2"/>
                </c:manualLayout>
              </c:layout>
              <c:tx>
                <c:rich>
                  <a:bodyPr/>
                  <a:lstStyle/>
                  <a:p>
                    <a:fld id="{73A4F1A3-FE2B-42C3-9F39-9D447CD03386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C87-4392-B849-5B5D4956CE56}"/>
                </c:ext>
              </c:extLst>
            </c:dLbl>
            <c:dLbl>
              <c:idx val="5"/>
              <c:layout>
                <c:manualLayout>
                  <c:x val="-5.0515555555555557E-3"/>
                  <c:y val="-8.8689814814814812E-3"/>
                </c:manualLayout>
              </c:layout>
              <c:tx>
                <c:rich>
                  <a:bodyPr/>
                  <a:lstStyle/>
                  <a:p>
                    <a:fld id="{F51A92AC-DCA9-474A-9682-715CA5DCBFC9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8C87-4392-B849-5B5D4956CE56}"/>
                </c:ext>
              </c:extLst>
            </c:dLbl>
            <c:dLbl>
              <c:idx val="6"/>
              <c:layout>
                <c:manualLayout>
                  <c:x val="-3.2846666666666666E-3"/>
                  <c:y val="-8.8689814814814812E-3"/>
                </c:manualLayout>
              </c:layout>
              <c:tx>
                <c:rich>
                  <a:bodyPr/>
                  <a:lstStyle/>
                  <a:p>
                    <a:fld id="{6890B272-DF78-47D2-BACC-0CA02078BC69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C87-4392-B849-5B5D4956CE56}"/>
                </c:ext>
              </c:extLst>
            </c:dLbl>
            <c:dLbl>
              <c:idx val="7"/>
              <c:layout>
                <c:manualLayout>
                  <c:x val="-7.3483888888888779E-2"/>
                  <c:y val="-1.4564969135802469E-2"/>
                </c:manualLayout>
              </c:layout>
              <c:tx>
                <c:rich>
                  <a:bodyPr/>
                  <a:lstStyle/>
                  <a:p>
                    <a:fld id="{9CB3726C-4C50-4B86-9784-E9F53583DA9D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8C87-4392-B849-5B5D4956CE5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C87-4392-B849-5B5D4956CE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1100" baseline="0">
                    <a:latin typeface="Bahnschrift SemiBold SemiConden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'Neymar FWC2022'!$X$11:$X$19</c:f>
              <c:numCache>
                <c:formatCode>0.00%</c:formatCode>
                <c:ptCount val="9"/>
                <c:pt idx="0">
                  <c:v>0</c:v>
                </c:pt>
                <c:pt idx="1">
                  <c:v>5.6306306306306307E-2</c:v>
                </c:pt>
                <c:pt idx="2">
                  <c:v>0</c:v>
                </c:pt>
                <c:pt idx="3" formatCode="0.0%">
                  <c:v>0.13333333333333333</c:v>
                </c:pt>
                <c:pt idx="4">
                  <c:v>6.5934065934065936E-2</c:v>
                </c:pt>
                <c:pt idx="5">
                  <c:v>8.8167938931297721E-2</c:v>
                </c:pt>
                <c:pt idx="6">
                  <c:v>3.4878587196467997E-2</c:v>
                </c:pt>
                <c:pt idx="7" formatCode="0.0%">
                  <c:v>0.18181818181818182</c:v>
                </c:pt>
                <c:pt idx="8">
                  <c:v>0</c:v>
                </c:pt>
              </c:numCache>
            </c:numRef>
          </c:xVal>
          <c:yVal>
            <c:numRef>
              <c:f>'Neymar FWC2022'!$Z$11:$Z$19</c:f>
              <c:numCache>
                <c:formatCode>_(* #,##0.00_);_(* \(#,##0.00\);_(* "-"??_);_(@_)</c:formatCode>
                <c:ptCount val="9"/>
                <c:pt idx="0">
                  <c:v>0</c:v>
                </c:pt>
                <c:pt idx="1">
                  <c:v>5.2000000000000005E-2</c:v>
                </c:pt>
                <c:pt idx="2">
                  <c:v>0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6.4935064935064929E-2</c:v>
                </c:pt>
                <c:pt idx="6">
                  <c:v>3.1645569620253167E-2</c:v>
                </c:pt>
                <c:pt idx="7">
                  <c:v>0.05</c:v>
                </c:pt>
                <c:pt idx="8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FWC2022'!$A$11:$A$19</c15:f>
                <c15:dlblRangeCache>
                  <c:ptCount val="9"/>
                  <c:pt idx="0">
                    <c:v>Fabinho</c:v>
                  </c:pt>
                  <c:pt idx="1">
                    <c:v>Fred</c:v>
                  </c:pt>
                  <c:pt idx="2">
                    <c:v>B. Guimarães</c:v>
                  </c:pt>
                  <c:pt idx="3">
                    <c:v>E. Ribeiro</c:v>
                  </c:pt>
                  <c:pt idx="4">
                    <c:v>Rodrygo</c:v>
                  </c:pt>
                  <c:pt idx="5">
                    <c:v>G. Martinelli</c:v>
                  </c:pt>
                  <c:pt idx="6">
                    <c:v>Antony</c:v>
                  </c:pt>
                  <c:pt idx="7">
                    <c:v>G. Jesus</c:v>
                  </c:pt>
                  <c:pt idx="8">
                    <c:v>Pedro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8C87-4392-B849-5B5D4956CE56}"/>
            </c:ext>
          </c:extLst>
        </c:ser>
        <c:ser>
          <c:idx val="2"/>
          <c:order val="2"/>
          <c:tx>
            <c:v>Titulares - 2018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rgbClr val="FFFF99"/>
              </a:solidFill>
              <a:ln>
                <a:solidFill>
                  <a:srgbClr val="00B0F0"/>
                </a:solidFill>
              </a:ln>
            </c:spPr>
          </c:marker>
          <c:dLbls>
            <c:dLbl>
              <c:idx val="0"/>
              <c:layout>
                <c:manualLayout>
                  <c:x val="-6.4626715075977613E-3"/>
                  <c:y val="-1.312704916338325E-2"/>
                </c:manualLayout>
              </c:layout>
              <c:tx>
                <c:rich>
                  <a:bodyPr/>
                  <a:lstStyle/>
                  <a:p>
                    <a:fld id="{3C322A6B-2C84-4CE5-A44B-3F1A97F1FCC0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8C87-4392-B849-5B5D4956CE56}"/>
                </c:ext>
              </c:extLst>
            </c:dLbl>
            <c:dLbl>
              <c:idx val="1"/>
              <c:layout>
                <c:manualLayout>
                  <c:x val="-0.12334777777777775"/>
                  <c:y val="7.2473765432098762E-3"/>
                </c:manualLayout>
              </c:layout>
              <c:tx>
                <c:rich>
                  <a:bodyPr rot="0" wrap="square" lIns="0" tIns="0" rIns="0" bIns="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  <a:latin typeface="Bahnschrift SemiBold SemiConden" panose="020B0502040204020203" pitchFamily="34" charset="0"/>
                      </a:defRPr>
                    </a:pPr>
                    <a:fld id="{40962698-FBD3-47D4-AF0D-98E47FD34A47}" type="CELLRANGE">
                      <a:rPr lang="en-US"/>
                      <a:pPr>
                        <a:defRPr baseline="0">
                          <a:solidFill>
                            <a:schemeClr val="accent6">
                              <a:lumMod val="20000"/>
                              <a:lumOff val="80000"/>
                            </a:schemeClr>
                          </a:solidFill>
                          <a:latin typeface="Bahnschrift SemiBold SemiConden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8C87-4392-B849-5B5D4956CE56}"/>
                </c:ext>
              </c:extLst>
            </c:dLbl>
            <c:dLbl>
              <c:idx val="2"/>
              <c:layout>
                <c:manualLayout>
                  <c:x val="-6.4626715075977613E-3"/>
                  <c:y val="-1.3127049163383217E-2"/>
                </c:manualLayout>
              </c:layout>
              <c:tx>
                <c:rich>
                  <a:bodyPr/>
                  <a:lstStyle/>
                  <a:p>
                    <a:fld id="{B1A1CE33-29EF-4C8D-8775-1180C916287E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8C87-4392-B849-5B5D4956CE5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6E7BED9-2B8D-4156-B3AD-A973FFD1D646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C87-4392-B849-5B5D4956CE56}"/>
                </c:ext>
              </c:extLst>
            </c:dLbl>
            <c:dLbl>
              <c:idx val="4"/>
              <c:layout>
                <c:manualLayout>
                  <c:x val="-2.347888888888915E-3"/>
                  <c:y val="-2.6365740740740742E-3"/>
                </c:manualLayout>
              </c:layout>
              <c:tx>
                <c:rich>
                  <a:bodyPr/>
                  <a:lstStyle/>
                  <a:p>
                    <a:fld id="{AD5AA59B-C2EC-4831-B6DD-01BA7955653D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8C87-4392-B849-5B5D4956CE56}"/>
                </c:ext>
              </c:extLst>
            </c:dLbl>
            <c:dLbl>
              <c:idx val="5"/>
              <c:layout>
                <c:manualLayout>
                  <c:x val="-1.1229888888888914E-2"/>
                  <c:y val="-4.2440586419753089E-2"/>
                </c:manualLayout>
              </c:layout>
              <c:tx>
                <c:rich>
                  <a:bodyPr rot="-1800000" wrap="square" lIns="0" tIns="0" rIns="0" bIns="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  <a:latin typeface="Bahnschrift SemiBold SemiConden" panose="020B0502040204020203" pitchFamily="34" charset="0"/>
                      </a:defRPr>
                    </a:pPr>
                    <a:fld id="{DBC4C9F0-95F8-46E0-AF41-D7ED6BA9C6D9}" type="CELLRANGE">
                      <a:rPr lang="en-US"/>
                      <a:pPr>
                        <a:defRPr baseline="0">
                          <a:solidFill>
                            <a:schemeClr val="accent6">
                              <a:lumMod val="20000"/>
                              <a:lumOff val="80000"/>
                            </a:schemeClr>
                          </a:solidFill>
                          <a:latin typeface="Bahnschrift SemiBold SemiConden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8C87-4392-B849-5B5D4956CE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Bahnschrift SemiBold SemiConden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'Neymar FWC2022'!$X$21:$X$26</c:f>
              <c:numCache>
                <c:formatCode>0.00%</c:formatCode>
                <c:ptCount val="6"/>
                <c:pt idx="0" formatCode="0.0%">
                  <c:v>0.10176991150442477</c:v>
                </c:pt>
                <c:pt idx="1">
                  <c:v>4.3922204213938408E-2</c:v>
                </c:pt>
                <c:pt idx="2">
                  <c:v>5.4268292682926836E-2</c:v>
                </c:pt>
                <c:pt idx="3">
                  <c:v>3.3783783783783786E-2</c:v>
                </c:pt>
                <c:pt idx="4">
                  <c:v>2.238372093023256E-2</c:v>
                </c:pt>
                <c:pt idx="5">
                  <c:v>1.7447495961227789E-2</c:v>
                </c:pt>
              </c:numCache>
            </c:numRef>
          </c:xVal>
          <c:yVal>
            <c:numRef>
              <c:f>'Neymar FWC2022'!$Z$21:$Z$26</c:f>
              <c:numCache>
                <c:formatCode>_(* #,##0.00_);_(* \(#,##0.00\);_(* "-"??_);_(@_)</c:formatCode>
                <c:ptCount val="6"/>
                <c:pt idx="0">
                  <c:v>0.1</c:v>
                </c:pt>
                <c:pt idx="1">
                  <c:v>0.11439114391143912</c:v>
                </c:pt>
                <c:pt idx="2">
                  <c:v>0.14606741573033707</c:v>
                </c:pt>
                <c:pt idx="3">
                  <c:v>0.22400000000000003</c:v>
                </c:pt>
                <c:pt idx="4">
                  <c:v>0.16883116883116883</c:v>
                </c:pt>
                <c:pt idx="5">
                  <c:v>2.7777777777777776E-2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FWC2022'!$A$21:$A$26</c15:f>
                <c15:dlblRangeCache>
                  <c:ptCount val="6"/>
                  <c:pt idx="0">
                    <c:v>Neymar - 2018</c:v>
                  </c:pt>
                  <c:pt idx="1">
                    <c:v>Ph. Coutinho - 2018</c:v>
                  </c:pt>
                  <c:pt idx="2">
                    <c:v>G. Jesus  - 2018</c:v>
                  </c:pt>
                  <c:pt idx="3">
                    <c:v>Willian - 2018</c:v>
                  </c:pt>
                  <c:pt idx="4">
                    <c:v>Paulinho - 2018</c:v>
                  </c:pt>
                  <c:pt idx="5">
                    <c:v>Casemiro - 2018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8C87-4392-B849-5B5D4956CE56}"/>
            </c:ext>
          </c:extLst>
        </c:ser>
        <c:ser>
          <c:idx val="3"/>
          <c:order val="3"/>
          <c:tx>
            <c:v>Reservas - 2018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rgbClr val="00B0F0"/>
              </a:solidFill>
              <a:ln>
                <a:solidFill>
                  <a:schemeClr val="bg1"/>
                </a:solidFill>
              </a:ln>
            </c:spPr>
          </c:marker>
          <c:dLbls>
            <c:dLbl>
              <c:idx val="0"/>
              <c:layout>
                <c:manualLayout>
                  <c:x val="-2.2293333333333332E-3"/>
                  <c:y val="-1.4523148148148867E-3"/>
                </c:manualLayout>
              </c:layout>
              <c:tx>
                <c:rich>
                  <a:bodyPr rot="0" wrap="square" lIns="0" tIns="0" rIns="0" bIns="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bg1">
                            <a:lumMod val="85000"/>
                          </a:schemeClr>
                        </a:solidFill>
                        <a:latin typeface="Bahnschrift SemiBold SemiConden" panose="020B0502040204020203" pitchFamily="34" charset="0"/>
                      </a:defRPr>
                    </a:pPr>
                    <a:fld id="{A6E8AA59-8A8B-473A-B613-C0C420A17517}" type="CELLRANGE">
                      <a:rPr lang="en-US"/>
                      <a:pPr>
                        <a:defRPr baseline="0">
                          <a:solidFill>
                            <a:schemeClr val="bg1">
                              <a:lumMod val="85000"/>
                            </a:schemeClr>
                          </a:solidFill>
                          <a:latin typeface="Bahnschrift SemiBold SemiConden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8C87-4392-B849-5B5D4956CE56}"/>
                </c:ext>
              </c:extLst>
            </c:dLbl>
            <c:dLbl>
              <c:idx val="1"/>
              <c:layout>
                <c:manualLayout>
                  <c:x val="-5.1701372060783037E-3"/>
                  <c:y val="1.3127049163383182E-2"/>
                </c:manualLayout>
              </c:layout>
              <c:tx>
                <c:rich>
                  <a:bodyPr/>
                  <a:lstStyle/>
                  <a:p>
                    <a:fld id="{B90E17E6-0197-4210-BC87-787A3D9D1E7C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8C87-4392-B849-5B5D4956CE56}"/>
                </c:ext>
              </c:extLst>
            </c:dLbl>
            <c:dLbl>
              <c:idx val="2"/>
              <c:layout>
                <c:manualLayout>
                  <c:x val="-7.7480213312585179E-3"/>
                  <c:y val="-1.5002341901009351E-2"/>
                </c:manualLayout>
              </c:layout>
              <c:tx>
                <c:rich>
                  <a:bodyPr/>
                  <a:lstStyle/>
                  <a:p>
                    <a:fld id="{620848E4-AC91-46B2-8371-D684B958114E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8C87-4392-B849-5B5D4956CE56}"/>
                </c:ext>
              </c:extLst>
            </c:dLbl>
            <c:dLbl>
              <c:idx val="3"/>
              <c:layout>
                <c:manualLayout>
                  <c:x val="-5.1701265174606539E-3"/>
                  <c:y val="-5.4383415560736156E-2"/>
                </c:manualLayout>
              </c:layout>
              <c:tx>
                <c:rich>
                  <a:bodyPr wrap="square" lIns="0" tIns="0" rIns="0" bIns="0" anchor="ctr" anchorCtr="0">
                    <a:noAutofit/>
                  </a:bodyPr>
                  <a:lstStyle/>
                  <a:p>
                    <a:pPr algn="l">
                      <a:defRPr baseline="0">
                        <a:solidFill>
                          <a:schemeClr val="bg1">
                            <a:lumMod val="85000"/>
                          </a:schemeClr>
                        </a:solidFill>
                        <a:latin typeface="Bahnschrift SemiBold SemiConden" panose="020B0502040204020203" pitchFamily="34" charset="0"/>
                      </a:defRPr>
                    </a:pPr>
                    <a:r>
                      <a:rPr lang="en-US" sz="1100" b="0">
                        <a:solidFill>
                          <a:schemeClr val="bg1"/>
                        </a:solidFill>
                        <a:latin typeface="Bahnschrift Light Condensed" panose="020B0502040204020203" pitchFamily="34" charset="0"/>
                      </a:rPr>
                      <a:t>Fabinho</a:t>
                    </a:r>
                  </a:p>
                  <a:p>
                    <a:pPr algn="l">
                      <a:defRPr baseline="0">
                        <a:solidFill>
                          <a:schemeClr val="bg1">
                            <a:lumMod val="85000"/>
                          </a:schemeClr>
                        </a:solidFill>
                        <a:latin typeface="Bahnschrift SemiBold SemiConden" panose="020B0502040204020203" pitchFamily="34" charset="0"/>
                      </a:defRPr>
                    </a:pPr>
                    <a:r>
                      <a:rPr lang="en-US" sz="1100" b="0">
                        <a:solidFill>
                          <a:schemeClr val="bg1"/>
                        </a:solidFill>
                        <a:latin typeface="Bahnschrift Light Condensed" panose="020B0502040204020203" pitchFamily="34" charset="0"/>
                      </a:rPr>
                      <a:t>B. Guimarães</a:t>
                    </a:r>
                  </a:p>
                  <a:p>
                    <a:pPr algn="l">
                      <a:defRPr baseline="0">
                        <a:solidFill>
                          <a:schemeClr val="bg1">
                            <a:lumMod val="85000"/>
                          </a:schemeClr>
                        </a:solidFill>
                        <a:latin typeface="Bahnschrift SemiBold SemiConden" panose="020B0502040204020203" pitchFamily="34" charset="0"/>
                      </a:defRPr>
                    </a:pPr>
                    <a:r>
                      <a:rPr lang="en-US" sz="1100" b="0">
                        <a:solidFill>
                          <a:schemeClr val="bg1"/>
                        </a:solidFill>
                        <a:latin typeface="Bahnschrift Light Condensed" panose="020B0502040204020203" pitchFamily="34" charset="0"/>
                      </a:rPr>
                      <a:t>Pedro</a:t>
                    </a:r>
                  </a:p>
                  <a:p>
                    <a:pPr algn="l">
                      <a:defRPr baseline="0">
                        <a:solidFill>
                          <a:schemeClr val="bg1">
                            <a:lumMod val="85000"/>
                          </a:schemeClr>
                        </a:solidFill>
                        <a:latin typeface="Bahnschrift SemiBold SemiConden" panose="020B0502040204020203" pitchFamily="34" charset="0"/>
                      </a:defRPr>
                    </a:pPr>
                    <a:r>
                      <a:rPr lang="en-US" sz="1000" b="0">
                        <a:solidFill>
                          <a:schemeClr val="bg1">
                            <a:lumMod val="85000"/>
                          </a:schemeClr>
                        </a:solidFill>
                        <a:latin typeface="Bahnschrift Light Condensed" panose="020B0502040204020203" pitchFamily="34" charset="0"/>
                      </a:rPr>
                      <a:t>R. Augusto - 2018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8.604503064586469E-2"/>
                      <c:h val="0.10214483284496968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1B-8C87-4392-B849-5B5D4956CE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baseline="0">
                    <a:solidFill>
                      <a:schemeClr val="bg1">
                        <a:lumMod val="85000"/>
                      </a:schemeClr>
                    </a:solidFill>
                    <a:latin typeface="Bahnschrift SemiBold SemiConden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'Neymar FWC2022'!$X$28:$X$31</c:f>
              <c:numCache>
                <c:formatCode>0.0%</c:formatCode>
                <c:ptCount val="4"/>
                <c:pt idx="0" formatCode="0.00%">
                  <c:v>4.5499181669394428E-2</c:v>
                </c:pt>
                <c:pt idx="1">
                  <c:v>0.11905781584582439</c:v>
                </c:pt>
                <c:pt idx="2" formatCode="0.00%">
                  <c:v>3.1179775280898877E-2</c:v>
                </c:pt>
                <c:pt idx="3" formatCode="0.00%">
                  <c:v>0</c:v>
                </c:pt>
              </c:numCache>
            </c:numRef>
          </c:xVal>
          <c:yVal>
            <c:numRef>
              <c:f>'Neymar FWC2022'!$Z$28:$Z$31</c:f>
              <c:numCache>
                <c:formatCode>_(* #,##0.00_);_(* \(#,##0.00\);_(* "-"??_);_(@_)</c:formatCode>
                <c:ptCount val="4"/>
                <c:pt idx="0">
                  <c:v>0.11870503597122303</c:v>
                </c:pt>
                <c:pt idx="1">
                  <c:v>0.16007194244604317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FWC2022'!$A$28:$A$31</c15:f>
                <c15:dlblRangeCache>
                  <c:ptCount val="4"/>
                  <c:pt idx="0">
                    <c:v>Fernandinho - 2018</c:v>
                  </c:pt>
                  <c:pt idx="1">
                    <c:v>D. Costa - 2018</c:v>
                  </c:pt>
                  <c:pt idx="2">
                    <c:v>R. Firmino - 2018</c:v>
                  </c:pt>
                  <c:pt idx="3">
                    <c:v>R. Augusto - 2018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8C87-4392-B849-5B5D4956CE56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689525344"/>
        <c:axId val="250368272"/>
      </c:scatterChart>
      <c:valAx>
        <c:axId val="689525344"/>
        <c:scaling>
          <c:orientation val="minMax"/>
          <c:max val="0.2"/>
          <c:min val="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pt-BR" sz="1600" b="0" i="0" u="none" strike="noStrike" kern="1200" baseline="0">
                    <a:solidFill>
                      <a:sysClr val="window" lastClr="FFFFFF"/>
                    </a:solidFill>
                    <a:latin typeface="Bahnschrift" panose="020B0502040204020203" pitchFamily="34" charset="0"/>
                  </a:rPr>
                  <a:t>Tentativas de Assistência - </a:t>
                </a:r>
                <a:r>
                  <a:rPr lang="pt-BR" sz="1100" b="0" i="0" u="none" strike="noStrike" kern="1200" baseline="0">
                    <a:solidFill>
                      <a:sysClr val="window" lastClr="FFFFFF"/>
                    </a:solidFill>
                    <a:latin typeface="Bahnschrift SemiBold Condensed" panose="020B0502040204020203" pitchFamily="34" charset="0"/>
                  </a:rPr>
                  <a:t>(KeyPasses/Passes)</a:t>
                </a:r>
                <a:endParaRPr lang="pt-BR" sz="1600" b="0" i="0" u="none" strike="noStrike" kern="1200" baseline="0">
                  <a:solidFill>
                    <a:sysClr val="window" lastClr="FFFFFF"/>
                  </a:solidFill>
                  <a:latin typeface="Bahnschrift SemiBold Condensed" panose="020B05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250368272"/>
        <c:crosses val="autoZero"/>
        <c:crossBetween val="midCat"/>
        <c:majorUnit val="1.0000000000000002E-2"/>
        <c:minorUnit val="5.000000000000001E-3"/>
      </c:valAx>
      <c:valAx>
        <c:axId val="250368272"/>
        <c:scaling>
          <c:orientation val="minMax"/>
          <c:max val="0.27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Bahnschrift SemiCondensed" panose="020B0502040204020203" pitchFamily="34" charset="0"/>
                    <a:ea typeface="+mn-ea"/>
                    <a:cs typeface="+mn-cs"/>
                  </a:defRPr>
                </a:pPr>
                <a:r>
                  <a:rPr lang="pt-BR" sz="1400" b="1" baseline="0">
                    <a:latin typeface="Bahnschrift SemiBold" panose="020B0502040204020203" pitchFamily="34" charset="0"/>
                  </a:rPr>
                  <a:t>Qualidade do Último Passe - </a:t>
                </a:r>
                <a:r>
                  <a:rPr lang="pt-BR" sz="1000" b="0">
                    <a:latin typeface="Bahnschrift Light Condensed" panose="020B0502040204020203" pitchFamily="34" charset="0"/>
                  </a:rPr>
                  <a:t>(xAG/KeyPasses)</a:t>
                </a:r>
              </a:p>
            </c:rich>
          </c:tx>
          <c:layout>
            <c:manualLayout>
              <c:xMode val="edge"/>
              <c:yMode val="edge"/>
              <c:x val="9.2724089401591443E-3"/>
              <c:y val="0.239897044952095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bg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689525344"/>
        <c:crosses val="autoZero"/>
        <c:crossBetween val="midCat"/>
        <c:majorUnit val="3.0000000000000006E-2"/>
        <c:minorUnit val="1.0000000000000002E-2"/>
      </c:valAx>
      <c:spPr>
        <a:pattFill prst="pct20">
          <a:fgClr>
            <a:schemeClr val="bg2">
              <a:lumMod val="10000"/>
            </a:schemeClr>
          </a:fgClr>
          <a:bgClr>
            <a:schemeClr val="tx1"/>
          </a:bgClr>
        </a:pattFill>
        <a:ln>
          <a:solidFill>
            <a:schemeClr val="bg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66FF33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CCFFCC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83216822222222209"/>
          <c:y val="3.9305401234567897E-2"/>
          <c:w val="0.12618499999999999"/>
          <c:h val="0.12343317901234568"/>
        </c:manualLayout>
      </c:layout>
      <c:overlay val="1"/>
      <c:spPr>
        <a:solidFill>
          <a:schemeClr val="tx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pt-BR"/>
    </a:p>
  </c:txPr>
  <c:printSettings>
    <c:headerFooter/>
    <c:pageMargins b="1" l="1" r="1" t="1" header="0.5" footer="0.5"/>
    <c:pageSetup paperSize="8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FFFF00"/>
                </a:solidFill>
              </a:defRPr>
            </a:pPr>
            <a:r>
              <a:rPr lang="pt-BR" baseline="0">
                <a:solidFill>
                  <a:srgbClr val="FFFF00"/>
                </a:solidFill>
              </a:rPr>
              <a:t>Tentativas de Progressão</a:t>
            </a:r>
          </a:p>
          <a:p>
            <a:pPr>
              <a:defRPr>
                <a:solidFill>
                  <a:srgbClr val="FFFF00"/>
                </a:solidFill>
              </a:defRPr>
            </a:pPr>
            <a:r>
              <a:rPr lang="pt-BR" baseline="0">
                <a:solidFill>
                  <a:srgbClr val="FFFF00"/>
                </a:solidFill>
              </a:rPr>
              <a:t>Copas 2018 e 2022</a:t>
            </a:r>
            <a:endParaRPr lang="pt-BR"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0.39096188888888889"/>
          <c:y val="3.7675E-2"/>
        </c:manualLayout>
      </c:layout>
      <c:overlay val="1"/>
      <c:spPr>
        <a:solidFill>
          <a:schemeClr val="tx1"/>
        </a:solidFill>
        <a:ln>
          <a:solidFill>
            <a:srgbClr val="0000FF"/>
          </a:solidFill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Titulares - 2022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FFFF00"/>
              </a:solidFill>
              <a:ln>
                <a:solidFill>
                  <a:srgbClr val="0000FF"/>
                </a:solidFill>
              </a:ln>
            </c:spPr>
          </c:marker>
          <c:dLbls>
            <c:dLbl>
              <c:idx val="0"/>
              <c:layout>
                <c:manualLayout>
                  <c:x val="-1.1288888888888888E-2"/>
                  <c:y val="-1.1759259259259259E-2"/>
                </c:manualLayout>
              </c:layout>
              <c:tx>
                <c:rich>
                  <a:bodyPr rot="0" wrap="square" lIns="38100" tIns="19050" rIns="38100" bIns="1905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rgbClr val="66FF33"/>
                        </a:solidFill>
                        <a:latin typeface="Bahnschrift SemiBold Condensed" panose="020B0502040204020203" pitchFamily="34" charset="0"/>
                      </a:defRPr>
                    </a:pPr>
                    <a:fld id="{C028E24D-F708-403D-9224-BEF7F698C09D}" type="CELLRANGE">
                      <a:rPr lang="en-US"/>
                      <a:pPr>
                        <a:defRPr sz="1100" baseline="0">
                          <a:solidFill>
                            <a:srgbClr val="66FF33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450-485E-A503-7F1263350E42}"/>
                </c:ext>
              </c:extLst>
            </c:dLbl>
            <c:dLbl>
              <c:idx val="1"/>
              <c:layout>
                <c:manualLayout>
                  <c:x val="-3.9511111111111108E-2"/>
                  <c:y val="4.7037037037036968E-2"/>
                </c:manualLayout>
              </c:layout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rgbClr val="66FF33"/>
                        </a:solidFill>
                        <a:latin typeface="Bahnschrift SemiBold Condensed" panose="020B0502040204020203" pitchFamily="34" charset="0"/>
                      </a:defRPr>
                    </a:pPr>
                    <a:fld id="{D3DCC7C7-878E-4F29-A7D6-B1F0C35A084F}" type="CELLRANGE">
                      <a:rPr lang="en-US"/>
                      <a:pPr>
                        <a:defRPr sz="1100" baseline="0">
                          <a:solidFill>
                            <a:srgbClr val="66FF33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450-485E-A503-7F1263350E42}"/>
                </c:ext>
              </c:extLst>
            </c:dLbl>
            <c:dLbl>
              <c:idx val="2"/>
              <c:layout>
                <c:manualLayout>
                  <c:x val="-9.877777777777777E-3"/>
                  <c:y val="-1.7638888888888888E-2"/>
                </c:manualLayout>
              </c:layout>
              <c:tx>
                <c:rich>
                  <a:bodyPr/>
                  <a:lstStyle/>
                  <a:p>
                    <a:fld id="{88AE4A49-5837-4637-932F-77BCA5A62BC6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450-485E-A503-7F1263350E42}"/>
                </c:ext>
              </c:extLst>
            </c:dLbl>
            <c:dLbl>
              <c:idx val="3"/>
              <c:layout>
                <c:manualLayout>
                  <c:x val="-8.4666666666667698E-3"/>
                  <c:y val="-1.9598765432098765E-3"/>
                </c:manualLayout>
              </c:layout>
              <c:tx>
                <c:rich>
                  <a:bodyPr rot="0" wrap="square" lIns="38100" tIns="19050" rIns="38100" bIns="1905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rgbClr val="66FF33"/>
                        </a:solidFill>
                        <a:latin typeface="Bahnschrift SemiBold Condensed" panose="020B0502040204020203" pitchFamily="34" charset="0"/>
                      </a:defRPr>
                    </a:pPr>
                    <a:fld id="{DA303F4F-8891-47F0-9AF9-FCF0CF997BAE}" type="CELLRANGE">
                      <a:rPr lang="en-US"/>
                      <a:pPr>
                        <a:defRPr sz="1100" baseline="0">
                          <a:solidFill>
                            <a:srgbClr val="66FF33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450-485E-A503-7F1263350E42}"/>
                </c:ext>
              </c:extLst>
            </c:dLbl>
            <c:dLbl>
              <c:idx val="4"/>
              <c:layout>
                <c:manualLayout>
                  <c:x val="-8.4666666666666675E-3"/>
                  <c:y val="0"/>
                </c:manualLayout>
              </c:layout>
              <c:tx>
                <c:rich>
                  <a:bodyPr rot="0" wrap="square" lIns="38100" tIns="19050" rIns="38100" bIns="1905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rgbClr val="66FF33"/>
                        </a:solidFill>
                        <a:latin typeface="Bahnschrift SemiBold Condensed" panose="020B0502040204020203" pitchFamily="34" charset="0"/>
                      </a:defRPr>
                    </a:pPr>
                    <a:fld id="{B51C0B64-8712-4D07-86D4-5FC2C6686A77}" type="CELLRANGE">
                      <a:rPr lang="en-US"/>
                      <a:pPr>
                        <a:defRPr sz="1100" baseline="0">
                          <a:solidFill>
                            <a:srgbClr val="66FF33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450-485E-A503-7F1263350E42}"/>
                </c:ext>
              </c:extLst>
            </c:dLbl>
            <c:dLbl>
              <c:idx val="5"/>
              <c:layout>
                <c:manualLayout>
                  <c:x val="-7.0555555555555554E-3"/>
                  <c:y val="-5.8796296296297016E-3"/>
                </c:manualLayout>
              </c:layout>
              <c:tx>
                <c:rich>
                  <a:bodyPr/>
                  <a:lstStyle/>
                  <a:p>
                    <a:fld id="{D2FCDD60-7DB3-4974-8905-5A635E3110A7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450-485E-A503-7F1263350E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900000" wrap="square" lIns="38100" tIns="19050" rIns="38100" bIns="19050" anchor="ctr">
                <a:spAutoFit/>
              </a:bodyPr>
              <a:lstStyle/>
              <a:p>
                <a:pPr>
                  <a:defRPr sz="1100" baseline="0">
                    <a:solidFill>
                      <a:srgbClr val="66FF33"/>
                    </a:solidFill>
                    <a:latin typeface="Bahnschrift SemiBold Condensed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'Neymar FWC2022'!$Q$4:$Q$9</c:f>
              <c:numCache>
                <c:formatCode>0.0%</c:formatCode>
                <c:ptCount val="6"/>
                <c:pt idx="0">
                  <c:v>2.2727272727272728E-2</c:v>
                </c:pt>
                <c:pt idx="1">
                  <c:v>1.8446601941747572E-2</c:v>
                </c:pt>
                <c:pt idx="2" formatCode="0%">
                  <c:v>6.3690476190476186E-2</c:v>
                </c:pt>
                <c:pt idx="3" formatCode="0%">
                  <c:v>0.1872852233676976</c:v>
                </c:pt>
                <c:pt idx="4" formatCode="0%">
                  <c:v>0.14772036474164135</c:v>
                </c:pt>
                <c:pt idx="5" formatCode="0%">
                  <c:v>0.11119999999999999</c:v>
                </c:pt>
              </c:numCache>
            </c:numRef>
          </c:xVal>
          <c:yVal>
            <c:numRef>
              <c:f>'Neymar FWC2022'!$P$4:$P$9</c:f>
              <c:numCache>
                <c:formatCode>0%</c:formatCode>
                <c:ptCount val="6"/>
                <c:pt idx="0">
                  <c:v>0.11880165289256199</c:v>
                </c:pt>
                <c:pt idx="1">
                  <c:v>0.11821946169772257</c:v>
                </c:pt>
                <c:pt idx="2">
                  <c:v>0.21051282051282053</c:v>
                </c:pt>
                <c:pt idx="3">
                  <c:v>5.8737864077669899E-2</c:v>
                </c:pt>
                <c:pt idx="4">
                  <c:v>8.1072555205047317E-2</c:v>
                </c:pt>
                <c:pt idx="5">
                  <c:v>0.12522522522522522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FWC2022'!$A$4:$A$9</c15:f>
                <c15:dlblRangeCache>
                  <c:ptCount val="6"/>
                  <c:pt idx="0">
                    <c:v>Casemiro</c:v>
                  </c:pt>
                  <c:pt idx="1">
                    <c:v>L. Paquetá</c:v>
                  </c:pt>
                  <c:pt idx="2">
                    <c:v>Neymar</c:v>
                  </c:pt>
                  <c:pt idx="3">
                    <c:v>Vini JR</c:v>
                  </c:pt>
                  <c:pt idx="4">
                    <c:v>Raphinha</c:v>
                  </c:pt>
                  <c:pt idx="5">
                    <c:v>Richarlison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C450-485E-A503-7F1263350E42}"/>
            </c:ext>
          </c:extLst>
        </c:ser>
        <c:ser>
          <c:idx val="1"/>
          <c:order val="1"/>
          <c:tx>
            <c:v>Reservas - 2022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0000FF"/>
              </a:solidFill>
              <a:ln>
                <a:solidFill>
                  <a:schemeClr val="bg1"/>
                </a:solidFill>
              </a:ln>
            </c:spPr>
          </c:marker>
          <c:dLbls>
            <c:dLbl>
              <c:idx val="0"/>
              <c:layout>
                <c:manualLayout>
                  <c:x val="-1.4111111111111111E-2"/>
                  <c:y val="-2.5478395061728394E-2"/>
                </c:manualLayout>
              </c:layout>
              <c:tx>
                <c:rich>
                  <a:bodyPr/>
                  <a:lstStyle/>
                  <a:p>
                    <a:fld id="{38765899-B3AE-400D-87BA-7BE85782E0BD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450-485E-A503-7F1263350E42}"/>
                </c:ext>
              </c:extLst>
            </c:dLbl>
            <c:dLbl>
              <c:idx val="1"/>
              <c:layout>
                <c:manualLayout>
                  <c:x val="-1.2699999999999999E-2"/>
                  <c:y val="-2.3518518518518518E-2"/>
                </c:manualLayout>
              </c:layout>
              <c:tx>
                <c:rich>
                  <a:bodyPr/>
                  <a:lstStyle/>
                  <a:p>
                    <a:fld id="{077BE4DC-6ED9-4465-9F9E-35B2ADD801F4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450-485E-A503-7F1263350E42}"/>
                </c:ext>
              </c:extLst>
            </c:dLbl>
            <c:dLbl>
              <c:idx val="2"/>
              <c:layout>
                <c:manualLayout>
                  <c:x val="-1.1288888888888914E-2"/>
                  <c:y val="3.1358024691357879E-2"/>
                </c:manualLayout>
              </c:layout>
              <c:tx>
                <c:rich>
                  <a:bodyPr rot="1800000" wrap="square" lIns="38100" tIns="19050" rIns="38100" bIns="19050" anchor="ctr">
                    <a:spAutoFit/>
                  </a:bodyPr>
                  <a:lstStyle/>
                  <a:p>
                    <a:pPr>
                      <a:defRPr sz="1100" baseline="0">
                        <a:latin typeface="Bahnschrift SemiBold Condensed" panose="020B0502040204020203" pitchFamily="34" charset="0"/>
                      </a:defRPr>
                    </a:pPr>
                    <a:fld id="{2DEE9548-00FB-4CB0-9B94-7792E4A3C488}" type="CELLRANGE">
                      <a:rPr lang="en-US"/>
                      <a:pPr>
                        <a:defRPr sz="1100" baseline="0"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450-485E-A503-7F1263350E42}"/>
                </c:ext>
              </c:extLst>
            </c:dLbl>
            <c:dLbl>
              <c:idx val="3"/>
              <c:layout>
                <c:manualLayout>
                  <c:x val="-1.2699999999999999E-2"/>
                  <c:y val="-2.5478395061728394E-2"/>
                </c:manualLayout>
              </c:layout>
              <c:tx>
                <c:rich>
                  <a:bodyPr/>
                  <a:lstStyle/>
                  <a:p>
                    <a:fld id="{E99360D6-A304-4F03-AFAE-BBDE268E66AC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450-485E-A503-7F1263350E42}"/>
                </c:ext>
              </c:extLst>
            </c:dLbl>
            <c:dLbl>
              <c:idx val="4"/>
              <c:layout>
                <c:manualLayout>
                  <c:x val="-1.4111111111111111E-2"/>
                  <c:y val="-2.7438271604938273E-2"/>
                </c:manualLayout>
              </c:layout>
              <c:tx>
                <c:rich>
                  <a:bodyPr/>
                  <a:lstStyle/>
                  <a:p>
                    <a:fld id="{61250E3C-9442-4F27-BF89-AD4E35CEFB7E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450-485E-A503-7F1263350E42}"/>
                </c:ext>
              </c:extLst>
            </c:dLbl>
            <c:dLbl>
              <c:idx val="5"/>
              <c:layout>
                <c:manualLayout>
                  <c:x val="-9.877777777777777E-3"/>
                  <c:y val="-2.9398148148148218E-2"/>
                </c:manualLayout>
              </c:layout>
              <c:tx>
                <c:rich>
                  <a:bodyPr/>
                  <a:lstStyle/>
                  <a:p>
                    <a:fld id="{66F57F37-7061-4D0D-9FF1-A91559962037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450-485E-A503-7F1263350E42}"/>
                </c:ext>
              </c:extLst>
            </c:dLbl>
            <c:dLbl>
              <c:idx val="6"/>
              <c:layout>
                <c:manualLayout>
                  <c:x val="-1.8344444444444444E-2"/>
                  <c:y val="2.1558641975308643E-2"/>
                </c:manualLayout>
              </c:layout>
              <c:tx>
                <c:rich>
                  <a:bodyPr rot="1800000" wrap="square" lIns="38100" tIns="19050" rIns="38100" bIns="19050" anchor="ctr">
                    <a:spAutoFit/>
                  </a:bodyPr>
                  <a:lstStyle/>
                  <a:p>
                    <a:pPr>
                      <a:defRPr sz="1100" baseline="0">
                        <a:latin typeface="Bahnschrift SemiBold Condensed" panose="020B0502040204020203" pitchFamily="34" charset="0"/>
                      </a:defRPr>
                    </a:pPr>
                    <a:fld id="{828A4244-221B-4F70-AAE8-62593D59F0EF}" type="CELLRANGE">
                      <a:rPr lang="en-US"/>
                      <a:pPr>
                        <a:defRPr sz="1100" baseline="0"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450-485E-A503-7F1263350E42}"/>
                </c:ext>
              </c:extLst>
            </c:dLbl>
            <c:dLbl>
              <c:idx val="7"/>
              <c:layout>
                <c:manualLayout>
                  <c:x val="-6.9144444444444439E-2"/>
                  <c:y val="1.7638888888888888E-2"/>
                </c:manualLayout>
              </c:layout>
              <c:tx>
                <c:rich>
                  <a:bodyPr/>
                  <a:lstStyle/>
                  <a:p>
                    <a:fld id="{59C44606-4D5B-44C8-AE09-571726F0E6D1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C450-485E-A503-7F1263350E42}"/>
                </c:ext>
              </c:extLst>
            </c:dLbl>
            <c:dLbl>
              <c:idx val="8"/>
              <c:layout>
                <c:manualLayout>
                  <c:x val="-1.4111111111111125E-2"/>
                  <c:y val="-2.3518518518518661E-2"/>
                </c:manualLayout>
              </c:layout>
              <c:tx>
                <c:rich>
                  <a:bodyPr/>
                  <a:lstStyle/>
                  <a:p>
                    <a:fld id="{9F5CDE16-5E57-4501-89D7-A2AD28E06EA8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450-485E-A503-7F1263350E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1800000" wrap="square" lIns="38100" tIns="19050" rIns="38100" bIns="19050" anchor="ctr">
                <a:spAutoFit/>
              </a:bodyPr>
              <a:lstStyle/>
              <a:p>
                <a:pPr>
                  <a:defRPr sz="1100" baseline="0">
                    <a:latin typeface="Bahnschrift SemiBold Condensed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'Neymar FWC2022'!$Q$11:$Q$19</c:f>
              <c:numCache>
                <c:formatCode>0%</c:formatCode>
                <c:ptCount val="9"/>
                <c:pt idx="0" formatCode="0.0%">
                  <c:v>2.4390243902439025E-2</c:v>
                </c:pt>
                <c:pt idx="1">
                  <c:v>0</c:v>
                </c:pt>
                <c:pt idx="2" formatCode="0.0%">
                  <c:v>4.6468401486988851E-2</c:v>
                </c:pt>
                <c:pt idx="3">
                  <c:v>0.36363636363636365</c:v>
                </c:pt>
                <c:pt idx="4">
                  <c:v>0.1176</c:v>
                </c:pt>
                <c:pt idx="5">
                  <c:v>0.19974025974025975</c:v>
                </c:pt>
                <c:pt idx="6">
                  <c:v>8.6058519793459548E-2</c:v>
                </c:pt>
                <c:pt idx="7">
                  <c:v>5.8823529411764705E-2</c:v>
                </c:pt>
                <c:pt idx="8">
                  <c:v>0</c:v>
                </c:pt>
              </c:numCache>
            </c:numRef>
          </c:xVal>
          <c:yVal>
            <c:numRef>
              <c:f>'Neymar FWC2022'!$P$11:$P$19</c:f>
              <c:numCache>
                <c:formatCode>0%</c:formatCode>
                <c:ptCount val="9"/>
                <c:pt idx="0">
                  <c:v>0.13725490196078433</c:v>
                </c:pt>
                <c:pt idx="1">
                  <c:v>0.17702702702702705</c:v>
                </c:pt>
                <c:pt idx="2">
                  <c:v>9.8327137546468407E-2</c:v>
                </c:pt>
                <c:pt idx="3">
                  <c:v>0.2</c:v>
                </c:pt>
                <c:pt idx="4">
                  <c:v>0.21978021978021978</c:v>
                </c:pt>
                <c:pt idx="5">
                  <c:v>8.8167938931297721E-2</c:v>
                </c:pt>
                <c:pt idx="6">
                  <c:v>9.6688741721854307E-2</c:v>
                </c:pt>
                <c:pt idx="7">
                  <c:v>0.31818181818181818</c:v>
                </c:pt>
                <c:pt idx="8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FWC2022'!$A$11:$A$19</c15:f>
                <c15:dlblRangeCache>
                  <c:ptCount val="9"/>
                  <c:pt idx="0">
                    <c:v>Fabinho</c:v>
                  </c:pt>
                  <c:pt idx="1">
                    <c:v>Fred</c:v>
                  </c:pt>
                  <c:pt idx="2">
                    <c:v>B. Guimarães</c:v>
                  </c:pt>
                  <c:pt idx="3">
                    <c:v>E. Ribeiro</c:v>
                  </c:pt>
                  <c:pt idx="4">
                    <c:v>Rodrygo</c:v>
                  </c:pt>
                  <c:pt idx="5">
                    <c:v>G. Martinelli</c:v>
                  </c:pt>
                  <c:pt idx="6">
                    <c:v>Antony</c:v>
                  </c:pt>
                  <c:pt idx="7">
                    <c:v>G. Jesus</c:v>
                  </c:pt>
                  <c:pt idx="8">
                    <c:v>Pedro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C450-485E-A503-7F1263350E42}"/>
            </c:ext>
          </c:extLst>
        </c:ser>
        <c:ser>
          <c:idx val="2"/>
          <c:order val="2"/>
          <c:tx>
            <c:v>Titulares - 2018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rgbClr val="FFFF99"/>
              </a:solidFill>
              <a:ln>
                <a:solidFill>
                  <a:srgbClr val="00B0F0"/>
                </a:solidFill>
              </a:ln>
            </c:spPr>
          </c:marker>
          <c:dLbls>
            <c:dLbl>
              <c:idx val="0"/>
              <c:layout>
                <c:manualLayout>
                  <c:x val="-1.2700000000000052E-2"/>
                  <c:y val="-2.7438271604938273E-2"/>
                </c:manualLayout>
              </c:layout>
              <c:tx>
                <c:rich>
                  <a:bodyPr/>
                  <a:lstStyle/>
                  <a:p>
                    <a:fld id="{C65129A2-7133-4DE7-9E93-15A42D9D96E0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C450-485E-A503-7F1263350E42}"/>
                </c:ext>
              </c:extLst>
            </c:dLbl>
            <c:dLbl>
              <c:idx val="1"/>
              <c:layout>
                <c:manualLayout>
                  <c:x val="-5.6444444444444962E-3"/>
                  <c:y val="-1.7638888888888888E-2"/>
                </c:manualLayout>
              </c:layout>
              <c:tx>
                <c:rich>
                  <a:bodyPr/>
                  <a:lstStyle/>
                  <a:p>
                    <a:fld id="{97C0D6D5-D9E7-47BD-A570-A8AB26DA650E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C450-485E-A503-7F1263350E42}"/>
                </c:ext>
              </c:extLst>
            </c:dLbl>
            <c:dLbl>
              <c:idx val="2"/>
              <c:layout>
                <c:manualLayout>
                  <c:x val="-2.3988888888888889E-2"/>
                  <c:y val="-2.9398148148148218E-2"/>
                </c:manualLayout>
              </c:layout>
              <c:tx>
                <c:rich>
                  <a:bodyPr/>
                  <a:lstStyle/>
                  <a:p>
                    <a:fld id="{9DA2A9AD-8FF4-4B0C-9402-FFE929F58594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C450-485E-A503-7F1263350E42}"/>
                </c:ext>
              </c:extLst>
            </c:dLbl>
            <c:dLbl>
              <c:idx val="3"/>
              <c:layout>
                <c:manualLayout>
                  <c:x val="-9.877777777777777E-3"/>
                  <c:y val="-1.5679012345679155E-2"/>
                </c:manualLayout>
              </c:layout>
              <c:tx>
                <c:rich>
                  <a:bodyPr/>
                  <a:lstStyle/>
                  <a:p>
                    <a:fld id="{0DCD0135-93DA-44C1-9780-A6E58C9E7778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C450-485E-A503-7F1263350E42}"/>
                </c:ext>
              </c:extLst>
            </c:dLbl>
            <c:dLbl>
              <c:idx val="4"/>
              <c:layout>
                <c:manualLayout>
                  <c:x val="-5.6444444444444441E-3"/>
                  <c:y val="0"/>
                </c:manualLayout>
              </c:layout>
              <c:tx>
                <c:rich>
                  <a:bodyPr rot="0" wrap="square" lIns="38100" tIns="19050" rIns="38100" bIns="1905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  <a:latin typeface="Bahnschrift SemiBold Condensed" panose="020B0502040204020203" pitchFamily="34" charset="0"/>
                      </a:defRPr>
                    </a:pPr>
                    <a:fld id="{306461C7-F131-4FF9-ACB8-9454CDC41593}" type="CELLRANGE">
                      <a:rPr lang="en-US"/>
                      <a:pPr>
                        <a:defRPr baseline="0">
                          <a:solidFill>
                            <a:schemeClr val="accent6">
                              <a:lumMod val="20000"/>
                              <a:lumOff val="80000"/>
                            </a:schemeClr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C450-485E-A503-7F1263350E42}"/>
                </c:ext>
              </c:extLst>
            </c:dLbl>
            <c:dLbl>
              <c:idx val="5"/>
              <c:layout>
                <c:manualLayout>
                  <c:x val="-9.877777777777777E-3"/>
                  <c:y val="1.7638888888888888E-2"/>
                </c:manualLayout>
              </c:layout>
              <c:tx>
                <c:rich>
                  <a:bodyPr rot="-60000" wrap="square" lIns="38100" tIns="19050" rIns="38100" bIns="1905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  <a:latin typeface="Bahnschrift SemiBold Condensed" panose="020B0502040204020203" pitchFamily="34" charset="0"/>
                      </a:defRPr>
                    </a:pPr>
                    <a:fld id="{E40BA26A-5ADF-4118-ADFA-48D30BD52429}" type="CELLRANGE">
                      <a:rPr lang="en-US"/>
                      <a:pPr>
                        <a:defRPr baseline="0">
                          <a:solidFill>
                            <a:schemeClr val="accent6">
                              <a:lumMod val="20000"/>
                              <a:lumOff val="80000"/>
                            </a:schemeClr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C450-485E-A503-7F1263350E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900000" wrap="square" lIns="38100" tIns="19050" rIns="38100" bIns="19050" anchor="ctr">
                <a:spAutoFit/>
              </a:bodyPr>
              <a:lstStyle/>
              <a:p>
                <a:pPr>
                  <a:defRPr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Bahnschrift SemiBold Condensed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'Neymar FWC2022'!$Q$21:$Q$26</c:f>
              <c:numCache>
                <c:formatCode>0%</c:formatCode>
                <c:ptCount val="6"/>
                <c:pt idx="0">
                  <c:v>0.10784313725490195</c:v>
                </c:pt>
                <c:pt idx="1">
                  <c:v>0.10032102728731943</c:v>
                </c:pt>
                <c:pt idx="2">
                  <c:v>7.7227722772277227E-2</c:v>
                </c:pt>
                <c:pt idx="3">
                  <c:v>8.8652482269503549E-2</c:v>
                </c:pt>
                <c:pt idx="4">
                  <c:v>6.8750000000000006E-2</c:v>
                </c:pt>
                <c:pt idx="5" formatCode="0.0%">
                  <c:v>2.1600000000000001E-2</c:v>
                </c:pt>
              </c:numCache>
            </c:numRef>
          </c:xVal>
          <c:yVal>
            <c:numRef>
              <c:f>'Neymar FWC2022'!$P$21:$P$26</c:f>
              <c:numCache>
                <c:formatCode>0%</c:formatCode>
                <c:ptCount val="6"/>
                <c:pt idx="0">
                  <c:v>0.13716814159292035</c:v>
                </c:pt>
                <c:pt idx="1">
                  <c:v>0.17504051863857376</c:v>
                </c:pt>
                <c:pt idx="2">
                  <c:v>0.10853658536585367</c:v>
                </c:pt>
                <c:pt idx="3">
                  <c:v>0.10135135135135136</c:v>
                </c:pt>
                <c:pt idx="4">
                  <c:v>2.994186046511628E-2</c:v>
                </c:pt>
                <c:pt idx="5">
                  <c:v>0.11793214862681745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FWC2022'!$A$21:$A$26</c15:f>
                <c15:dlblRangeCache>
                  <c:ptCount val="6"/>
                  <c:pt idx="0">
                    <c:v>Neymar - 2018</c:v>
                  </c:pt>
                  <c:pt idx="1">
                    <c:v>Ph. Coutinho - 2018</c:v>
                  </c:pt>
                  <c:pt idx="2">
                    <c:v>G. Jesus  - 2018</c:v>
                  </c:pt>
                  <c:pt idx="3">
                    <c:v>Willian - 2018</c:v>
                  </c:pt>
                  <c:pt idx="4">
                    <c:v>Paulinho - 2018</c:v>
                  </c:pt>
                  <c:pt idx="5">
                    <c:v>Casemiro - 2018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C450-485E-A503-7F1263350E42}"/>
            </c:ext>
          </c:extLst>
        </c:ser>
        <c:ser>
          <c:idx val="3"/>
          <c:order val="3"/>
          <c:tx>
            <c:v>Reservas - 2018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rgbClr val="00B0F0"/>
              </a:solidFill>
              <a:ln>
                <a:solidFill>
                  <a:schemeClr val="bg1"/>
                </a:solidFill>
              </a:ln>
            </c:spPr>
          </c:marker>
          <c:dLbls>
            <c:dLbl>
              <c:idx val="0"/>
              <c:layout>
                <c:manualLayout>
                  <c:x val="-1.2699999999999999E-2"/>
                  <c:y val="3.7237654320987655E-2"/>
                </c:manualLayout>
              </c:layout>
              <c:tx>
                <c:rich>
                  <a:bodyPr rot="1800000" wrap="square" lIns="38100" tIns="19050" rIns="38100" bIns="1905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bg1">
                            <a:lumMod val="85000"/>
                          </a:schemeClr>
                        </a:solidFill>
                        <a:latin typeface="Bahnschrift Condensed" panose="020B0502040204020203" pitchFamily="34" charset="0"/>
                      </a:defRPr>
                    </a:pPr>
                    <a:fld id="{A13F14EB-B604-43AF-9CF7-E551C4D7A1AD}" type="CELLRANGE">
                      <a:rPr lang="en-US"/>
                      <a:pPr>
                        <a:defRPr baseline="0">
                          <a:solidFill>
                            <a:schemeClr val="bg1">
                              <a:lumMod val="85000"/>
                            </a:schemeClr>
                          </a:solidFill>
                          <a:latin typeface="Bahnschrift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C450-485E-A503-7F1263350E42}"/>
                </c:ext>
              </c:extLst>
            </c:dLbl>
            <c:dLbl>
              <c:idx val="1"/>
              <c:layout>
                <c:manualLayout>
                  <c:x val="-1.2699999999999897E-2"/>
                  <c:y val="-3.5277777777777776E-2"/>
                </c:manualLayout>
              </c:layout>
              <c:tx>
                <c:rich>
                  <a:bodyPr rot="-1800000" wrap="square" lIns="38100" tIns="19050" rIns="38100" bIns="1905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bg1">
                            <a:lumMod val="85000"/>
                          </a:schemeClr>
                        </a:solidFill>
                        <a:latin typeface="Bahnschrift Condensed" panose="020B0502040204020203" pitchFamily="34" charset="0"/>
                      </a:defRPr>
                    </a:pPr>
                    <a:fld id="{70AFF65D-9D33-4725-945F-767A8752A705}" type="CELLRANGE">
                      <a:rPr lang="en-US"/>
                      <a:pPr>
                        <a:defRPr baseline="0">
                          <a:solidFill>
                            <a:schemeClr val="bg1">
                              <a:lumMod val="85000"/>
                            </a:schemeClr>
                          </a:solidFill>
                          <a:latin typeface="Bahnschrift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C450-485E-A503-7F1263350E42}"/>
                </c:ext>
              </c:extLst>
            </c:dLbl>
            <c:dLbl>
              <c:idx val="2"/>
              <c:layout>
                <c:manualLayout>
                  <c:x val="-9.877777777777829E-3"/>
                  <c:y val="1.9598765432098767E-2"/>
                </c:manualLayout>
              </c:layout>
              <c:tx>
                <c:rich>
                  <a:bodyPr rot="900000" wrap="square" lIns="38100" tIns="19050" rIns="38100" bIns="1905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bg1">
                            <a:lumMod val="85000"/>
                          </a:schemeClr>
                        </a:solidFill>
                        <a:latin typeface="Bahnschrift Condensed" panose="020B0502040204020203" pitchFamily="34" charset="0"/>
                      </a:defRPr>
                    </a:pPr>
                    <a:fld id="{D34D4342-EC81-41E4-8A58-1B9493A88DE8}" type="CELLRANGE">
                      <a:rPr lang="en-US"/>
                      <a:pPr>
                        <a:defRPr baseline="0">
                          <a:solidFill>
                            <a:schemeClr val="bg1">
                              <a:lumMod val="85000"/>
                            </a:schemeClr>
                          </a:solidFill>
                          <a:latin typeface="Bahnschrift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C450-485E-A503-7F1263350E42}"/>
                </c:ext>
              </c:extLst>
            </c:dLbl>
            <c:dLbl>
              <c:idx val="3"/>
              <c:layout>
                <c:manualLayout>
                  <c:x val="-1.128888888888894E-2"/>
                  <c:y val="-2.9398148148148218E-2"/>
                </c:manualLayout>
              </c:layout>
              <c:tx>
                <c:rich>
                  <a:bodyPr rot="-900000" wrap="square" lIns="38100" tIns="19050" rIns="38100" bIns="1905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bg1">
                            <a:lumMod val="85000"/>
                          </a:schemeClr>
                        </a:solidFill>
                        <a:latin typeface="Bahnschrift Condensed" panose="020B0502040204020203" pitchFamily="34" charset="0"/>
                      </a:defRPr>
                    </a:pPr>
                    <a:fld id="{85FD764E-6F9A-440B-BC6E-1478229F3969}" type="CELLRANGE">
                      <a:rPr lang="en-US" baseline="0">
                        <a:solidFill>
                          <a:schemeClr val="bg1">
                            <a:lumMod val="85000"/>
                          </a:schemeClr>
                        </a:solidFill>
                        <a:latin typeface="Bahnschrift Condensed" panose="020B0502040204020203" pitchFamily="34" charset="0"/>
                      </a:rPr>
                      <a:pPr>
                        <a:defRPr baseline="0">
                          <a:solidFill>
                            <a:schemeClr val="bg1">
                              <a:lumMod val="85000"/>
                            </a:schemeClr>
                          </a:solidFill>
                          <a:latin typeface="Bahnschrift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C450-485E-A503-7F1263350E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solidFill>
                      <a:schemeClr val="bg1">
                        <a:lumMod val="85000"/>
                      </a:schemeClr>
                    </a:solidFill>
                    <a:latin typeface="Bahnschrift Condensed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'Neymar FWC2022'!$Q$28:$Q$31</c:f>
              <c:numCache>
                <c:formatCode>0%</c:formatCode>
                <c:ptCount val="4"/>
                <c:pt idx="0" formatCode="0.0%">
                  <c:v>3.4151329243353783E-2</c:v>
                </c:pt>
                <c:pt idx="1">
                  <c:v>0.29666666666666669</c:v>
                </c:pt>
                <c:pt idx="2">
                  <c:v>0.10431519699812383</c:v>
                </c:pt>
                <c:pt idx="3">
                  <c:v>0.11116666666666666</c:v>
                </c:pt>
              </c:numCache>
            </c:numRef>
          </c:xVal>
          <c:yVal>
            <c:numRef>
              <c:f>'Neymar FWC2022'!$P$28:$P$31</c:f>
              <c:numCache>
                <c:formatCode>0%</c:formatCode>
                <c:ptCount val="4"/>
                <c:pt idx="0">
                  <c:v>9.0998363338788857E-2</c:v>
                </c:pt>
                <c:pt idx="1">
                  <c:v>0.16659528907922913</c:v>
                </c:pt>
                <c:pt idx="2" formatCode="0.0%">
                  <c:v>6.2359550561797754E-2</c:v>
                </c:pt>
                <c:pt idx="3">
                  <c:v>0.12488755622188905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FWC2022'!$A$28:$A$31</c15:f>
                <c15:dlblRangeCache>
                  <c:ptCount val="4"/>
                  <c:pt idx="0">
                    <c:v>Fernandinho - 2018</c:v>
                  </c:pt>
                  <c:pt idx="1">
                    <c:v>D. Costa - 2018</c:v>
                  </c:pt>
                  <c:pt idx="2">
                    <c:v>R. Firmino - 2018</c:v>
                  </c:pt>
                  <c:pt idx="3">
                    <c:v>R. Augusto - 2018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C450-485E-A503-7F1263350E4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689525344"/>
        <c:axId val="250368272"/>
      </c:scatterChart>
      <c:valAx>
        <c:axId val="689525344"/>
        <c:scaling>
          <c:orientation val="minMax"/>
          <c:max val="0.4"/>
          <c:min val="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pt-BR" sz="1600" b="0" i="0" u="none" strike="noStrike" kern="1200" baseline="0">
                    <a:solidFill>
                      <a:sysClr val="window" lastClr="FFFFFF"/>
                    </a:solidFill>
                    <a:latin typeface="Bahnschrift" panose="020B0502040204020203" pitchFamily="34" charset="0"/>
                  </a:rPr>
                  <a:t>Condução Progressiva/Condução</a:t>
                </a:r>
                <a:endParaRPr lang="pt-BR" sz="1600" b="0" i="0" u="none" strike="noStrike" kern="1200" baseline="0">
                  <a:solidFill>
                    <a:sysClr val="window" lastClr="FFFFFF"/>
                  </a:solidFill>
                  <a:latin typeface="Bahnschrift SemiBold Condensed" panose="020B05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250368272"/>
        <c:crosses val="autoZero"/>
        <c:crossBetween val="midCat"/>
      </c:valAx>
      <c:valAx>
        <c:axId val="250368272"/>
        <c:scaling>
          <c:orientation val="minMax"/>
          <c:max val="0.35000000000000003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Bahnschrift SemiCondensed" panose="020B0502040204020203" pitchFamily="34" charset="0"/>
                    <a:ea typeface="+mn-ea"/>
                    <a:cs typeface="+mn-cs"/>
                  </a:defRPr>
                </a:pPr>
                <a:r>
                  <a:rPr lang="pt-BR" sz="1400" b="1" baseline="0">
                    <a:latin typeface="Bahnschrift SemiBold" panose="020B0502040204020203" pitchFamily="34" charset="0"/>
                  </a:rPr>
                  <a:t>Passe Progressivo/Passe</a:t>
                </a:r>
              </a:p>
            </c:rich>
          </c:tx>
          <c:layout>
            <c:manualLayout>
              <c:xMode val="edge"/>
              <c:yMode val="edge"/>
              <c:x val="9.2724444444444443E-3"/>
              <c:y val="0.281165895061728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bg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689525344"/>
        <c:crosses val="autoZero"/>
        <c:crossBetween val="midCat"/>
      </c:valAx>
      <c:spPr>
        <a:pattFill prst="pct20">
          <a:fgClr>
            <a:schemeClr val="bg2">
              <a:lumMod val="10000"/>
            </a:schemeClr>
          </a:fgClr>
          <a:bgClr>
            <a:schemeClr val="tx1"/>
          </a:bgClr>
        </a:pattFill>
        <a:ln>
          <a:solidFill>
            <a:schemeClr val="bg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66FF33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CCFFCC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83121955555555549"/>
          <c:y val="3.3172067901234566E-2"/>
          <c:w val="0.1304183333333333"/>
          <c:h val="0.13715231481481482"/>
        </c:manualLayout>
      </c:layout>
      <c:overlay val="1"/>
      <c:spPr>
        <a:solidFill>
          <a:schemeClr val="tx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pt-BR"/>
    </a:p>
  </c:txPr>
  <c:printSettings>
    <c:headerFooter/>
    <c:pageMargins b="1" l="1" r="1" t="1" header="0.5" footer="0.5"/>
    <c:pageSetup paperSize="8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FFFF00"/>
                </a:solidFill>
              </a:defRPr>
            </a:pPr>
            <a:r>
              <a:rPr lang="pt-BR" baseline="0">
                <a:solidFill>
                  <a:srgbClr val="FFFF00"/>
                </a:solidFill>
              </a:rPr>
              <a:t>Distância de Progressão</a:t>
            </a:r>
          </a:p>
          <a:p>
            <a:pPr>
              <a:defRPr>
                <a:solidFill>
                  <a:srgbClr val="FFFF00"/>
                </a:solidFill>
              </a:defRPr>
            </a:pPr>
            <a:r>
              <a:rPr lang="pt-BR" baseline="0">
                <a:solidFill>
                  <a:srgbClr val="FFFF00"/>
                </a:solidFill>
              </a:rPr>
              <a:t>Copas 2018 e 2022</a:t>
            </a:r>
            <a:endParaRPr lang="pt-BR"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0.69999522222222221"/>
          <c:y val="3.5715123456790121E-2"/>
        </c:manualLayout>
      </c:layout>
      <c:overlay val="1"/>
      <c:spPr>
        <a:solidFill>
          <a:schemeClr val="tx1"/>
        </a:solidFill>
        <a:ln>
          <a:solidFill>
            <a:srgbClr val="0000FF"/>
          </a:solidFill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Titulares - 2022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FFFF00"/>
              </a:solidFill>
              <a:ln>
                <a:solidFill>
                  <a:srgbClr val="0000FF"/>
                </a:solidFill>
              </a:ln>
            </c:spPr>
          </c:marker>
          <c:dLbls>
            <c:dLbl>
              <c:idx val="0"/>
              <c:layout>
                <c:manualLayout>
                  <c:x val="-1.4111111111111111E-2"/>
                  <c:y val="-2.5478395061728394E-2"/>
                </c:manualLayout>
              </c:layout>
              <c:tx>
                <c:rich>
                  <a:bodyPr/>
                  <a:lstStyle/>
                  <a:p>
                    <a:fld id="{704561BE-6319-4ABC-91FB-C4CA078A6AE0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4BB-416B-BAFA-B0CD7F3871D0}"/>
                </c:ext>
              </c:extLst>
            </c:dLbl>
            <c:dLbl>
              <c:idx val="1"/>
              <c:layout>
                <c:manualLayout>
                  <c:x val="-5.6444444444444962E-3"/>
                  <c:y val="-5.8796296296297016E-3"/>
                </c:manualLayout>
              </c:layout>
              <c:tx>
                <c:rich>
                  <a:bodyPr/>
                  <a:lstStyle/>
                  <a:p>
                    <a:fld id="{B3EBD175-6306-45DE-AFE0-DB03586686F8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4BB-416B-BAFA-B0CD7F3871D0}"/>
                </c:ext>
              </c:extLst>
            </c:dLbl>
            <c:dLbl>
              <c:idx val="2"/>
              <c:layout>
                <c:manualLayout>
                  <c:x val="-1.5522222222222222E-2"/>
                  <c:y val="-2.7438271604938308E-2"/>
                </c:manualLayout>
              </c:layout>
              <c:tx>
                <c:rich>
                  <a:bodyPr/>
                  <a:lstStyle/>
                  <a:p>
                    <a:fld id="{70DCA51B-8896-4E4C-AEAB-D301277B5DE5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4BB-416B-BAFA-B0CD7F3871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4F9D28B-3FF7-4FEB-A278-0D894E211E00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4BB-416B-BAFA-B0CD7F3871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7355429-5CE7-4263-B280-29D2DBADE493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4BB-416B-BAFA-B0CD7F3871D0}"/>
                </c:ext>
              </c:extLst>
            </c:dLbl>
            <c:dLbl>
              <c:idx val="5"/>
              <c:layout>
                <c:manualLayout>
                  <c:x val="-1.6933333333333335E-2"/>
                  <c:y val="-3.135802469135817E-2"/>
                </c:manualLayout>
              </c:layout>
              <c:tx>
                <c:rich>
                  <a:bodyPr/>
                  <a:lstStyle/>
                  <a:p>
                    <a:fld id="{0CE292CD-F613-4956-9796-E77AC3A90121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4BB-416B-BAFA-B0CD7F3871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900000" wrap="square" lIns="0" tIns="0" rIns="0" bIns="0" anchor="ctr" anchorCtr="0">
                <a:spAutoFit/>
              </a:bodyPr>
              <a:lstStyle/>
              <a:p>
                <a:pPr>
                  <a:defRPr sz="1100" baseline="0">
                    <a:solidFill>
                      <a:srgbClr val="66FF33"/>
                    </a:solidFill>
                    <a:latin typeface="Bahnschrift SemiBold Condensed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'Neymar FWC2022'!$S$4:$S$9</c:f>
              <c:numCache>
                <c:formatCode>0%</c:formatCode>
                <c:ptCount val="6"/>
                <c:pt idx="0">
                  <c:v>0.45278246205733563</c:v>
                </c:pt>
                <c:pt idx="1">
                  <c:v>0.38161559888579388</c:v>
                </c:pt>
                <c:pt idx="2">
                  <c:v>0.43405928614640044</c:v>
                </c:pt>
                <c:pt idx="3">
                  <c:v>0.56463878326996197</c:v>
                </c:pt>
                <c:pt idx="4">
                  <c:v>0.54329295648272768</c:v>
                </c:pt>
                <c:pt idx="5">
                  <c:v>0.70370370370370372</c:v>
                </c:pt>
              </c:numCache>
            </c:numRef>
          </c:xVal>
          <c:yVal>
            <c:numRef>
              <c:f>'Neymar FWC2022'!$R$4:$R$9</c:f>
              <c:numCache>
                <c:formatCode>0%</c:formatCode>
                <c:ptCount val="6"/>
                <c:pt idx="0">
                  <c:v>0.29661118428930666</c:v>
                </c:pt>
                <c:pt idx="1">
                  <c:v>0.24124355145262014</c:v>
                </c:pt>
                <c:pt idx="2">
                  <c:v>0.34939550949913645</c:v>
                </c:pt>
                <c:pt idx="3">
                  <c:v>0.17098646034816248</c:v>
                </c:pt>
                <c:pt idx="4">
                  <c:v>0.22707343807088054</c:v>
                </c:pt>
                <c:pt idx="5">
                  <c:v>0.17924528301886791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FWC2022'!$A$4:$A$9</c15:f>
                <c15:dlblRangeCache>
                  <c:ptCount val="6"/>
                  <c:pt idx="0">
                    <c:v>Casemiro</c:v>
                  </c:pt>
                  <c:pt idx="1">
                    <c:v>L. Paquetá</c:v>
                  </c:pt>
                  <c:pt idx="2">
                    <c:v>Neymar</c:v>
                  </c:pt>
                  <c:pt idx="3">
                    <c:v>Vini JR</c:v>
                  </c:pt>
                  <c:pt idx="4">
                    <c:v>Raphinha</c:v>
                  </c:pt>
                  <c:pt idx="5">
                    <c:v>Richarlison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24BB-416B-BAFA-B0CD7F3871D0}"/>
            </c:ext>
          </c:extLst>
        </c:ser>
        <c:ser>
          <c:idx val="1"/>
          <c:order val="1"/>
          <c:tx>
            <c:v>Reservas - 2022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0000FF"/>
              </a:solidFill>
              <a:ln>
                <a:solidFill>
                  <a:schemeClr val="bg1"/>
                </a:solidFill>
              </a:ln>
            </c:spPr>
          </c:marker>
          <c:dLbls>
            <c:dLbl>
              <c:idx val="0"/>
              <c:layout>
                <c:manualLayout>
                  <c:x val="-4.2333333333333337E-3"/>
                  <c:y val="0"/>
                </c:manualLayout>
              </c:layout>
              <c:tx>
                <c:rich>
                  <a:bodyPr/>
                  <a:lstStyle/>
                  <a:p>
                    <a:fld id="{A1969606-C227-4E09-A73F-6A9778E9FB30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4BB-416B-BAFA-B0CD7F3871D0}"/>
                </c:ext>
              </c:extLst>
            </c:dLbl>
            <c:dLbl>
              <c:idx val="1"/>
              <c:layout>
                <c:manualLayout>
                  <c:x val="-7.0555555555556074E-3"/>
                  <c:y val="-5.8796296296296296E-3"/>
                </c:manualLayout>
              </c:layout>
              <c:tx>
                <c:rich>
                  <a:bodyPr/>
                  <a:lstStyle/>
                  <a:p>
                    <a:fld id="{3FD4E726-6D00-4546-8C6B-4DC799B787E4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4BB-416B-BAFA-B0CD7F3871D0}"/>
                </c:ext>
              </c:extLst>
            </c:dLbl>
            <c:dLbl>
              <c:idx val="2"/>
              <c:layout>
                <c:manualLayout>
                  <c:x val="-7.0555555555555554E-3"/>
                  <c:y val="-2.7438271604938291E-2"/>
                </c:manualLayout>
              </c:layout>
              <c:tx>
                <c:rich>
                  <a:bodyPr/>
                  <a:lstStyle/>
                  <a:p>
                    <a:fld id="{B63D9B32-5D86-4A78-B223-5B653E516765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4BB-416B-BAFA-B0CD7F3871D0}"/>
                </c:ext>
              </c:extLst>
            </c:dLbl>
            <c:dLbl>
              <c:idx val="3"/>
              <c:layout>
                <c:manualLayout>
                  <c:x val="-1.2699999999999999E-2"/>
                  <c:y val="-2.9398148148148184E-2"/>
                </c:manualLayout>
              </c:layout>
              <c:tx>
                <c:rich>
                  <a:bodyPr/>
                  <a:lstStyle/>
                  <a:p>
                    <a:fld id="{43B7D6B0-890B-4DF6-8673-40E5735223EF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4BB-416B-BAFA-B0CD7F3871D0}"/>
                </c:ext>
              </c:extLst>
            </c:dLbl>
            <c:dLbl>
              <c:idx val="4"/>
              <c:layout>
                <c:manualLayout>
                  <c:x val="-9.877777777777777E-3"/>
                  <c:y val="-1.7638888888888961E-2"/>
                </c:manualLayout>
              </c:layout>
              <c:tx>
                <c:rich>
                  <a:bodyPr/>
                  <a:lstStyle/>
                  <a:p>
                    <a:fld id="{81731E5A-2A7A-4396-AE36-C719CCAE6410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4BB-416B-BAFA-B0CD7F3871D0}"/>
                </c:ext>
              </c:extLst>
            </c:dLbl>
            <c:dLbl>
              <c:idx val="5"/>
              <c:layout>
                <c:manualLayout>
                  <c:x val="-4.233333333333437E-3"/>
                  <c:y val="7.8395061728395062E-3"/>
                </c:manualLayout>
              </c:layout>
              <c:tx>
                <c:rich>
                  <a:bodyPr rot="900000" wrap="square" lIns="0" tIns="0" rIns="0" bIns="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chemeClr val="bg1"/>
                        </a:solidFill>
                        <a:latin typeface="Bahnschrift SemiBold Condensed" panose="020B0502040204020203" pitchFamily="34" charset="0"/>
                      </a:defRPr>
                    </a:pPr>
                    <a:fld id="{492A6176-B53E-46C9-8127-FD7B21F1AB8B}" type="CELLRANGE">
                      <a:rPr lang="en-US"/>
                      <a:pPr>
                        <a:defRPr sz="1100" baseline="0">
                          <a:solidFill>
                            <a:schemeClr val="bg1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4BB-416B-BAFA-B0CD7F3871D0}"/>
                </c:ext>
              </c:extLst>
            </c:dLbl>
            <c:dLbl>
              <c:idx val="6"/>
              <c:layout>
                <c:manualLayout>
                  <c:x val="-5.6444444444445482E-3"/>
                  <c:y val="-1.1759259259259259E-2"/>
                </c:manualLayout>
              </c:layout>
              <c:tx>
                <c:rich>
                  <a:bodyPr/>
                  <a:lstStyle/>
                  <a:p>
                    <a:fld id="{DAD3761A-C570-47A7-908E-11677852AADE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4BB-416B-BAFA-B0CD7F3871D0}"/>
                </c:ext>
              </c:extLst>
            </c:dLbl>
            <c:dLbl>
              <c:idx val="7"/>
              <c:layout>
                <c:manualLayout>
                  <c:x val="-5.6444444444444962E-3"/>
                  <c:y val="1.1759259259259259E-2"/>
                </c:manualLayout>
              </c:layout>
              <c:tx>
                <c:rich>
                  <a:bodyPr rot="900000" wrap="square" lIns="0" tIns="0" rIns="0" bIns="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chemeClr val="bg1"/>
                        </a:solidFill>
                        <a:latin typeface="Bahnschrift SemiBold Condensed" panose="020B0502040204020203" pitchFamily="34" charset="0"/>
                      </a:defRPr>
                    </a:pPr>
                    <a:fld id="{4CE57AB1-286C-44A8-BB01-5F9A3E40AABB}" type="CELLRANGE">
                      <a:rPr lang="en-US"/>
                      <a:pPr>
                        <a:defRPr sz="1100" baseline="0">
                          <a:solidFill>
                            <a:schemeClr val="bg1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4BB-416B-BAFA-B0CD7F3871D0}"/>
                </c:ext>
              </c:extLst>
            </c:dLbl>
            <c:dLbl>
              <c:idx val="8"/>
              <c:layout>
                <c:manualLayout>
                  <c:x val="-1.6933333333333335E-2"/>
                  <c:y val="-2.1558641975308643E-2"/>
                </c:manualLayout>
              </c:layout>
              <c:tx>
                <c:rich>
                  <a:bodyPr/>
                  <a:lstStyle/>
                  <a:p>
                    <a:fld id="{0E0637C2-BF33-4BC9-B54F-C5E989201D60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24BB-416B-BAFA-B0CD7F3871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900000" wrap="square" lIns="0" tIns="0" rIns="0" bIns="0" anchor="ctr">
                <a:spAutoFit/>
              </a:bodyPr>
              <a:lstStyle/>
              <a:p>
                <a:pPr>
                  <a:defRPr sz="1100" baseline="0">
                    <a:solidFill>
                      <a:schemeClr val="bg1"/>
                    </a:solidFill>
                    <a:latin typeface="Bahnschrift SemiBold Condensed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'Neymar FWC2022'!$S$11:$S$19</c:f>
              <c:numCache>
                <c:formatCode>0%</c:formatCode>
                <c:ptCount val="9"/>
                <c:pt idx="0">
                  <c:v>0.47468354430379744</c:v>
                </c:pt>
                <c:pt idx="1">
                  <c:v>0.36555645816409427</c:v>
                </c:pt>
                <c:pt idx="2">
                  <c:v>0.50748620961386925</c:v>
                </c:pt>
                <c:pt idx="3">
                  <c:v>0.7</c:v>
                </c:pt>
                <c:pt idx="4">
                  <c:v>0.60402684563758391</c:v>
                </c:pt>
                <c:pt idx="5">
                  <c:v>0.49113025848960973</c:v>
                </c:pt>
                <c:pt idx="6">
                  <c:v>0.45161290322580644</c:v>
                </c:pt>
                <c:pt idx="7">
                  <c:v>0.38805970149253732</c:v>
                </c:pt>
                <c:pt idx="8">
                  <c:v>0.1890359168241966</c:v>
                </c:pt>
              </c:numCache>
            </c:numRef>
          </c:xVal>
          <c:yVal>
            <c:numRef>
              <c:f>'Neymar FWC2022'!$R$11:$R$19</c:f>
              <c:numCache>
                <c:formatCode>0%</c:formatCode>
                <c:ptCount val="9"/>
                <c:pt idx="0">
                  <c:v>0.3638392857142857</c:v>
                </c:pt>
                <c:pt idx="1">
                  <c:v>0.30512635379061376</c:v>
                </c:pt>
                <c:pt idx="2">
                  <c:v>0.37861969111969118</c:v>
                </c:pt>
                <c:pt idx="3">
                  <c:v>0.31904761904761902</c:v>
                </c:pt>
                <c:pt idx="4">
                  <c:v>0.19983347210657784</c:v>
                </c:pt>
                <c:pt idx="5">
                  <c:v>0.2186033673751035</c:v>
                </c:pt>
                <c:pt idx="6">
                  <c:v>0.20198732225458282</c:v>
                </c:pt>
                <c:pt idx="7">
                  <c:v>0.43771043771043772</c:v>
                </c:pt>
                <c:pt idx="8">
                  <c:v>0.10006997900629812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FWC2022'!$A$11:$A$19</c15:f>
                <c15:dlblRangeCache>
                  <c:ptCount val="9"/>
                  <c:pt idx="0">
                    <c:v>Fabinho</c:v>
                  </c:pt>
                  <c:pt idx="1">
                    <c:v>Fred</c:v>
                  </c:pt>
                  <c:pt idx="2">
                    <c:v>B. Guimarães</c:v>
                  </c:pt>
                  <c:pt idx="3">
                    <c:v>E. Ribeiro</c:v>
                  </c:pt>
                  <c:pt idx="4">
                    <c:v>Rodrygo</c:v>
                  </c:pt>
                  <c:pt idx="5">
                    <c:v>G. Martinelli</c:v>
                  </c:pt>
                  <c:pt idx="6">
                    <c:v>Antony</c:v>
                  </c:pt>
                  <c:pt idx="7">
                    <c:v>G. Jesus</c:v>
                  </c:pt>
                  <c:pt idx="8">
                    <c:v>Pedro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24BB-416B-BAFA-B0CD7F3871D0}"/>
            </c:ext>
          </c:extLst>
        </c:ser>
        <c:ser>
          <c:idx val="2"/>
          <c:order val="2"/>
          <c:tx>
            <c:v>Titulares - 2018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rgbClr val="FFFF99"/>
              </a:solidFill>
              <a:ln>
                <a:solidFill>
                  <a:srgbClr val="00B0F0"/>
                </a:solidFill>
              </a:ln>
            </c:spPr>
          </c:marker>
          <c:dLbls>
            <c:dLbl>
              <c:idx val="0"/>
              <c:layout>
                <c:manualLayout>
                  <c:x val="-5.6444444444444441E-3"/>
                  <c:y val="-1.3719135802469137E-2"/>
                </c:manualLayout>
              </c:layout>
              <c:tx>
                <c:rich>
                  <a:bodyPr/>
                  <a:lstStyle/>
                  <a:p>
                    <a:fld id="{30A52A4D-5689-4E75-839F-702C836E6B0A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4BB-416B-BAFA-B0CD7F3871D0}"/>
                </c:ext>
              </c:extLst>
            </c:dLbl>
            <c:dLbl>
              <c:idx val="1"/>
              <c:layout>
                <c:manualLayout>
                  <c:x val="-1.1288888888888992E-2"/>
                  <c:y val="-2.7438271604938343E-2"/>
                </c:manualLayout>
              </c:layout>
              <c:tx>
                <c:rich>
                  <a:bodyPr/>
                  <a:lstStyle/>
                  <a:p>
                    <a:fld id="{74C143F7-ADC0-4816-BC09-8F5851289DA8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4BB-416B-BAFA-B0CD7F3871D0}"/>
                </c:ext>
              </c:extLst>
            </c:dLbl>
            <c:dLbl>
              <c:idx val="2"/>
              <c:layout>
                <c:manualLayout>
                  <c:x val="-7.0555555555555554E-3"/>
                  <c:y val="-1.7638888888888819E-2"/>
                </c:manualLayout>
              </c:layout>
              <c:tx>
                <c:rich>
                  <a:bodyPr/>
                  <a:lstStyle/>
                  <a:p>
                    <a:fld id="{086D6634-A8FE-4860-94AE-ACD364F89D23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4BB-416B-BAFA-B0CD7F3871D0}"/>
                </c:ext>
              </c:extLst>
            </c:dLbl>
            <c:dLbl>
              <c:idx val="3"/>
              <c:layout>
                <c:manualLayout>
                  <c:x val="-4.2333333333333337E-3"/>
                  <c:y val="-1.5679012345679085E-2"/>
                </c:manualLayout>
              </c:layout>
              <c:tx>
                <c:rich>
                  <a:bodyPr/>
                  <a:lstStyle/>
                  <a:p>
                    <a:fld id="{D02A3E4F-7769-4A1F-B602-A04D84931A2F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24BB-416B-BAFA-B0CD7F3871D0}"/>
                </c:ext>
              </c:extLst>
            </c:dLbl>
            <c:dLbl>
              <c:idx val="4"/>
              <c:layout>
                <c:manualLayout>
                  <c:x val="-4.233333333333437E-3"/>
                  <c:y val="-1.9598765432098767E-2"/>
                </c:manualLayout>
              </c:layout>
              <c:tx>
                <c:rich>
                  <a:bodyPr/>
                  <a:lstStyle/>
                  <a:p>
                    <a:fld id="{25B700B1-3291-4130-9CF2-BFCA8B35C923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4BB-416B-BAFA-B0CD7F3871D0}"/>
                </c:ext>
              </c:extLst>
            </c:dLbl>
            <c:dLbl>
              <c:idx val="5"/>
              <c:layout>
                <c:manualLayout>
                  <c:x val="-8.4666666666667698E-3"/>
                  <c:y val="-1.5679012345679047E-2"/>
                </c:manualLayout>
              </c:layout>
              <c:tx>
                <c:rich>
                  <a:bodyPr/>
                  <a:lstStyle/>
                  <a:p>
                    <a:fld id="{924DEE52-2856-494A-9A25-169B9176C14F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24BB-416B-BAFA-B0CD7F3871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900000" wrap="square" lIns="0" tIns="0" rIns="0" bIns="0" anchor="ctr">
                <a:spAutoFit/>
              </a:bodyPr>
              <a:lstStyle/>
              <a:p>
                <a:pPr>
                  <a:defRPr baseline="0">
                    <a:solidFill>
                      <a:schemeClr val="accent6">
                        <a:lumMod val="40000"/>
                        <a:lumOff val="60000"/>
                      </a:schemeClr>
                    </a:solidFill>
                    <a:latin typeface="Bahnschrift SemiBold Condensed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'Neymar FWC2022'!$S$21:$S$26</c:f>
              <c:numCache>
                <c:formatCode>0%</c:formatCode>
                <c:ptCount val="6"/>
                <c:pt idx="0">
                  <c:v>0.53264295362449343</c:v>
                </c:pt>
                <c:pt idx="1">
                  <c:v>0.57170329670329667</c:v>
                </c:pt>
                <c:pt idx="2">
                  <c:v>0.46562500000000001</c:v>
                </c:pt>
                <c:pt idx="3">
                  <c:v>0.46388888888888891</c:v>
                </c:pt>
                <c:pt idx="4">
                  <c:v>0.48728094968908986</c:v>
                </c:pt>
                <c:pt idx="5">
                  <c:v>0.53626943005181349</c:v>
                </c:pt>
              </c:numCache>
            </c:numRef>
          </c:xVal>
          <c:yVal>
            <c:numRef>
              <c:f>'Neymar FWC2022'!$R$21:$R$26</c:f>
              <c:numCache>
                <c:formatCode>0%</c:formatCode>
                <c:ptCount val="6"/>
                <c:pt idx="0">
                  <c:v>0.30648267008985874</c:v>
                </c:pt>
                <c:pt idx="1">
                  <c:v>0.25609480812641083</c:v>
                </c:pt>
                <c:pt idx="2">
                  <c:v>0.18883495145631068</c:v>
                </c:pt>
                <c:pt idx="3">
                  <c:v>0.22508896797153025</c:v>
                </c:pt>
                <c:pt idx="4">
                  <c:v>0.1757277397260274</c:v>
                </c:pt>
                <c:pt idx="5">
                  <c:v>0.34379344587884803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FWC2022'!$A$21:$A$26</c15:f>
                <c15:dlblRangeCache>
                  <c:ptCount val="6"/>
                  <c:pt idx="0">
                    <c:v>Neymar - 2018</c:v>
                  </c:pt>
                  <c:pt idx="1">
                    <c:v>Ph. Coutinho - 2018</c:v>
                  </c:pt>
                  <c:pt idx="2">
                    <c:v>G. Jesus  - 2018</c:v>
                  </c:pt>
                  <c:pt idx="3">
                    <c:v>Willian - 2018</c:v>
                  </c:pt>
                  <c:pt idx="4">
                    <c:v>Paulinho - 2018</c:v>
                  </c:pt>
                  <c:pt idx="5">
                    <c:v>Casemiro - 2018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24BB-416B-BAFA-B0CD7F3871D0}"/>
            </c:ext>
          </c:extLst>
        </c:ser>
        <c:ser>
          <c:idx val="3"/>
          <c:order val="3"/>
          <c:tx>
            <c:v>Reservas - 2018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rgbClr val="00B0F0"/>
              </a:solidFill>
              <a:ln>
                <a:solidFill>
                  <a:schemeClr val="bg1"/>
                </a:solidFill>
              </a:ln>
            </c:spPr>
          </c:marker>
          <c:dLbls>
            <c:dLbl>
              <c:idx val="0"/>
              <c:layout>
                <c:manualLayout>
                  <c:x val="-5.5612222222222226E-3"/>
                  <c:y val="-2.1558641975308605E-2"/>
                </c:manualLayout>
              </c:layout>
              <c:tx>
                <c:rich>
                  <a:bodyPr/>
                  <a:lstStyle/>
                  <a:p>
                    <a:fld id="{4A5EE30C-F298-4CE3-B686-C1848C376EF3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24BB-416B-BAFA-B0CD7F3871D0}"/>
                </c:ext>
              </c:extLst>
            </c:dLbl>
            <c:dLbl>
              <c:idx val="1"/>
              <c:layout>
                <c:manualLayout>
                  <c:x val="-6.7346666666667698E-3"/>
                  <c:y val="-1.3719135802469137E-2"/>
                </c:manualLayout>
              </c:layout>
              <c:tx>
                <c:rich>
                  <a:bodyPr/>
                  <a:lstStyle/>
                  <a:p>
                    <a:fld id="{76A31453-4691-4125-B80A-80CBAB73B474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24BB-416B-BAFA-B0CD7F3871D0}"/>
                </c:ext>
              </c:extLst>
            </c:dLbl>
            <c:dLbl>
              <c:idx val="2"/>
              <c:layout>
                <c:manualLayout>
                  <c:x val="-1.2032555555555555E-2"/>
                  <c:y val="-2.9398148148148149E-2"/>
                </c:manualLayout>
              </c:layout>
              <c:tx>
                <c:rich>
                  <a:bodyPr/>
                  <a:lstStyle/>
                  <a:p>
                    <a:fld id="{93353462-97D9-4BE3-A1D1-02E4E6CB8A9B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24BB-416B-BAFA-B0CD7F3871D0}"/>
                </c:ext>
              </c:extLst>
            </c:dLbl>
            <c:dLbl>
              <c:idx val="3"/>
              <c:layout>
                <c:manualLayout>
                  <c:x val="-4.908111111111111E-2"/>
                  <c:y val="2.9398148148148149E-2"/>
                </c:manualLayout>
              </c:layout>
              <c:tx>
                <c:rich>
                  <a:bodyPr/>
                  <a:lstStyle/>
                  <a:p>
                    <a:fld id="{8B276AF1-BA9E-4789-B3E1-B7A377D28416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24BB-416B-BAFA-B0CD7F3871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900000" wrap="square" lIns="0" tIns="0" rIns="0" bIns="0" anchor="ctr">
                <a:spAutoFit/>
              </a:bodyPr>
              <a:lstStyle/>
              <a:p>
                <a:pPr>
                  <a:defRPr baseline="0">
                    <a:solidFill>
                      <a:schemeClr val="bg1">
                        <a:lumMod val="85000"/>
                      </a:schemeClr>
                    </a:solidFill>
                    <a:latin typeface="Bahnschrift SemiBold Condensed" panose="020B0502040204020203" pitchFamily="34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'Neymar FWC2022'!$S$28:$S$31</c:f>
              <c:numCache>
                <c:formatCode>0%</c:formatCode>
                <c:ptCount val="4"/>
                <c:pt idx="0">
                  <c:v>0.40818783865141478</c:v>
                </c:pt>
                <c:pt idx="1">
                  <c:v>0.63871463320957622</c:v>
                </c:pt>
                <c:pt idx="2">
                  <c:v>0.35060381768601484</c:v>
                </c:pt>
                <c:pt idx="3">
                  <c:v>0.73412065113309921</c:v>
                </c:pt>
              </c:numCache>
            </c:numRef>
          </c:xVal>
          <c:yVal>
            <c:numRef>
              <c:f>'Neymar FWC2022'!$R$28:$R$31</c:f>
              <c:numCache>
                <c:formatCode>0%</c:formatCode>
                <c:ptCount val="4"/>
                <c:pt idx="0">
                  <c:v>0.32028549124567857</c:v>
                </c:pt>
                <c:pt idx="1">
                  <c:v>0.24246931944960951</c:v>
                </c:pt>
                <c:pt idx="2">
                  <c:v>0.24239350912778904</c:v>
                </c:pt>
                <c:pt idx="3">
                  <c:v>0.29718431083241115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FWC2022'!$A$28:$A$31</c15:f>
                <c15:dlblRangeCache>
                  <c:ptCount val="4"/>
                  <c:pt idx="0">
                    <c:v>Fernandinho - 2018</c:v>
                  </c:pt>
                  <c:pt idx="1">
                    <c:v>D. Costa - 2018</c:v>
                  </c:pt>
                  <c:pt idx="2">
                    <c:v>R. Firmino - 2018</c:v>
                  </c:pt>
                  <c:pt idx="3">
                    <c:v>R. Augusto - 2018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24BB-416B-BAFA-B0CD7F3871D0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689525344"/>
        <c:axId val="250368272"/>
      </c:scatterChart>
      <c:valAx>
        <c:axId val="689525344"/>
        <c:scaling>
          <c:orientation val="minMax"/>
          <c:max val="0.75000000000000011"/>
          <c:min val="0.15000000000000002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Bahnschrift SemiBold Condensed" panose="020B0502040204020203" pitchFamily="34" charset="0"/>
                    <a:ea typeface="+mn-ea"/>
                    <a:cs typeface="+mn-cs"/>
                  </a:defRPr>
                </a:pPr>
                <a:r>
                  <a:rPr lang="pt-BR" sz="1200" b="1" i="0" u="none" strike="noStrike" kern="1200" baseline="0">
                    <a:solidFill>
                      <a:sysClr val="window" lastClr="FFFFFF"/>
                    </a:solidFill>
                    <a:latin typeface="Bahnschrift SemiBold Condensed" panose="020B0502040204020203" pitchFamily="34" charset="0"/>
                  </a:rPr>
                  <a:t>Distância em Condução Progressiva / Distância Total Conduzindo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250368272"/>
        <c:crosses val="autoZero"/>
        <c:crossBetween val="midCat"/>
      </c:valAx>
      <c:valAx>
        <c:axId val="250368272"/>
        <c:scaling>
          <c:orientation val="minMax"/>
          <c:max val="0.45"/>
          <c:min val="0.1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Bahnschrift SemiCondensed" panose="020B0502040204020203" pitchFamily="34" charset="0"/>
                    <a:ea typeface="+mn-ea"/>
                    <a:cs typeface="+mn-cs"/>
                  </a:defRPr>
                </a:pPr>
                <a:r>
                  <a:rPr lang="pt-BR" sz="1200" b="1" baseline="0">
                    <a:latin typeface="Bahnschrift SemiBold Condensed" panose="020B0502040204020203" pitchFamily="34" charset="0"/>
                  </a:rPr>
                  <a:t>Distância dos PassesPprogressivos </a:t>
                </a:r>
                <a:r>
                  <a:rPr lang="pt-BR" sz="1200" b="1" baseline="0">
                    <a:latin typeface="Bahnschrift SemiBold" panose="020B0502040204020203" pitchFamily="34" charset="0"/>
                  </a:rPr>
                  <a:t>/ </a:t>
                </a:r>
                <a:r>
                  <a:rPr lang="pt-BR" sz="1200" b="1" baseline="0">
                    <a:latin typeface="Bahnschrift SemiBold Condensed" panose="020B0502040204020203" pitchFamily="34" charset="0"/>
                  </a:rPr>
                  <a:t>Distância Total dos Passes </a:t>
                </a:r>
              </a:p>
            </c:rich>
          </c:tx>
          <c:layout>
            <c:manualLayout>
              <c:xMode val="edge"/>
              <c:yMode val="edge"/>
              <c:x val="1.2094666666666667E-2"/>
              <c:y val="0.2321689814814815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bg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689525344"/>
        <c:crosses val="autoZero"/>
        <c:crossBetween val="midCat"/>
      </c:valAx>
      <c:spPr>
        <a:pattFill prst="pct20">
          <a:fgClr>
            <a:schemeClr val="bg2">
              <a:lumMod val="10000"/>
            </a:schemeClr>
          </a:fgClr>
          <a:bgClr>
            <a:schemeClr val="tx1"/>
          </a:bgClr>
        </a:pattFill>
        <a:ln>
          <a:solidFill>
            <a:schemeClr val="bg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66FF33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CCFFCC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9.3208444444444427E-2"/>
          <c:y val="3.9051697530864252E-2"/>
          <c:w val="0.1304183333333333"/>
          <c:h val="0.13715231481481482"/>
        </c:manualLayout>
      </c:layout>
      <c:overlay val="1"/>
      <c:spPr>
        <a:solidFill>
          <a:schemeClr val="tx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pt-BR"/>
    </a:p>
  </c:txPr>
  <c:printSettings>
    <c:headerFooter/>
    <c:pageMargins b="1" l="1" r="1" t="1" header="0.5" footer="0.5"/>
    <c:pageSetup paperSize="8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FFFF00"/>
                </a:solidFill>
              </a:defRPr>
            </a:pPr>
            <a:r>
              <a:rPr lang="pt-BR" baseline="0">
                <a:solidFill>
                  <a:srgbClr val="FFFF00"/>
                </a:solidFill>
              </a:rPr>
              <a:t>Progressão Relativa</a:t>
            </a:r>
          </a:p>
          <a:p>
            <a:pPr>
              <a:defRPr>
                <a:solidFill>
                  <a:srgbClr val="FFFF00"/>
                </a:solidFill>
              </a:defRPr>
            </a:pPr>
            <a:r>
              <a:rPr lang="pt-BR" baseline="0">
                <a:solidFill>
                  <a:srgbClr val="FFFF00"/>
                </a:solidFill>
              </a:rPr>
              <a:t>Copas 2018 e 2022</a:t>
            </a:r>
            <a:endParaRPr lang="pt-BR"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0.73950633333333349"/>
          <c:y val="0.7804682098765432"/>
        </c:manualLayout>
      </c:layout>
      <c:overlay val="1"/>
      <c:spPr>
        <a:solidFill>
          <a:schemeClr val="tx1"/>
        </a:solidFill>
        <a:ln>
          <a:solidFill>
            <a:srgbClr val="0000FF"/>
          </a:solidFill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Titulares - 2022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FFFF00"/>
              </a:solidFill>
              <a:ln>
                <a:solidFill>
                  <a:srgbClr val="0000FF"/>
                </a:solidFill>
              </a:ln>
            </c:spPr>
          </c:marker>
          <c:dLbls>
            <c:dLbl>
              <c:idx val="0"/>
              <c:layout>
                <c:manualLayout>
                  <c:x val="-1.2699999999999999E-2"/>
                  <c:y val="-2.5478395061728394E-2"/>
                </c:manualLayout>
              </c:layout>
              <c:tx>
                <c:rich>
                  <a:bodyPr/>
                  <a:lstStyle/>
                  <a:p>
                    <a:fld id="{470FC96C-D0D5-4A5C-BE35-2B8BD6452EEB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64C-4EED-972E-A9E646D99A76}"/>
                </c:ext>
              </c:extLst>
            </c:dLbl>
            <c:dLbl>
              <c:idx val="1"/>
              <c:layout>
                <c:manualLayout>
                  <c:x val="-2.8222222222222221E-3"/>
                  <c:y val="0"/>
                </c:manualLayout>
              </c:layout>
              <c:tx>
                <c:rich>
                  <a:bodyPr rot="0" wrap="square" lIns="0" tIns="0" rIns="0" bIns="0" anchor="ctr" anchorCtr="0">
                    <a:spAutoFit/>
                  </a:bodyPr>
                  <a:lstStyle/>
                  <a:p>
                    <a:pPr>
                      <a:defRPr sz="1100" baseline="0">
                        <a:solidFill>
                          <a:srgbClr val="66FF33"/>
                        </a:solidFill>
                        <a:latin typeface="Bahnschrift SemiBold Condensed" panose="020B0502040204020203" pitchFamily="34" charset="0"/>
                      </a:defRPr>
                    </a:pPr>
                    <a:fld id="{8F1A23F5-15B9-4C73-8987-6E4772A86841}" type="CELLRANGE">
                      <a:rPr lang="en-US"/>
                      <a:pPr>
                        <a:defRPr sz="1100" baseline="0">
                          <a:solidFill>
                            <a:srgbClr val="66FF33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64C-4EED-972E-A9E646D99A76}"/>
                </c:ext>
              </c:extLst>
            </c:dLbl>
            <c:dLbl>
              <c:idx val="2"/>
              <c:layout>
                <c:manualLayout>
                  <c:x val="-7.0555555555555554E-3"/>
                  <c:y val="-1.1759259259259259E-2"/>
                </c:manualLayout>
              </c:layout>
              <c:tx>
                <c:rich>
                  <a:bodyPr/>
                  <a:lstStyle/>
                  <a:p>
                    <a:fld id="{FE456C81-C198-4302-AAC8-0C34358A6102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64C-4EED-972E-A9E646D99A76}"/>
                </c:ext>
              </c:extLst>
            </c:dLbl>
            <c:dLbl>
              <c:idx val="3"/>
              <c:layout>
                <c:manualLayout>
                  <c:x val="-5.6444444444443409E-3"/>
                  <c:y val="-7.8395061728395426E-3"/>
                </c:manualLayout>
              </c:layout>
              <c:tx>
                <c:rich>
                  <a:bodyPr/>
                  <a:lstStyle/>
                  <a:p>
                    <a:fld id="{2E4BF583-9B1A-4E69-A0E3-F632ADA394B2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64C-4EED-972E-A9E646D99A76}"/>
                </c:ext>
              </c:extLst>
            </c:dLbl>
            <c:dLbl>
              <c:idx val="4"/>
              <c:layout>
                <c:manualLayout>
                  <c:x val="-9.877777777777829E-3"/>
                  <c:y val="-2.7438271604938273E-2"/>
                </c:manualLayout>
              </c:layout>
              <c:tx>
                <c:rich>
                  <a:bodyPr rot="-1800000" wrap="square" lIns="0" tIns="0" rIns="0" bIns="0" anchor="ctr" anchorCtr="0">
                    <a:spAutoFit/>
                  </a:bodyPr>
                  <a:lstStyle/>
                  <a:p>
                    <a:pPr>
                      <a:defRPr sz="1100" baseline="0">
                        <a:solidFill>
                          <a:srgbClr val="66FF33"/>
                        </a:solidFill>
                        <a:latin typeface="Bahnschrift SemiBold Condensed" panose="020B0502040204020203" pitchFamily="34" charset="0"/>
                      </a:defRPr>
                    </a:pPr>
                    <a:fld id="{66A25AAA-1C2A-4EBF-9930-47A4C3AE7B4E}" type="CELLRANGE">
                      <a:rPr lang="en-US"/>
                      <a:pPr>
                        <a:defRPr sz="1100" baseline="0">
                          <a:solidFill>
                            <a:srgbClr val="66FF33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64C-4EED-972E-A9E646D99A76}"/>
                </c:ext>
              </c:extLst>
            </c:dLbl>
            <c:dLbl>
              <c:idx val="5"/>
              <c:layout>
                <c:manualLayout>
                  <c:x val="-5.6444444444444441E-3"/>
                  <c:y val="-9.7993827160493836E-3"/>
                </c:manualLayout>
              </c:layout>
              <c:tx>
                <c:rich>
                  <a:bodyPr rot="0" wrap="square" lIns="0" tIns="0" rIns="0" bIns="0" anchor="ctr" anchorCtr="0">
                    <a:spAutoFit/>
                  </a:bodyPr>
                  <a:lstStyle/>
                  <a:p>
                    <a:pPr>
                      <a:defRPr sz="1100" baseline="0">
                        <a:solidFill>
                          <a:srgbClr val="66FF33"/>
                        </a:solidFill>
                        <a:latin typeface="Bahnschrift SemiBold Condensed" panose="020B0502040204020203" pitchFamily="34" charset="0"/>
                      </a:defRPr>
                    </a:pPr>
                    <a:fld id="{A492A4EE-3AE2-4F4F-9546-69D50C28B1A0}" type="CELLRANGE">
                      <a:rPr lang="en-US"/>
                      <a:pPr>
                        <a:defRPr sz="1100" baseline="0">
                          <a:solidFill>
                            <a:srgbClr val="66FF33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64C-4EED-972E-A9E646D99A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900000" wrap="square" lIns="0" tIns="0" rIns="0" bIns="0" anchor="ctr" anchorCtr="0">
                <a:spAutoFit/>
              </a:bodyPr>
              <a:lstStyle/>
              <a:p>
                <a:pPr>
                  <a:defRPr sz="1100" baseline="0">
                    <a:solidFill>
                      <a:srgbClr val="66FF33"/>
                    </a:solidFill>
                    <a:latin typeface="Bahnschrift SemiBold Condensed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'Neymar FWC2022'!$T$4:$T$9</c:f>
              <c:numCache>
                <c:formatCode>0.0%</c:formatCode>
                <c:ptCount val="6"/>
                <c:pt idx="0">
                  <c:v>0.12095603191087502</c:v>
                </c:pt>
                <c:pt idx="1">
                  <c:v>0.11964998222856775</c:v>
                </c:pt>
                <c:pt idx="2">
                  <c:v>0.21993663714268391</c:v>
                </c:pt>
                <c:pt idx="3">
                  <c:v>0.19628013543987383</c:v>
                </c:pt>
                <c:pt idx="4">
                  <c:v>0.1685053867592339</c:v>
                </c:pt>
                <c:pt idx="5">
                  <c:v>0.16747177980993808</c:v>
                </c:pt>
              </c:numCache>
            </c:numRef>
          </c:xVal>
          <c:yVal>
            <c:numRef>
              <c:f>'Neymar FWC2022'!$U$4:$U$9</c:f>
              <c:numCache>
                <c:formatCode>0.0%</c:formatCode>
                <c:ptCount val="6"/>
                <c:pt idx="0">
                  <c:v>0.54128564787199707</c:v>
                </c:pt>
                <c:pt idx="1">
                  <c:v>0.45147415920563616</c:v>
                </c:pt>
                <c:pt idx="2">
                  <c:v>0.5572115271134328</c:v>
                </c:pt>
                <c:pt idx="3">
                  <c:v>0.58996044375447476</c:v>
                </c:pt>
                <c:pt idx="4">
                  <c:v>0.58883748423573812</c:v>
                </c:pt>
                <c:pt idx="5">
                  <c:v>0.72617337743188026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FWC2022'!$A$4:$A$9</c15:f>
                <c15:dlblRangeCache>
                  <c:ptCount val="6"/>
                  <c:pt idx="0">
                    <c:v>Casemiro</c:v>
                  </c:pt>
                  <c:pt idx="1">
                    <c:v>L. Paquetá</c:v>
                  </c:pt>
                  <c:pt idx="2">
                    <c:v>Neymar</c:v>
                  </c:pt>
                  <c:pt idx="3">
                    <c:v>Vini JR</c:v>
                  </c:pt>
                  <c:pt idx="4">
                    <c:v>Raphinha</c:v>
                  </c:pt>
                  <c:pt idx="5">
                    <c:v>Richarlison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764C-4EED-972E-A9E646D99A76}"/>
            </c:ext>
          </c:extLst>
        </c:ser>
        <c:ser>
          <c:idx val="1"/>
          <c:order val="1"/>
          <c:tx>
            <c:v>Reservas - 2022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0000FF"/>
              </a:solidFill>
              <a:ln>
                <a:solidFill>
                  <a:schemeClr val="bg1"/>
                </a:solidFill>
              </a:ln>
            </c:spPr>
          </c:marker>
          <c:dLbls>
            <c:dLbl>
              <c:idx val="0"/>
              <c:layout>
                <c:manualLayout>
                  <c:x val="-1.4111111111111111E-2"/>
                  <c:y val="-3.3317901234567904E-2"/>
                </c:manualLayout>
              </c:layout>
              <c:tx>
                <c:rich>
                  <a:bodyPr rot="-2700000" wrap="square" lIns="0" tIns="0" rIns="0" bIns="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chemeClr val="bg1"/>
                        </a:solidFill>
                        <a:latin typeface="Bahnschrift SemiBold Condensed" panose="020B0502040204020203" pitchFamily="34" charset="0"/>
                      </a:defRPr>
                    </a:pPr>
                    <a:fld id="{348CB716-0CA1-4275-A979-AD1493C376A1}" type="CELLRANGE">
                      <a:rPr lang="en-US"/>
                      <a:pPr>
                        <a:defRPr sz="1100" baseline="0">
                          <a:solidFill>
                            <a:schemeClr val="bg1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64C-4EED-972E-A9E646D99A76}"/>
                </c:ext>
              </c:extLst>
            </c:dLbl>
            <c:dLbl>
              <c:idx val="1"/>
              <c:layout>
                <c:manualLayout>
                  <c:x val="-5.6444444444444962E-3"/>
                  <c:y val="-9.7993827160494547E-3"/>
                </c:manualLayout>
              </c:layout>
              <c:tx>
                <c:rich>
                  <a:bodyPr/>
                  <a:lstStyle/>
                  <a:p>
                    <a:fld id="{97ED2CD8-F56F-4A59-99D7-49B68EF87EDD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64C-4EED-972E-A9E646D99A76}"/>
                </c:ext>
              </c:extLst>
            </c:dLbl>
            <c:dLbl>
              <c:idx val="2"/>
              <c:layout>
                <c:manualLayout>
                  <c:x val="-7.9022222222222216E-2"/>
                  <c:y val="2.5478395061728394E-2"/>
                </c:manualLayout>
              </c:layout>
              <c:tx>
                <c:rich>
                  <a:bodyPr rot="-2700000" wrap="square" lIns="0" tIns="0" rIns="0" bIns="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chemeClr val="bg1"/>
                        </a:solidFill>
                        <a:latin typeface="Bahnschrift SemiBold Condensed" panose="020B0502040204020203" pitchFamily="34" charset="0"/>
                      </a:defRPr>
                    </a:pPr>
                    <a:fld id="{705EB151-0037-42F8-B15E-298A012B6B5F}" type="CELLRANGE">
                      <a:rPr lang="en-US"/>
                      <a:pPr>
                        <a:defRPr sz="1100" baseline="0">
                          <a:solidFill>
                            <a:schemeClr val="bg1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64C-4EED-972E-A9E646D99A76}"/>
                </c:ext>
              </c:extLst>
            </c:dLbl>
            <c:dLbl>
              <c:idx val="3"/>
              <c:layout>
                <c:manualLayout>
                  <c:x val="-7.4788888888888988E-2"/>
                  <c:y val="9.7993827160493836E-3"/>
                </c:manualLayout>
              </c:layout>
              <c:tx>
                <c:rich>
                  <a:bodyPr/>
                  <a:lstStyle/>
                  <a:p>
                    <a:fld id="{CD177457-7BD5-4112-A5CD-17294056627E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64C-4EED-972E-A9E646D99A76}"/>
                </c:ext>
              </c:extLst>
            </c:dLbl>
            <c:dLbl>
              <c:idx val="4"/>
              <c:layout>
                <c:manualLayout>
                  <c:x val="-2.8222222222222221E-3"/>
                  <c:y val="-3.9197530864197886E-3"/>
                </c:manualLayout>
              </c:layout>
              <c:tx>
                <c:rich>
                  <a:bodyPr rot="0" wrap="square" lIns="0" tIns="0" rIns="0" bIns="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chemeClr val="bg1"/>
                        </a:solidFill>
                        <a:latin typeface="Bahnschrift SemiBold Condensed" panose="020B0502040204020203" pitchFamily="34" charset="0"/>
                      </a:defRPr>
                    </a:pPr>
                    <a:fld id="{6940A4E0-7007-4A70-BD1C-2BEF719486A2}" type="CELLRANGE">
                      <a:rPr lang="en-US"/>
                      <a:pPr>
                        <a:defRPr sz="1100" baseline="0">
                          <a:solidFill>
                            <a:schemeClr val="bg1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64C-4EED-972E-A9E646D99A76}"/>
                </c:ext>
              </c:extLst>
            </c:dLbl>
            <c:dLbl>
              <c:idx val="5"/>
              <c:layout>
                <c:manualLayout>
                  <c:x val="-5.6444444444445482E-3"/>
                  <c:y val="-1.7638888888888888E-2"/>
                </c:manualLayout>
              </c:layout>
              <c:tx>
                <c:rich>
                  <a:bodyPr/>
                  <a:lstStyle/>
                  <a:p>
                    <a:fld id="{E67591E1-91DC-4469-AE44-A6DD3AB1F4C6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64C-4EED-972E-A9E646D99A76}"/>
                </c:ext>
              </c:extLst>
            </c:dLbl>
            <c:dLbl>
              <c:idx val="6"/>
              <c:layout>
                <c:manualLayout>
                  <c:x val="-6.067777777777783E-2"/>
                  <c:y val="1.1759259259259259E-2"/>
                </c:manualLayout>
              </c:layout>
              <c:tx>
                <c:rich>
                  <a:bodyPr/>
                  <a:lstStyle/>
                  <a:p>
                    <a:fld id="{55E2DB14-6332-4CD6-8E38-177F7B22324C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64C-4EED-972E-A9E646D99A76}"/>
                </c:ext>
              </c:extLst>
            </c:dLbl>
            <c:dLbl>
              <c:idx val="7"/>
              <c:layout>
                <c:manualLayout>
                  <c:x val="-7.0555555555555554E-3"/>
                  <c:y val="-1.7638888888888888E-2"/>
                </c:manualLayout>
              </c:layout>
              <c:tx>
                <c:rich>
                  <a:bodyPr/>
                  <a:lstStyle/>
                  <a:p>
                    <a:fld id="{B79D00E2-56A2-4544-9954-CD39AD33B3F7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64C-4EED-972E-A9E646D99A76}"/>
                </c:ext>
              </c:extLst>
            </c:dLbl>
            <c:dLbl>
              <c:idx val="8"/>
              <c:layout>
                <c:manualLayout>
                  <c:x val="-4.2333333333333337E-3"/>
                  <c:y val="-1.1759259259259403E-2"/>
                </c:manualLayout>
              </c:layout>
              <c:tx>
                <c:rich>
                  <a:bodyPr/>
                  <a:lstStyle/>
                  <a:p>
                    <a:fld id="{59A0B254-F0FB-48D4-BB32-B64B4E25BDE3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64C-4EED-972E-A9E646D99A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900000" wrap="square" lIns="0" tIns="0" rIns="0" bIns="0" anchor="ctr">
                <a:spAutoFit/>
              </a:bodyPr>
              <a:lstStyle/>
              <a:p>
                <a:pPr>
                  <a:defRPr sz="1100" baseline="0">
                    <a:solidFill>
                      <a:schemeClr val="bg1"/>
                    </a:solidFill>
                    <a:latin typeface="Bahnschrift SemiBold Condensed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'Neymar FWC2022'!$T$11:$T$19</c:f>
              <c:numCache>
                <c:formatCode>0.0%</c:formatCode>
                <c:ptCount val="9"/>
                <c:pt idx="0">
                  <c:v>0.13940513659792089</c:v>
                </c:pt>
                <c:pt idx="1">
                  <c:v>0.17702702702702705</c:v>
                </c:pt>
                <c:pt idx="2">
                  <c:v>0.10875448641246073</c:v>
                </c:pt>
                <c:pt idx="3">
                  <c:v>0.41500771674593917</c:v>
                </c:pt>
                <c:pt idx="4">
                  <c:v>0.24926512994528879</c:v>
                </c:pt>
                <c:pt idx="5">
                  <c:v>0.21833404868801265</c:v>
                </c:pt>
                <c:pt idx="6">
                  <c:v>0.12944026268822509</c:v>
                </c:pt>
                <c:pt idx="7">
                  <c:v>0.3235736037348293</c:v>
                </c:pt>
                <c:pt idx="8">
                  <c:v>0</c:v>
                </c:pt>
              </c:numCache>
            </c:numRef>
          </c:xVal>
          <c:yVal>
            <c:numRef>
              <c:f>'Neymar FWC2022'!$U$11:$U$19</c:f>
              <c:numCache>
                <c:formatCode>0.0%</c:formatCode>
                <c:ptCount val="9"/>
                <c:pt idx="0">
                  <c:v>0.59808318239346681</c:v>
                </c:pt>
                <c:pt idx="1">
                  <c:v>0.47616553411920942</c:v>
                </c:pt>
                <c:pt idx="2">
                  <c:v>0.63316279379936913</c:v>
                </c:pt>
                <c:pt idx="3">
                  <c:v>0.7692797821468822</c:v>
                </c:pt>
                <c:pt idx="4">
                  <c:v>0.63622468265940457</c:v>
                </c:pt>
                <c:pt idx="5">
                  <c:v>0.53758381954054879</c:v>
                </c:pt>
                <c:pt idx="6">
                  <c:v>0.49472526993435284</c:v>
                </c:pt>
                <c:pt idx="7">
                  <c:v>0.58496218613098416</c:v>
                </c:pt>
                <c:pt idx="8">
                  <c:v>0.21388917351723419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FWC2022'!$A$11:$A$19</c15:f>
                <c15:dlblRangeCache>
                  <c:ptCount val="9"/>
                  <c:pt idx="0">
                    <c:v>Fabinho</c:v>
                  </c:pt>
                  <c:pt idx="1">
                    <c:v>Fred</c:v>
                  </c:pt>
                  <c:pt idx="2">
                    <c:v>B. Guimarães</c:v>
                  </c:pt>
                  <c:pt idx="3">
                    <c:v>E. Ribeiro</c:v>
                  </c:pt>
                  <c:pt idx="4">
                    <c:v>Rodrygo</c:v>
                  </c:pt>
                  <c:pt idx="5">
                    <c:v>G. Martinelli</c:v>
                  </c:pt>
                  <c:pt idx="6">
                    <c:v>Antony</c:v>
                  </c:pt>
                  <c:pt idx="7">
                    <c:v>G. Jesus</c:v>
                  </c:pt>
                  <c:pt idx="8">
                    <c:v>Pedro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764C-4EED-972E-A9E646D99A76}"/>
            </c:ext>
          </c:extLst>
        </c:ser>
        <c:ser>
          <c:idx val="2"/>
          <c:order val="2"/>
          <c:tx>
            <c:v>Titulares - 2018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rgbClr val="FFFF99"/>
              </a:solidFill>
              <a:ln>
                <a:solidFill>
                  <a:srgbClr val="00B0F0"/>
                </a:solidFill>
              </a:ln>
            </c:spPr>
          </c:marker>
          <c:dLbls>
            <c:dLbl>
              <c:idx val="0"/>
              <c:layout>
                <c:manualLayout>
                  <c:x val="-1.4111111111111111E-2"/>
                  <c:y val="-4.3117283950617286E-2"/>
                </c:manualLayout>
              </c:layout>
              <c:tx>
                <c:rich>
                  <a:bodyPr rot="-2700000" wrap="square" lIns="0" tIns="0" rIns="0" bIns="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accent6">
                            <a:lumMod val="40000"/>
                            <a:lumOff val="60000"/>
                          </a:schemeClr>
                        </a:solidFill>
                        <a:latin typeface="Bahnschrift SemiBold Condensed" panose="020B0502040204020203" pitchFamily="34" charset="0"/>
                      </a:defRPr>
                    </a:pPr>
                    <a:fld id="{04DAC283-48AC-48B0-BD34-07E55A3D7404}" type="CELLRANGE">
                      <a:rPr lang="en-US"/>
                      <a:pPr>
                        <a:defRPr baseline="0">
                          <a:solidFill>
                            <a:schemeClr val="accent6">
                              <a:lumMod val="40000"/>
                              <a:lumOff val="60000"/>
                            </a:schemeClr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64C-4EED-972E-A9E646D99A76}"/>
                </c:ext>
              </c:extLst>
            </c:dLbl>
            <c:dLbl>
              <c:idx val="1"/>
              <c:layout>
                <c:manualLayout>
                  <c:x val="-1.4111111111111111E-2"/>
                  <c:y val="-5.4876543209876547E-2"/>
                </c:manualLayout>
              </c:layout>
              <c:tx>
                <c:rich>
                  <a:bodyPr rot="-2700000" wrap="square" lIns="0" tIns="0" rIns="0" bIns="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accent6">
                            <a:lumMod val="40000"/>
                            <a:lumOff val="60000"/>
                          </a:schemeClr>
                        </a:solidFill>
                        <a:latin typeface="Bahnschrift SemiBold Condensed" panose="020B0502040204020203" pitchFamily="34" charset="0"/>
                      </a:defRPr>
                    </a:pPr>
                    <a:fld id="{30881396-DDA1-4FFF-B9B1-C44BF9A1B60E}" type="CELLRANGE">
                      <a:rPr lang="en-US"/>
                      <a:pPr>
                        <a:defRPr baseline="0">
                          <a:solidFill>
                            <a:schemeClr val="accent6">
                              <a:lumMod val="40000"/>
                              <a:lumOff val="60000"/>
                            </a:schemeClr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64C-4EED-972E-A9E646D99A76}"/>
                </c:ext>
              </c:extLst>
            </c:dLbl>
            <c:dLbl>
              <c:idx val="2"/>
              <c:layout>
                <c:manualLayout>
                  <c:x val="-2.8222222222222221E-3"/>
                  <c:y val="-9.7993827160493836E-3"/>
                </c:manualLayout>
              </c:layout>
              <c:tx>
                <c:rich>
                  <a:bodyPr rot="-600000" wrap="square" lIns="0" tIns="0" rIns="0" bIns="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accent6">
                            <a:lumMod val="40000"/>
                            <a:lumOff val="60000"/>
                          </a:schemeClr>
                        </a:solidFill>
                        <a:latin typeface="Bahnschrift SemiBold Condensed" panose="020B0502040204020203" pitchFamily="34" charset="0"/>
                      </a:defRPr>
                    </a:pPr>
                    <a:fld id="{1A68E318-6D7D-4230-B48D-C1BA41D8FBF9}" type="CELLRANGE">
                      <a:rPr lang="en-US"/>
                      <a:pPr>
                        <a:defRPr baseline="0">
                          <a:solidFill>
                            <a:schemeClr val="accent6">
                              <a:lumMod val="40000"/>
                              <a:lumOff val="60000"/>
                            </a:schemeClr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64C-4EED-972E-A9E646D99A76}"/>
                </c:ext>
              </c:extLst>
            </c:dLbl>
            <c:dLbl>
              <c:idx val="3"/>
              <c:layout>
                <c:manualLayout>
                  <c:x val="-7.0555555555555554E-3"/>
                  <c:y val="-1.7638888888888888E-2"/>
                </c:manualLayout>
              </c:layout>
              <c:tx>
                <c:rich>
                  <a:bodyPr rot="-1200000" wrap="square" lIns="0" tIns="0" rIns="0" bIns="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accent6">
                            <a:lumMod val="40000"/>
                            <a:lumOff val="60000"/>
                          </a:schemeClr>
                        </a:solidFill>
                        <a:latin typeface="Bahnschrift SemiBold Condensed" panose="020B0502040204020203" pitchFamily="34" charset="0"/>
                      </a:defRPr>
                    </a:pPr>
                    <a:fld id="{1F1956D6-94A1-4ED0-B2D2-D04CA4FAAC51}" type="CELLRANGE">
                      <a:rPr lang="en-US"/>
                      <a:pPr>
                        <a:defRPr baseline="0">
                          <a:solidFill>
                            <a:schemeClr val="accent6">
                              <a:lumMod val="40000"/>
                              <a:lumOff val="60000"/>
                            </a:schemeClr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64C-4EED-972E-A9E646D99A76}"/>
                </c:ext>
              </c:extLst>
            </c:dLbl>
            <c:dLbl>
              <c:idx val="4"/>
              <c:layout>
                <c:manualLayout>
                  <c:x val="-8.7488888888888894E-2"/>
                  <c:y val="1.1759259259259259E-2"/>
                </c:manualLayout>
              </c:layout>
              <c:tx>
                <c:rich>
                  <a:bodyPr/>
                  <a:lstStyle/>
                  <a:p>
                    <a:fld id="{4C13DE43-0E9E-41BD-A474-0340F90AC8CE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64C-4EED-972E-A9E646D99A76}"/>
                </c:ext>
              </c:extLst>
            </c:dLbl>
            <c:dLbl>
              <c:idx val="5"/>
              <c:layout>
                <c:manualLayout>
                  <c:x val="-1.128888888888894E-2"/>
                  <c:y val="-3.9197530864197534E-2"/>
                </c:manualLayout>
              </c:layout>
              <c:tx>
                <c:rich>
                  <a:bodyPr rot="-2700000" wrap="square" lIns="0" tIns="0" rIns="0" bIns="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accent6">
                            <a:lumMod val="40000"/>
                            <a:lumOff val="60000"/>
                          </a:schemeClr>
                        </a:solidFill>
                        <a:latin typeface="Bahnschrift SemiBold Condensed" panose="020B0502040204020203" pitchFamily="34" charset="0"/>
                      </a:defRPr>
                    </a:pPr>
                    <a:fld id="{E2D8A5FA-FBE6-4F94-8351-E5344B61CC05}" type="CELLRANGE">
                      <a:rPr lang="en-US"/>
                      <a:pPr>
                        <a:defRPr baseline="0">
                          <a:solidFill>
                            <a:schemeClr val="accent6">
                              <a:lumMod val="40000"/>
                              <a:lumOff val="60000"/>
                            </a:schemeClr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64C-4EED-972E-A9E646D99A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900000" wrap="square" lIns="0" tIns="0" rIns="0" bIns="0" anchor="ctr">
                <a:spAutoFit/>
              </a:bodyPr>
              <a:lstStyle/>
              <a:p>
                <a:pPr>
                  <a:defRPr baseline="0">
                    <a:solidFill>
                      <a:schemeClr val="accent6">
                        <a:lumMod val="40000"/>
                        <a:lumOff val="60000"/>
                      </a:schemeClr>
                    </a:solidFill>
                    <a:latin typeface="Bahnschrift SemiBold Condensed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'Neymar FWC2022'!$T$21:$T$26</c:f>
              <c:numCache>
                <c:formatCode>0%</c:formatCode>
                <c:ptCount val="6"/>
                <c:pt idx="0">
                  <c:v>0.17448564789413215</c:v>
                </c:pt>
                <c:pt idx="1">
                  <c:v>0.20175106364340181</c:v>
                </c:pt>
                <c:pt idx="2" formatCode="0.0%">
                  <c:v>0.13320777577705795</c:v>
                </c:pt>
                <c:pt idx="3" formatCode="0.0%">
                  <c:v>0.13465273496401664</c:v>
                </c:pt>
                <c:pt idx="4" formatCode="0.0%">
                  <c:v>7.4987182292125726E-2</c:v>
                </c:pt>
                <c:pt idx="5" formatCode="0.0%">
                  <c:v>0.11989391844350472</c:v>
                </c:pt>
              </c:numCache>
            </c:numRef>
          </c:xVal>
          <c:yVal>
            <c:numRef>
              <c:f>'Neymar FWC2022'!$U$21:$U$26</c:f>
              <c:numCache>
                <c:formatCode>0%</c:formatCode>
                <c:ptCount val="6"/>
                <c:pt idx="0">
                  <c:v>0.6145243226359991</c:v>
                </c:pt>
                <c:pt idx="1">
                  <c:v>0.6264417053571073</c:v>
                </c:pt>
                <c:pt idx="2">
                  <c:v>0.50245923169597273</c:v>
                </c:pt>
                <c:pt idx="3">
                  <c:v>0.51561414326709121</c:v>
                </c:pt>
                <c:pt idx="4" formatCode="0.0%">
                  <c:v>0.51799899849239062</c:v>
                </c:pt>
                <c:pt idx="5">
                  <c:v>0.63700771976275861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FWC2022'!$A$21:$A$26</c15:f>
                <c15:dlblRangeCache>
                  <c:ptCount val="6"/>
                  <c:pt idx="0">
                    <c:v>Neymar - 2018</c:v>
                  </c:pt>
                  <c:pt idx="1">
                    <c:v>Ph. Coutinho - 2018</c:v>
                  </c:pt>
                  <c:pt idx="2">
                    <c:v>G. Jesus  - 2018</c:v>
                  </c:pt>
                  <c:pt idx="3">
                    <c:v>Willian - 2018</c:v>
                  </c:pt>
                  <c:pt idx="4">
                    <c:v>Paulinho - 2018</c:v>
                  </c:pt>
                  <c:pt idx="5">
                    <c:v>Casemiro - 2018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764C-4EED-972E-A9E646D99A76}"/>
            </c:ext>
          </c:extLst>
        </c:ser>
        <c:ser>
          <c:idx val="3"/>
          <c:order val="3"/>
          <c:tx>
            <c:v>Reservas - 2018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rgbClr val="00B0F0"/>
              </a:solidFill>
              <a:ln>
                <a:solidFill>
                  <a:schemeClr val="bg1"/>
                </a:solidFill>
              </a:ln>
            </c:spPr>
          </c:marker>
          <c:dLbls>
            <c:dLbl>
              <c:idx val="0"/>
              <c:layout>
                <c:manualLayout>
                  <c:x val="-0.10301111111111114"/>
                  <c:y val="2.3518518518518518E-2"/>
                </c:manualLayout>
              </c:layout>
              <c:tx>
                <c:rich>
                  <a:bodyPr rot="-900000" wrap="square" lIns="0" tIns="0" rIns="0" bIns="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bg1">
                            <a:lumMod val="85000"/>
                          </a:schemeClr>
                        </a:solidFill>
                        <a:latin typeface="Bahnschrift SemiBold Condensed" panose="020B0502040204020203" pitchFamily="34" charset="0"/>
                      </a:defRPr>
                    </a:pPr>
                    <a:fld id="{C9A88627-0353-4D61-8B5F-64AE39FABF57}" type="CELLRANGE">
                      <a:rPr lang="en-US"/>
                      <a:pPr>
                        <a:defRPr baseline="0">
                          <a:solidFill>
                            <a:schemeClr val="bg1">
                              <a:lumMod val="85000"/>
                            </a:schemeClr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64C-4EED-972E-A9E646D99A7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A8303B6-8912-44D8-95D7-05F07AF2BA39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64C-4EED-972E-A9E646D99A76}"/>
                </c:ext>
              </c:extLst>
            </c:dLbl>
            <c:dLbl>
              <c:idx val="2"/>
              <c:layout>
                <c:manualLayout>
                  <c:x val="-5.174014303419325E-17"/>
                  <c:y val="-7.1861309769712849E-17"/>
                </c:manualLayout>
              </c:layout>
              <c:tx>
                <c:rich>
                  <a:bodyPr/>
                  <a:lstStyle/>
                  <a:p>
                    <a:fld id="{3E813F05-014F-4413-A5AA-A08906ADF4D3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64C-4EED-972E-A9E646D99A76}"/>
                </c:ext>
              </c:extLst>
            </c:dLbl>
            <c:dLbl>
              <c:idx val="3"/>
              <c:layout>
                <c:manualLayout>
                  <c:x val="-1.4111111111110594E-3"/>
                  <c:y val="3.9197530864197531E-3"/>
                </c:manualLayout>
              </c:layout>
              <c:tx>
                <c:rich>
                  <a:bodyPr/>
                  <a:lstStyle/>
                  <a:p>
                    <a:fld id="{0E4DEADD-D18F-4261-A3CE-33B205584EC1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64C-4EED-972E-A9E646D99A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wrap="square" lIns="0" tIns="0" rIns="0" bIns="0" anchor="ctr">
                <a:spAutoFit/>
              </a:bodyPr>
              <a:lstStyle/>
              <a:p>
                <a:pPr>
                  <a:defRPr baseline="0">
                    <a:solidFill>
                      <a:schemeClr val="bg1">
                        <a:lumMod val="85000"/>
                      </a:schemeClr>
                    </a:solidFill>
                    <a:latin typeface="Bahnschrift SemiBold Condensed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'Neymar FWC2022'!$T$28:$T$31</c:f>
              <c:numCache>
                <c:formatCode>0%</c:formatCode>
                <c:ptCount val="4"/>
                <c:pt idx="0" formatCode="0.0%">
                  <c:v>9.7195758237827362E-2</c:v>
                </c:pt>
                <c:pt idx="1">
                  <c:v>0.34024270962726449</c:v>
                </c:pt>
                <c:pt idx="2">
                  <c:v>0.12153342696981269</c:v>
                </c:pt>
                <c:pt idx="3">
                  <c:v>0.16719727712152874</c:v>
                </c:pt>
              </c:numCache>
            </c:numRef>
          </c:xVal>
          <c:yVal>
            <c:numRef>
              <c:f>'Neymar FWC2022'!$U$28:$U$31</c:f>
              <c:numCache>
                <c:formatCode>0%</c:formatCode>
                <c:ptCount val="4"/>
                <c:pt idx="0" formatCode="0.0%">
                  <c:v>0.51884497446289202</c:v>
                </c:pt>
                <c:pt idx="1">
                  <c:v>0.68318939800790257</c:v>
                </c:pt>
                <c:pt idx="2" formatCode="0.0%">
                  <c:v>0.42623661297839244</c:v>
                </c:pt>
                <c:pt idx="3">
                  <c:v>0.79199220010365046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FWC2022'!$A$28:$A$31</c15:f>
                <c15:dlblRangeCache>
                  <c:ptCount val="4"/>
                  <c:pt idx="0">
                    <c:v>Fernandinho - 2018</c:v>
                  </c:pt>
                  <c:pt idx="1">
                    <c:v>D. Costa - 2018</c:v>
                  </c:pt>
                  <c:pt idx="2">
                    <c:v>R. Firmino - 2018</c:v>
                  </c:pt>
                  <c:pt idx="3">
                    <c:v>R. Augusto - 2018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764C-4EED-972E-A9E646D99A76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689525344"/>
        <c:axId val="250368272"/>
      </c:scatterChart>
      <c:valAx>
        <c:axId val="689525344"/>
        <c:scaling>
          <c:orientation val="minMax"/>
          <c:max val="0.45"/>
          <c:min val="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Bahnschrift SemiBold Condensed" panose="020B0502040204020203" pitchFamily="34" charset="0"/>
                    <a:ea typeface="+mn-ea"/>
                    <a:cs typeface="+mn-cs"/>
                  </a:defRPr>
                </a:pPr>
                <a:r>
                  <a:rPr lang="pt-BR" sz="1200" b="1" i="0" u="none" strike="noStrike" kern="1200" baseline="0">
                    <a:solidFill>
                      <a:sysClr val="window" lastClr="FFFFFF"/>
                    </a:solidFill>
                    <a:latin typeface="Bahnschrift SemiBold Condensed" panose="020B0502040204020203" pitchFamily="34" charset="0"/>
                  </a:rPr>
                  <a:t>Tentativa Relativa de Progressão</a:t>
                </a:r>
              </a:p>
            </c:rich>
          </c:tx>
          <c:layout>
            <c:manualLayout>
              <c:xMode val="edge"/>
              <c:yMode val="edge"/>
              <c:x val="0.43584855555555557"/>
              <c:y val="0.944329629629629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250368272"/>
        <c:crosses val="autoZero"/>
        <c:crossBetween val="midCat"/>
      </c:valAx>
      <c:valAx>
        <c:axId val="250368272"/>
        <c:scaling>
          <c:orientation val="minMax"/>
          <c:max val="0.8"/>
          <c:min val="0.2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Bahnschrift SemiCondensed" panose="020B0502040204020203" pitchFamily="34" charset="0"/>
                    <a:ea typeface="+mn-ea"/>
                    <a:cs typeface="+mn-cs"/>
                  </a:defRPr>
                </a:pPr>
                <a:r>
                  <a:rPr lang="pt-BR" sz="1200" b="1" baseline="0">
                    <a:latin typeface="Bahnschrift SemiBold Condensed" panose="020B0502040204020203" pitchFamily="34" charset="0"/>
                  </a:rPr>
                  <a:t>Distância Relativa Progressão</a:t>
                </a:r>
              </a:p>
            </c:rich>
          </c:tx>
          <c:layout>
            <c:manualLayout>
              <c:xMode val="edge"/>
              <c:yMode val="edge"/>
              <c:x val="1.2094666666666667E-2"/>
              <c:y val="0.339962191358024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bg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689525344"/>
        <c:crosses val="autoZero"/>
        <c:crossBetween val="midCat"/>
      </c:valAx>
      <c:spPr>
        <a:pattFill prst="pct20">
          <a:fgClr>
            <a:schemeClr val="bg2">
              <a:lumMod val="10000"/>
            </a:schemeClr>
          </a:fgClr>
          <a:bgClr>
            <a:schemeClr val="tx1"/>
          </a:bgClr>
        </a:pattFill>
        <a:ln>
          <a:solidFill>
            <a:schemeClr val="bg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66FF33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CCFFCC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8.7563999999999934E-2"/>
          <c:y val="3.3172067901234621E-2"/>
          <c:w val="0.12054055555555555"/>
          <c:h val="0.1214733024691358"/>
        </c:manualLayout>
      </c:layout>
      <c:overlay val="1"/>
      <c:spPr>
        <a:solidFill>
          <a:schemeClr val="tx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pt-BR"/>
    </a:p>
  </c:txPr>
  <c:printSettings>
    <c:headerFooter/>
    <c:pageMargins b="1" l="1" r="1" t="1" header="0.5" footer="0.5"/>
    <c:pageSetup paperSize="8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FFFF00"/>
                </a:solidFill>
              </a:defRPr>
            </a:pPr>
            <a:r>
              <a:rPr lang="pt-BR" baseline="0">
                <a:solidFill>
                  <a:srgbClr val="FFFF00"/>
                </a:solidFill>
              </a:rPr>
              <a:t>Mapa de Erros</a:t>
            </a:r>
          </a:p>
          <a:p>
            <a:pPr>
              <a:defRPr>
                <a:solidFill>
                  <a:srgbClr val="FFFF00"/>
                </a:solidFill>
              </a:defRPr>
            </a:pPr>
            <a:r>
              <a:rPr lang="pt-BR" baseline="0">
                <a:solidFill>
                  <a:srgbClr val="FFFF00"/>
                </a:solidFill>
              </a:rPr>
              <a:t>Copas 2018 e 2022</a:t>
            </a:r>
            <a:endParaRPr lang="pt-BR"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0.10450633333333334"/>
          <c:y val="3.3755246913580249E-2"/>
        </c:manualLayout>
      </c:layout>
      <c:overlay val="1"/>
      <c:spPr>
        <a:solidFill>
          <a:schemeClr val="tx1"/>
        </a:solidFill>
        <a:ln>
          <a:solidFill>
            <a:srgbClr val="0000FF"/>
          </a:solidFill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Titulares - 2022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FFFF00"/>
              </a:solidFill>
              <a:ln>
                <a:solidFill>
                  <a:srgbClr val="0000FF"/>
                </a:solidFill>
              </a:ln>
            </c:spPr>
          </c:marker>
          <c:dLbls>
            <c:dLbl>
              <c:idx val="0"/>
              <c:layout>
                <c:manualLayout>
                  <c:x val="-6.541000000000052E-3"/>
                  <c:y val="0"/>
                </c:manualLayout>
              </c:layout>
              <c:tx>
                <c:rich>
                  <a:bodyPr rot="300000" wrap="square" lIns="38100" tIns="19050" rIns="38100" bIns="1905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rgbClr val="66FF33"/>
                        </a:solidFill>
                        <a:latin typeface="Bahnschrift SemiBold SemiConden" panose="020B0502040204020203" pitchFamily="34" charset="0"/>
                      </a:defRPr>
                    </a:pPr>
                    <a:fld id="{07F9D1F2-62BD-406D-994A-2225DA9F1D13}" type="CELLRANGE">
                      <a:rPr lang="en-US"/>
                      <a:pPr>
                        <a:defRPr sz="1100" baseline="0">
                          <a:solidFill>
                            <a:srgbClr val="66FF33"/>
                          </a:solidFill>
                          <a:latin typeface="Bahnschrift SemiBold SemiConden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0F4-4A99-81DA-01B72AA35328}"/>
                </c:ext>
              </c:extLst>
            </c:dLbl>
            <c:dLbl>
              <c:idx val="1"/>
              <c:layout>
                <c:manualLayout>
                  <c:x val="-8.6826666666666667E-3"/>
                  <c:y val="-1.1759259259259259E-2"/>
                </c:manualLayout>
              </c:layout>
              <c:tx>
                <c:rich>
                  <a:bodyPr rot="-300000" wrap="square" lIns="38100" tIns="19050" rIns="38100" bIns="1905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rgbClr val="66FF33"/>
                        </a:solidFill>
                        <a:latin typeface="Bahnschrift SemiBold SemiConden" panose="020B0502040204020203" pitchFamily="34" charset="0"/>
                      </a:defRPr>
                    </a:pPr>
                    <a:fld id="{132B87D5-27F1-49B6-A71D-11E458E01D71}" type="CELLRANGE">
                      <a:rPr lang="en-US"/>
                      <a:pPr>
                        <a:defRPr sz="1100" baseline="0">
                          <a:solidFill>
                            <a:srgbClr val="66FF33"/>
                          </a:solidFill>
                          <a:latin typeface="Bahnschrift SemiBold SemiConden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0F4-4A99-81DA-01B72AA35328}"/>
                </c:ext>
              </c:extLst>
            </c:dLbl>
            <c:dLbl>
              <c:idx val="2"/>
              <c:layout>
                <c:manualLayout>
                  <c:x val="-7.7309777777777783E-2"/>
                  <c:y val="-3.5930654884856425E-17"/>
                </c:manualLayout>
              </c:layout>
              <c:tx>
                <c:rich>
                  <a:bodyPr rot="-300000" wrap="square" lIns="38100" tIns="19050" rIns="38100" bIns="1905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rgbClr val="66FF33"/>
                        </a:solidFill>
                        <a:latin typeface="Bahnschrift SemiBold SemiConden" panose="020B0502040204020203" pitchFamily="34" charset="0"/>
                      </a:defRPr>
                    </a:pPr>
                    <a:fld id="{A444A0B6-5AFB-4DCA-ADAD-9E6885F0C7F5}" type="CELLRANGE">
                      <a:rPr lang="en-US"/>
                      <a:pPr>
                        <a:defRPr sz="1100" baseline="0">
                          <a:solidFill>
                            <a:srgbClr val="66FF33"/>
                          </a:solidFill>
                          <a:latin typeface="Bahnschrift SemiBold SemiConden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0F4-4A99-81DA-01B72AA35328}"/>
                </c:ext>
              </c:extLst>
            </c:dLbl>
            <c:dLbl>
              <c:idx val="3"/>
              <c:layout>
                <c:manualLayout>
                  <c:x val="-6.9236222222222324E-2"/>
                  <c:y val="8.9826637212141061E-18"/>
                </c:manualLayout>
              </c:layout>
              <c:tx>
                <c:rich>
                  <a:bodyPr/>
                  <a:lstStyle/>
                  <a:p>
                    <a:fld id="{1A4BE127-A884-4376-A1B4-671ACA2D37FA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0F4-4A99-81DA-01B72AA35328}"/>
                </c:ext>
              </c:extLst>
            </c:dLbl>
            <c:dLbl>
              <c:idx val="4"/>
              <c:layout>
                <c:manualLayout>
                  <c:x val="-1.2416777777777778E-2"/>
                  <c:y val="1.3719135802469064E-2"/>
                </c:manualLayout>
              </c:layout>
              <c:tx>
                <c:rich>
                  <a:bodyPr rot="900000" wrap="square" lIns="38100" tIns="19050" rIns="38100" bIns="1905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rgbClr val="66FF33"/>
                        </a:solidFill>
                        <a:latin typeface="Bahnschrift SemiBold SemiConden" panose="020B0502040204020203" pitchFamily="34" charset="0"/>
                      </a:defRPr>
                    </a:pPr>
                    <a:fld id="{5456763D-7C37-4EB5-B7EB-E78E294CC7D8}" type="CELLRANGE">
                      <a:rPr lang="en-US"/>
                      <a:pPr>
                        <a:defRPr sz="1100" baseline="0">
                          <a:solidFill>
                            <a:srgbClr val="66FF33"/>
                          </a:solidFill>
                          <a:latin typeface="Bahnschrift SemiBold SemiConden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0F4-4A99-81DA-01B72AA3532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91A8617-3506-4B7F-8912-7C0FB3BD28B5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0F4-4A99-81DA-01B72AA353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aseline="0">
                    <a:solidFill>
                      <a:srgbClr val="66FF33"/>
                    </a:solidFill>
                    <a:latin typeface="Bahnschrift SemiBold SemiConden" panose="020B0502040204020203" pitchFamily="34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'Neymar FWC2022'!$AE$4:$AE$9</c:f>
              <c:numCache>
                <c:formatCode>0%</c:formatCode>
                <c:ptCount val="6"/>
                <c:pt idx="0">
                  <c:v>0.17123287671232879</c:v>
                </c:pt>
                <c:pt idx="1">
                  <c:v>0.16291161178509539</c:v>
                </c:pt>
                <c:pt idx="2">
                  <c:v>0.21052631578947367</c:v>
                </c:pt>
                <c:pt idx="3">
                  <c:v>0.24542124542124544</c:v>
                </c:pt>
                <c:pt idx="4">
                  <c:v>0.26107226107226111</c:v>
                </c:pt>
                <c:pt idx="5">
                  <c:v>0.31055900621118016</c:v>
                </c:pt>
              </c:numCache>
            </c:numRef>
          </c:xVal>
          <c:yVal>
            <c:numRef>
              <c:f>'Neymar FWC2022'!$AF$4:$AF$9</c:f>
              <c:numCache>
                <c:formatCode>0%</c:formatCode>
                <c:ptCount val="6"/>
                <c:pt idx="0">
                  <c:v>2.2731726435430144E-2</c:v>
                </c:pt>
                <c:pt idx="1">
                  <c:v>2.7967924897320553E-2</c:v>
                </c:pt>
                <c:pt idx="2">
                  <c:v>0.12962367320681892</c:v>
                </c:pt>
                <c:pt idx="3">
                  <c:v>0.16657010428736962</c:v>
                </c:pt>
                <c:pt idx="4">
                  <c:v>7.6941925998529753E-2</c:v>
                </c:pt>
                <c:pt idx="5">
                  <c:v>9.6854717923115313E-2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FWC2022'!$A$4:$A$9</c15:f>
                <c15:dlblRangeCache>
                  <c:ptCount val="6"/>
                  <c:pt idx="0">
                    <c:v>Casemiro</c:v>
                  </c:pt>
                  <c:pt idx="1">
                    <c:v>L. Paquetá</c:v>
                  </c:pt>
                  <c:pt idx="2">
                    <c:v>Neymar</c:v>
                  </c:pt>
                  <c:pt idx="3">
                    <c:v>Vini JR</c:v>
                  </c:pt>
                  <c:pt idx="4">
                    <c:v>Raphinha</c:v>
                  </c:pt>
                  <c:pt idx="5">
                    <c:v>Richarlison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30F4-4A99-81DA-01B72AA35328}"/>
            </c:ext>
          </c:extLst>
        </c:ser>
        <c:ser>
          <c:idx val="1"/>
          <c:order val="1"/>
          <c:tx>
            <c:v>Reservas - 2022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0000FF"/>
              </a:solidFill>
              <a:ln>
                <a:solidFill>
                  <a:schemeClr val="bg1"/>
                </a:solidFill>
              </a:ln>
            </c:spPr>
          </c:marker>
          <c:dLbls>
            <c:dLbl>
              <c:idx val="0"/>
              <c:layout>
                <c:manualLayout>
                  <c:x val="-1.2700000000000013E-2"/>
                  <c:y val="-2.5478395061728394E-2"/>
                </c:manualLayout>
              </c:layout>
              <c:tx>
                <c:rich>
                  <a:bodyPr rot="-900000" wrap="square" lIns="38100" tIns="19050" rIns="38100" bIns="1905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chemeClr val="bg1"/>
                        </a:solidFill>
                        <a:latin typeface="Bahnschrift SemiBold SemiConden" panose="020B0502040204020203" pitchFamily="34" charset="0"/>
                      </a:defRPr>
                    </a:pPr>
                    <a:fld id="{3C58C655-A896-44E4-BBEB-A0BCC1117430}" type="CELLRANGE">
                      <a:rPr lang="en-US"/>
                      <a:pPr>
                        <a:defRPr sz="1100" baseline="0">
                          <a:solidFill>
                            <a:schemeClr val="bg1"/>
                          </a:solidFill>
                          <a:latin typeface="Bahnschrift SemiBold SemiConden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0F4-4A99-81DA-01B72AA35328}"/>
                </c:ext>
              </c:extLst>
            </c:dLbl>
            <c:dLbl>
              <c:idx val="1"/>
              <c:layout>
                <c:manualLayout>
                  <c:x val="-1.2699999999999999E-2"/>
                  <c:y val="-1.5679012345679155E-2"/>
                </c:manualLayout>
              </c:layout>
              <c:tx>
                <c:rich>
                  <a:bodyPr rot="-900000" wrap="square" lIns="38100" tIns="19050" rIns="38100" bIns="1905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chemeClr val="bg1"/>
                        </a:solidFill>
                        <a:latin typeface="Bahnschrift SemiBold SemiConden" panose="020B0502040204020203" pitchFamily="34" charset="0"/>
                      </a:defRPr>
                    </a:pPr>
                    <a:fld id="{D18D152A-FA19-41F1-B1E4-5696989F3310}" type="CELLRANGE">
                      <a:rPr lang="en-US"/>
                      <a:pPr>
                        <a:defRPr sz="1100" baseline="0">
                          <a:solidFill>
                            <a:schemeClr val="bg1"/>
                          </a:solidFill>
                          <a:latin typeface="Bahnschrift SemiBold SemiConden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0F4-4A99-81DA-01B72AA35328}"/>
                </c:ext>
              </c:extLst>
            </c:dLbl>
            <c:dLbl>
              <c:idx val="2"/>
              <c:layout>
                <c:manualLayout>
                  <c:x val="-9.877777777777829E-3"/>
                  <c:y val="1.9598765432098621E-2"/>
                </c:manualLayout>
              </c:layout>
              <c:tx>
                <c:rich>
                  <a:bodyPr rot="900000" wrap="square" lIns="0" tIns="0" rIns="0" bIns="3600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chemeClr val="bg1"/>
                        </a:solidFill>
                        <a:latin typeface="Bahnschrift SemiBold SemiConden" panose="020B0502040204020203" pitchFamily="34" charset="0"/>
                      </a:defRPr>
                    </a:pPr>
                    <a:fld id="{304EA1CD-7225-40A5-93E9-55262B06C10F}" type="CELLRANGE">
                      <a:rPr lang="en-US"/>
                      <a:pPr>
                        <a:defRPr sz="1100" baseline="0">
                          <a:solidFill>
                            <a:schemeClr val="bg1"/>
                          </a:solidFill>
                          <a:latin typeface="Bahnschrift SemiBold SemiConden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0F4-4A99-81DA-01B72AA35328}"/>
                </c:ext>
              </c:extLst>
            </c:dLbl>
            <c:dLbl>
              <c:idx val="3"/>
              <c:layout>
                <c:manualLayout>
                  <c:x val="-7.0555555555556074E-3"/>
                  <c:y val="-7.1861309769712849E-17"/>
                </c:manualLayout>
              </c:layout>
              <c:tx>
                <c:rich>
                  <a:bodyPr/>
                  <a:lstStyle/>
                  <a:p>
                    <a:fld id="{76EC8F5A-237A-465B-BE77-743C61DB7D5F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0F4-4A99-81DA-01B72AA35328}"/>
                </c:ext>
              </c:extLst>
            </c:dLbl>
            <c:dLbl>
              <c:idx val="4"/>
              <c:layout>
                <c:manualLayout>
                  <c:x val="-8.4666666666666675E-3"/>
                  <c:y val="-5.8796296296296296E-3"/>
                </c:manualLayout>
              </c:layout>
              <c:tx>
                <c:rich>
                  <a:bodyPr/>
                  <a:lstStyle/>
                  <a:p>
                    <a:fld id="{5F267043-193D-4AD6-A8D9-D8B0BDED1CC3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0F4-4A99-81DA-01B72AA35328}"/>
                </c:ext>
              </c:extLst>
            </c:dLbl>
            <c:dLbl>
              <c:idx val="5"/>
              <c:layout>
                <c:manualLayout>
                  <c:x val="-7.0555555555555554E-3"/>
                  <c:y val="1.9598765432098765E-3"/>
                </c:manualLayout>
              </c:layout>
              <c:tx>
                <c:rich>
                  <a:bodyPr/>
                  <a:lstStyle/>
                  <a:p>
                    <a:fld id="{5C4C4B5D-AA06-4A7E-8A0B-834D7EABF1BB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0F4-4A99-81DA-01B72AA35328}"/>
                </c:ext>
              </c:extLst>
            </c:dLbl>
            <c:dLbl>
              <c:idx val="6"/>
              <c:layout>
                <c:manualLayout>
                  <c:x val="-5.6444444444444441E-3"/>
                  <c:y val="1.9598765432098765E-3"/>
                </c:manualLayout>
              </c:layout>
              <c:tx>
                <c:rich>
                  <a:bodyPr/>
                  <a:lstStyle/>
                  <a:p>
                    <a:fld id="{40ADAEF8-56CF-4530-903B-57A838C0E57A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0F4-4A99-81DA-01B72AA35328}"/>
                </c:ext>
              </c:extLst>
            </c:dLbl>
            <c:dLbl>
              <c:idx val="7"/>
              <c:layout>
                <c:manualLayout>
                  <c:x val="-5.6444444444444441E-3"/>
                  <c:y val="-3.9197530864197531E-3"/>
                </c:manualLayout>
              </c:layout>
              <c:tx>
                <c:rich>
                  <a:bodyPr rot="0" wrap="square" lIns="38100" tIns="19050" rIns="38100" bIns="1905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chemeClr val="bg1"/>
                        </a:solidFill>
                        <a:latin typeface="Bahnschrift SemiBold SemiConden" panose="020B0502040204020203" pitchFamily="34" charset="0"/>
                      </a:defRPr>
                    </a:pPr>
                    <a:fld id="{4330BD93-332C-4863-B859-9D1DD0DE74F3}" type="CELLRANGE">
                      <a:rPr lang="en-US"/>
                      <a:pPr>
                        <a:defRPr sz="1100" baseline="0">
                          <a:solidFill>
                            <a:schemeClr val="bg1"/>
                          </a:solidFill>
                          <a:latin typeface="Bahnschrift SemiBold SemiConden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30F4-4A99-81DA-01B72AA35328}"/>
                </c:ext>
              </c:extLst>
            </c:dLbl>
            <c:dLbl>
              <c:idx val="8"/>
              <c:layout>
                <c:manualLayout>
                  <c:x val="-7.0555555555555554E-3"/>
                  <c:y val="-5.8796296296296296E-3"/>
                </c:manualLayout>
              </c:layout>
              <c:tx>
                <c:rich>
                  <a:bodyPr rot="0" wrap="square" lIns="38100" tIns="19050" rIns="38100" bIns="1905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chemeClr val="bg1"/>
                        </a:solidFill>
                        <a:latin typeface="Bahnschrift SemiBold SemiConden" panose="020B0502040204020203" pitchFamily="34" charset="0"/>
                      </a:defRPr>
                    </a:pPr>
                    <a:fld id="{C67FC36A-065F-46D7-9806-CF05B53DA8AE}" type="CELLRANGE">
                      <a:rPr lang="en-US"/>
                      <a:pPr>
                        <a:defRPr sz="1100" baseline="0">
                          <a:solidFill>
                            <a:schemeClr val="bg1"/>
                          </a:solidFill>
                          <a:latin typeface="Bahnschrift SemiBold SemiConden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0F4-4A99-81DA-01B72AA353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aseline="0">
                    <a:solidFill>
                      <a:schemeClr val="bg1"/>
                    </a:solidFill>
                    <a:latin typeface="Bahnschrift SemiBold SemiConden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'Neymar FWC2022'!$AE$11:$AE$19</c:f>
              <c:numCache>
                <c:formatCode>0%</c:formatCode>
                <c:ptCount val="9"/>
                <c:pt idx="0">
                  <c:v>0.10526315789473684</c:v>
                </c:pt>
                <c:pt idx="1">
                  <c:v>0.1445086705202312</c:v>
                </c:pt>
                <c:pt idx="2">
                  <c:v>0.20296296296296301</c:v>
                </c:pt>
                <c:pt idx="3">
                  <c:v>0.16666666666666663</c:v>
                </c:pt>
                <c:pt idx="4">
                  <c:v>0.19469026548672563</c:v>
                </c:pt>
                <c:pt idx="5">
                  <c:v>0.24277456647398854</c:v>
                </c:pt>
                <c:pt idx="6">
                  <c:v>0.21080139372822304</c:v>
                </c:pt>
                <c:pt idx="7">
                  <c:v>0.2142857142857143</c:v>
                </c:pt>
                <c:pt idx="8">
                  <c:v>0.23118279569892475</c:v>
                </c:pt>
              </c:numCache>
            </c:numRef>
          </c:xVal>
          <c:yVal>
            <c:numRef>
              <c:f>'Neymar FWC2022'!$AF$11:$AF$19</c:f>
              <c:numCache>
                <c:formatCode>0%</c:formatCode>
                <c:ptCount val="9"/>
                <c:pt idx="0">
                  <c:v>0</c:v>
                </c:pt>
                <c:pt idx="1">
                  <c:v>1.2655685014061871E-2</c:v>
                </c:pt>
                <c:pt idx="2">
                  <c:v>3.5087719298245612E-2</c:v>
                </c:pt>
                <c:pt idx="3">
                  <c:v>0.11764705882352941</c:v>
                </c:pt>
                <c:pt idx="4">
                  <c:v>5.9790732436472344E-2</c:v>
                </c:pt>
                <c:pt idx="5">
                  <c:v>0.10528714676390157</c:v>
                </c:pt>
                <c:pt idx="6">
                  <c:v>0.10710412147505424</c:v>
                </c:pt>
                <c:pt idx="7">
                  <c:v>3.7037037037037035E-2</c:v>
                </c:pt>
                <c:pt idx="8">
                  <c:v>2.6340025787437833E-2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FWC2022'!$A$11:$A$19</c15:f>
                <c15:dlblRangeCache>
                  <c:ptCount val="9"/>
                  <c:pt idx="0">
                    <c:v>Fabinho</c:v>
                  </c:pt>
                  <c:pt idx="1">
                    <c:v>Fred</c:v>
                  </c:pt>
                  <c:pt idx="2">
                    <c:v>B. Guimarães</c:v>
                  </c:pt>
                  <c:pt idx="3">
                    <c:v>E. Ribeiro</c:v>
                  </c:pt>
                  <c:pt idx="4">
                    <c:v>Rodrygo</c:v>
                  </c:pt>
                  <c:pt idx="5">
                    <c:v>G. Martinelli</c:v>
                  </c:pt>
                  <c:pt idx="6">
                    <c:v>Antony</c:v>
                  </c:pt>
                  <c:pt idx="7">
                    <c:v>G. Jesus</c:v>
                  </c:pt>
                  <c:pt idx="8">
                    <c:v>Pedro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30F4-4A99-81DA-01B72AA35328}"/>
            </c:ext>
          </c:extLst>
        </c:ser>
        <c:ser>
          <c:idx val="2"/>
          <c:order val="2"/>
          <c:tx>
            <c:v>Titulares - 2018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rgbClr val="FFFF99"/>
              </a:solidFill>
              <a:ln>
                <a:solidFill>
                  <a:srgbClr val="00B0F0"/>
                </a:solidFill>
              </a:ln>
            </c:spPr>
          </c:marker>
          <c:dLbls>
            <c:dLbl>
              <c:idx val="0"/>
              <c:layout>
                <c:manualLayout>
                  <c:x val="-5.6444444444444441E-3"/>
                  <c:y val="3.9197530864197531E-3"/>
                </c:manualLayout>
              </c:layout>
              <c:tx>
                <c:rich>
                  <a:bodyPr rot="300000" wrap="square" lIns="38100" tIns="19050" rIns="38100" bIns="1905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accent6">
                            <a:lumMod val="40000"/>
                            <a:lumOff val="60000"/>
                          </a:schemeClr>
                        </a:solidFill>
                        <a:latin typeface="Bahnschrift SemiBold Condensed" panose="020B0502040204020203" pitchFamily="34" charset="0"/>
                      </a:defRPr>
                    </a:pPr>
                    <a:fld id="{77018581-9B98-4C40-8957-D2CDF6655EAC}" type="CELLRANGE">
                      <a:rPr lang="en-US"/>
                      <a:pPr>
                        <a:defRPr baseline="0">
                          <a:solidFill>
                            <a:schemeClr val="accent6">
                              <a:lumMod val="40000"/>
                              <a:lumOff val="60000"/>
                            </a:schemeClr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30F4-4A99-81DA-01B72AA35328}"/>
                </c:ext>
              </c:extLst>
            </c:dLbl>
            <c:dLbl>
              <c:idx val="1"/>
              <c:layout>
                <c:manualLayout>
                  <c:x val="-1.1288888888888888E-2"/>
                  <c:y val="-2.3518518518518518E-2"/>
                </c:manualLayout>
              </c:layout>
              <c:tx>
                <c:rich>
                  <a:bodyPr rot="-900000" wrap="square" lIns="38100" tIns="19050" rIns="38100" bIns="1905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accent6">
                            <a:lumMod val="40000"/>
                            <a:lumOff val="60000"/>
                          </a:schemeClr>
                        </a:solidFill>
                        <a:latin typeface="Bahnschrift SemiBold Condensed" panose="020B0502040204020203" pitchFamily="34" charset="0"/>
                      </a:defRPr>
                    </a:pPr>
                    <a:fld id="{615B6312-5975-47E4-8F33-E78E76FF80F9}" type="CELLRANGE">
                      <a:rPr lang="en-US"/>
                      <a:pPr>
                        <a:defRPr baseline="0">
                          <a:solidFill>
                            <a:schemeClr val="accent6">
                              <a:lumMod val="40000"/>
                              <a:lumOff val="60000"/>
                            </a:schemeClr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0F4-4A99-81DA-01B72AA35328}"/>
                </c:ext>
              </c:extLst>
            </c:dLbl>
            <c:dLbl>
              <c:idx val="2"/>
              <c:layout>
                <c:manualLayout>
                  <c:x val="-4.2333333333333337E-3"/>
                  <c:y val="-3.9197530864197531E-3"/>
                </c:manualLayout>
              </c:layout>
              <c:tx>
                <c:rich>
                  <a:bodyPr/>
                  <a:lstStyle/>
                  <a:p>
                    <a:fld id="{1B2C2242-283B-4A6B-AF4C-949E1402962F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30F4-4A99-81DA-01B72AA35328}"/>
                </c:ext>
              </c:extLst>
            </c:dLbl>
            <c:dLbl>
              <c:idx val="3"/>
              <c:layout>
                <c:manualLayout>
                  <c:x val="-4.2333333333333337E-3"/>
                  <c:y val="-1.9598765432098765E-3"/>
                </c:manualLayout>
              </c:layout>
              <c:tx>
                <c:rich>
                  <a:bodyPr/>
                  <a:lstStyle/>
                  <a:p>
                    <a:fld id="{2E7A99CD-7FB7-47BD-BB6B-785185299916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30F4-4A99-81DA-01B72AA35328}"/>
                </c:ext>
              </c:extLst>
            </c:dLbl>
            <c:dLbl>
              <c:idx val="4"/>
              <c:layout>
                <c:manualLayout>
                  <c:x val="-9.877777777777777E-3"/>
                  <c:y val="-1.7638888888888888E-2"/>
                </c:manualLayout>
              </c:layout>
              <c:tx>
                <c:rich>
                  <a:bodyPr rot="-900000" wrap="square" lIns="38100" tIns="19050" rIns="38100" bIns="1905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accent6">
                            <a:lumMod val="40000"/>
                            <a:lumOff val="60000"/>
                          </a:schemeClr>
                        </a:solidFill>
                        <a:latin typeface="Bahnschrift SemiBold Condensed" panose="020B0502040204020203" pitchFamily="34" charset="0"/>
                      </a:defRPr>
                    </a:pPr>
                    <a:fld id="{95C333DD-25DD-4289-99C5-72BA742D1CE5}" type="CELLRANGE">
                      <a:rPr lang="en-US"/>
                      <a:pPr>
                        <a:defRPr baseline="0">
                          <a:solidFill>
                            <a:schemeClr val="accent6">
                              <a:lumMod val="40000"/>
                              <a:lumOff val="60000"/>
                            </a:schemeClr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30F4-4A99-81DA-01B72AA35328}"/>
                </c:ext>
              </c:extLst>
            </c:dLbl>
            <c:dLbl>
              <c:idx val="5"/>
              <c:layout>
                <c:manualLayout>
                  <c:x val="-4.2333333333333337E-3"/>
                  <c:y val="-1.9598765432098765E-3"/>
                </c:manualLayout>
              </c:layout>
              <c:tx>
                <c:rich>
                  <a:bodyPr rot="0" wrap="square" lIns="38100" tIns="19050" rIns="38100" bIns="1905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accent6">
                            <a:lumMod val="40000"/>
                            <a:lumOff val="60000"/>
                          </a:schemeClr>
                        </a:solidFill>
                        <a:latin typeface="Bahnschrift SemiBold Condensed" panose="020B0502040204020203" pitchFamily="34" charset="0"/>
                      </a:defRPr>
                    </a:pPr>
                    <a:fld id="{CC1C7A1A-1AA6-492D-9298-0D15535032EB}" type="CELLRANGE">
                      <a:rPr lang="en-US"/>
                      <a:pPr>
                        <a:defRPr baseline="0">
                          <a:solidFill>
                            <a:schemeClr val="accent6">
                              <a:lumMod val="40000"/>
                              <a:lumOff val="60000"/>
                            </a:schemeClr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30F4-4A99-81DA-01B72AA353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solidFill>
                      <a:schemeClr val="accent6">
                        <a:lumMod val="40000"/>
                        <a:lumOff val="60000"/>
                      </a:schemeClr>
                    </a:solidFill>
                    <a:latin typeface="Bahnschrift SemiBold Condensed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'Neymar FWC2022'!$AE$21:$AE$26</c:f>
              <c:numCache>
                <c:formatCode>0%</c:formatCode>
                <c:ptCount val="6"/>
                <c:pt idx="0">
                  <c:v>0.21799307958477498</c:v>
                </c:pt>
                <c:pt idx="1">
                  <c:v>0.11350574712643668</c:v>
                </c:pt>
                <c:pt idx="2">
                  <c:v>0.28384279475982532</c:v>
                </c:pt>
                <c:pt idx="3">
                  <c:v>0.23395445134575565</c:v>
                </c:pt>
                <c:pt idx="4">
                  <c:v>0.1335012594458439</c:v>
                </c:pt>
                <c:pt idx="5">
                  <c:v>0.14855570839064658</c:v>
                </c:pt>
              </c:numCache>
            </c:numRef>
          </c:xVal>
          <c:yVal>
            <c:numRef>
              <c:f>'Neymar FWC2022'!$AF$21:$AF$26</c:f>
              <c:numCache>
                <c:formatCode>0%</c:formatCode>
                <c:ptCount val="6"/>
                <c:pt idx="0">
                  <c:v>0.12753623188405799</c:v>
                </c:pt>
                <c:pt idx="1">
                  <c:v>3.883634279163084E-2</c:v>
                </c:pt>
                <c:pt idx="2">
                  <c:v>0.11615755627009645</c:v>
                </c:pt>
                <c:pt idx="3">
                  <c:v>7.518796992481204E-2</c:v>
                </c:pt>
                <c:pt idx="4">
                  <c:v>2.8420172750069656E-2</c:v>
                </c:pt>
                <c:pt idx="5">
                  <c:v>9.793253536452667E-3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FWC2022'!$A$21:$A$26</c15:f>
                <c15:dlblRangeCache>
                  <c:ptCount val="6"/>
                  <c:pt idx="0">
                    <c:v>Neymar - 2018</c:v>
                  </c:pt>
                  <c:pt idx="1">
                    <c:v>Ph. Coutinho - 2018</c:v>
                  </c:pt>
                  <c:pt idx="2">
                    <c:v>G. Jesus  - 2018</c:v>
                  </c:pt>
                  <c:pt idx="3">
                    <c:v>Willian - 2018</c:v>
                  </c:pt>
                  <c:pt idx="4">
                    <c:v>Paulinho - 2018</c:v>
                  </c:pt>
                  <c:pt idx="5">
                    <c:v>Casemiro - 2018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30F4-4A99-81DA-01B72AA35328}"/>
            </c:ext>
          </c:extLst>
        </c:ser>
        <c:ser>
          <c:idx val="3"/>
          <c:order val="3"/>
          <c:tx>
            <c:v>Reservas - 2018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rgbClr val="00B0F0"/>
              </a:solidFill>
              <a:ln>
                <a:solidFill>
                  <a:schemeClr val="bg1"/>
                </a:solidFill>
              </a:ln>
            </c:spPr>
          </c:marker>
          <c:dLbls>
            <c:dLbl>
              <c:idx val="0"/>
              <c:layout>
                <c:manualLayout>
                  <c:x val="-8.4666666666666918E-3"/>
                  <c:y val="-1.3719135802469279E-2"/>
                </c:manualLayout>
              </c:layout>
              <c:tx>
                <c:rich>
                  <a:bodyPr rot="-900000" wrap="square" lIns="38100" tIns="19050" rIns="38100" bIns="1905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bg2">
                            <a:lumMod val="90000"/>
                          </a:schemeClr>
                        </a:solidFill>
                        <a:latin typeface="Bahnschrift SemiBold Condensed" panose="020B0502040204020203" pitchFamily="34" charset="0"/>
                      </a:defRPr>
                    </a:pPr>
                    <a:fld id="{15E58704-8575-42F2-A502-708920B684E9}" type="CELLRANGE">
                      <a:rPr lang="en-US"/>
                      <a:pPr>
                        <a:defRPr baseline="0">
                          <a:solidFill>
                            <a:schemeClr val="bg2">
                              <a:lumMod val="90000"/>
                            </a:schemeClr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0F4-4A99-81DA-01B72AA35328}"/>
                </c:ext>
              </c:extLst>
            </c:dLbl>
            <c:dLbl>
              <c:idx val="1"/>
              <c:layout>
                <c:manualLayout>
                  <c:x val="-7.0555555555555554E-3"/>
                  <c:y val="-7.1861309769712849E-17"/>
                </c:manualLayout>
              </c:layout>
              <c:tx>
                <c:rich>
                  <a:bodyPr/>
                  <a:lstStyle/>
                  <a:p>
                    <a:fld id="{5FAEE37D-D0D3-4935-9B2D-F1555BFCC1AC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30F4-4A99-81DA-01B72AA35328}"/>
                </c:ext>
              </c:extLst>
            </c:dLbl>
            <c:dLbl>
              <c:idx val="2"/>
              <c:layout>
                <c:manualLayout>
                  <c:x val="-1.2699999999999999E-2"/>
                  <c:y val="-2.5478395061728394E-2"/>
                </c:manualLayout>
              </c:layout>
              <c:tx>
                <c:rich>
                  <a:bodyPr rot="-900000" wrap="square" lIns="38100" tIns="19050" rIns="38100" bIns="1905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bg2">
                            <a:lumMod val="90000"/>
                          </a:schemeClr>
                        </a:solidFill>
                        <a:latin typeface="Bahnschrift SemiBold Condensed" panose="020B0502040204020203" pitchFamily="34" charset="0"/>
                      </a:defRPr>
                    </a:pPr>
                    <a:fld id="{55E13D20-46E2-4467-913E-0143057C1D7B}" type="CELLRANGE">
                      <a:rPr lang="en-US"/>
                      <a:pPr>
                        <a:defRPr baseline="0">
                          <a:solidFill>
                            <a:schemeClr val="bg2">
                              <a:lumMod val="90000"/>
                            </a:schemeClr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30F4-4A99-81DA-01B72AA35328}"/>
                </c:ext>
              </c:extLst>
            </c:dLbl>
            <c:dLbl>
              <c:idx val="3"/>
              <c:layout>
                <c:manualLayout>
                  <c:x val="-1.1288888888888914E-2"/>
                  <c:y val="-1.9598765432098909E-2"/>
                </c:manualLayout>
              </c:layout>
              <c:tx>
                <c:rich>
                  <a:bodyPr rot="-900000" wrap="square" lIns="38100" tIns="19050" rIns="38100" bIns="1905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bg2">
                            <a:lumMod val="90000"/>
                          </a:schemeClr>
                        </a:solidFill>
                        <a:latin typeface="Bahnschrift SemiBold Condensed" panose="020B0502040204020203" pitchFamily="34" charset="0"/>
                      </a:defRPr>
                    </a:pPr>
                    <a:fld id="{E3157214-44BF-4FD3-9138-E81F2DD91683}" type="CELLRANGE">
                      <a:rPr lang="en-US"/>
                      <a:pPr>
                        <a:defRPr baseline="0">
                          <a:solidFill>
                            <a:schemeClr val="bg2">
                              <a:lumMod val="90000"/>
                            </a:schemeClr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30F4-4A99-81DA-01B72AA353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solidFill>
                      <a:schemeClr val="bg2">
                        <a:lumMod val="90000"/>
                      </a:schemeClr>
                    </a:solidFill>
                    <a:latin typeface="Bahnschrift SemiBold Condensed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'Neymar FWC2022'!$AE$28:$AE$31</c:f>
              <c:numCache>
                <c:formatCode>0%</c:formatCode>
                <c:ptCount val="4"/>
                <c:pt idx="0">
                  <c:v>0.10541727672035128</c:v>
                </c:pt>
                <c:pt idx="1">
                  <c:v>0.17636684303350969</c:v>
                </c:pt>
                <c:pt idx="2">
                  <c:v>0.2552301255230125</c:v>
                </c:pt>
                <c:pt idx="3">
                  <c:v>0.13037809647979137</c:v>
                </c:pt>
              </c:numCache>
            </c:numRef>
          </c:xVal>
          <c:yVal>
            <c:numRef>
              <c:f>'Neymar FWC2022'!$AF$28:$AF$31</c:f>
              <c:numCache>
                <c:formatCode>0%</c:formatCode>
                <c:ptCount val="4"/>
                <c:pt idx="0">
                  <c:v>3.3062759849534752E-2</c:v>
                </c:pt>
                <c:pt idx="1">
                  <c:v>5.2581714827096164E-2</c:v>
                </c:pt>
                <c:pt idx="2">
                  <c:v>7.9956780118854681E-2</c:v>
                </c:pt>
                <c:pt idx="3">
                  <c:v>2.0458164890358937E-2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FWC2022'!$A$28:$A$31</c15:f>
                <c15:dlblRangeCache>
                  <c:ptCount val="4"/>
                  <c:pt idx="0">
                    <c:v>Fernandinho - 2018</c:v>
                  </c:pt>
                  <c:pt idx="1">
                    <c:v>D. Costa - 2018</c:v>
                  </c:pt>
                  <c:pt idx="2">
                    <c:v>R. Firmino - 2018</c:v>
                  </c:pt>
                  <c:pt idx="3">
                    <c:v>R. Augusto - 2018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30F4-4A99-81DA-01B72AA35328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689525344"/>
        <c:axId val="250368272"/>
      </c:scatterChart>
      <c:valAx>
        <c:axId val="689525344"/>
        <c:scaling>
          <c:orientation val="minMax"/>
          <c:max val="0.31100000000000005"/>
          <c:min val="0.1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pt-BR" sz="1600" b="0" i="0" u="none" strike="noStrike" kern="1200" baseline="0">
                    <a:solidFill>
                      <a:sysClr val="window" lastClr="FFFFFF"/>
                    </a:solidFill>
                    <a:latin typeface="Bahnschrift" panose="020B0502040204020203" pitchFamily="34" charset="0"/>
                  </a:rPr>
                  <a:t>Erro de Passe</a:t>
                </a:r>
                <a:endParaRPr lang="pt-BR" sz="1600" b="0" i="0" u="none" strike="noStrike" kern="1200" baseline="0">
                  <a:solidFill>
                    <a:sysClr val="window" lastClr="FFFFFF"/>
                  </a:solidFill>
                  <a:latin typeface="Bahnschrift SemiBold Condensed" panose="020B05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250368272"/>
        <c:crosses val="autoZero"/>
        <c:crossBetween val="midCat"/>
        <c:majorUnit val="3.0000000000000006E-2"/>
      </c:valAx>
      <c:valAx>
        <c:axId val="250368272"/>
        <c:scaling>
          <c:orientation val="minMax"/>
          <c:max val="0.18000000000000002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Bahnschrift SemiCondensed" panose="020B0502040204020203" pitchFamily="34" charset="0"/>
                    <a:ea typeface="+mn-ea"/>
                    <a:cs typeface="+mn-cs"/>
                  </a:defRPr>
                </a:pPr>
                <a:r>
                  <a:rPr lang="pt-BR" sz="1400" b="1" baseline="0">
                    <a:latin typeface="Bahnschrift SemiBold" panose="020B0502040204020203" pitchFamily="34" charset="0"/>
                  </a:rPr>
                  <a:t>Perda da Posse </a:t>
                </a:r>
                <a:r>
                  <a:rPr lang="pt-BR" sz="1000" b="1" baseline="0">
                    <a:latin typeface="Bahnschrift SemiBold" panose="020B0502040204020203" pitchFamily="34" charset="0"/>
                  </a:rPr>
                  <a:t>(dis+misTO / totalRec)</a:t>
                </a:r>
                <a:endParaRPr lang="pt-BR" sz="1000" b="0">
                  <a:latin typeface="Bahnschrift Light Condensed" panose="020B0502040204020203" pitchFamily="34" charset="0"/>
                </a:endParaRPr>
              </a:p>
            </c:rich>
          </c:tx>
          <c:layout>
            <c:manualLayout>
              <c:xMode val="edge"/>
              <c:yMode val="edge"/>
              <c:x val="9.2724444444444443E-3"/>
              <c:y val="0.261567129629629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bg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689525344"/>
        <c:crosses val="autoZero"/>
        <c:crossBetween val="midCat"/>
        <c:majorUnit val="3.0000000000000006E-2"/>
        <c:minorUnit val="1.0000000000000002E-2"/>
      </c:valAx>
      <c:spPr>
        <a:pattFill prst="pct20">
          <a:fgClr>
            <a:schemeClr val="bg2">
              <a:lumMod val="10000"/>
            </a:schemeClr>
          </a:fgClr>
          <a:bgClr>
            <a:schemeClr val="tx1"/>
          </a:bgClr>
        </a:pattFill>
        <a:ln>
          <a:solidFill>
            <a:schemeClr val="bg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66FF33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CCFFCC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83121955555555549"/>
          <c:y val="3.3172067901234566E-2"/>
          <c:w val="0.1304183333333333"/>
          <c:h val="0.13715231481481482"/>
        </c:manualLayout>
      </c:layout>
      <c:overlay val="1"/>
      <c:spPr>
        <a:solidFill>
          <a:schemeClr val="tx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pt-BR"/>
    </a:p>
  </c:txPr>
  <c:printSettings>
    <c:headerFooter/>
    <c:pageMargins b="1" l="1" r="1" t="1" header="0.5" footer="0.5"/>
    <c:pageSetup paperSize="8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pt-BR" baseline="0">
                <a:solidFill>
                  <a:schemeClr val="bg1"/>
                </a:solidFill>
                <a:latin typeface="Bahnschrift" panose="020B0502040204020203" pitchFamily="34" charset="0"/>
              </a:rPr>
              <a:t>Ações Defensivas por 90min</a:t>
            </a:r>
          </a:p>
        </c:rich>
      </c:tx>
      <c:layout>
        <c:manualLayout>
          <c:xMode val="edge"/>
          <c:yMode val="edge"/>
          <c:x val="0.42864366666666665"/>
          <c:y val="1.1759259259259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9D-4468-9578-9DDC6A03F594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9D-4468-9578-9DDC6A03F594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9D-4468-9578-9DDC6A03F594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9D-4468-9578-9DDC6A03F594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9D-4468-9578-9DDC6A03F594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19D-4468-9578-9DDC6A03F594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99"/>
              </a:solidFill>
              <a:ln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9D-4468-9578-9DDC6A03F594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99"/>
              </a:solidFill>
              <a:ln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19D-4468-9578-9DDC6A03F594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99"/>
              </a:solidFill>
              <a:ln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9D-4468-9578-9DDC6A03F594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99"/>
              </a:solidFill>
              <a:ln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19D-4468-9578-9DDC6A03F594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99"/>
              </a:solidFill>
              <a:ln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9D-4468-9578-9DDC6A03F594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99"/>
              </a:solidFill>
              <a:ln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19D-4468-9578-9DDC6A03F594}"/>
              </c:ext>
            </c:extLst>
          </c:dPt>
          <c:dPt>
            <c:idx val="24"/>
            <c:invertIfNegative val="0"/>
            <c:bubble3D val="0"/>
            <c:spPr>
              <a:solidFill>
                <a:srgbClr val="CCECFF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19D-4468-9578-9DDC6A03F594}"/>
              </c:ext>
            </c:extLst>
          </c:dPt>
          <c:dPt>
            <c:idx val="25"/>
            <c:invertIfNegative val="0"/>
            <c:bubble3D val="0"/>
            <c:spPr>
              <a:solidFill>
                <a:srgbClr val="CCECFF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19D-4468-9578-9DDC6A03F594}"/>
              </c:ext>
            </c:extLst>
          </c:dPt>
          <c:dPt>
            <c:idx val="26"/>
            <c:invertIfNegative val="0"/>
            <c:bubble3D val="0"/>
            <c:spPr>
              <a:solidFill>
                <a:srgbClr val="CCECFF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19D-4468-9578-9DDC6A03F594}"/>
              </c:ext>
            </c:extLst>
          </c:dPt>
          <c:dPt>
            <c:idx val="27"/>
            <c:invertIfNegative val="0"/>
            <c:bubble3D val="0"/>
            <c:spPr>
              <a:solidFill>
                <a:srgbClr val="CCECFF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19D-4468-9578-9DDC6A03F594}"/>
              </c:ext>
            </c:extLst>
          </c:dPt>
          <c:cat>
            <c:strRef>
              <c:f>'Neymar FWC2022'!$A$70:$A$97</c:f>
              <c:strCache>
                <c:ptCount val="28"/>
                <c:pt idx="0">
                  <c:v>Casemiro</c:v>
                </c:pt>
                <c:pt idx="1">
                  <c:v>L. Paquetá</c:v>
                </c:pt>
                <c:pt idx="2">
                  <c:v>Richarlison</c:v>
                </c:pt>
                <c:pt idx="3">
                  <c:v>Raphinha</c:v>
                </c:pt>
                <c:pt idx="4">
                  <c:v>Vini JR</c:v>
                </c:pt>
                <c:pt idx="5">
                  <c:v>Neymar</c:v>
                </c:pt>
                <c:pt idx="7">
                  <c:v>Rodrygo</c:v>
                </c:pt>
                <c:pt idx="8">
                  <c:v>Pedro</c:v>
                </c:pt>
                <c:pt idx="9">
                  <c:v>Fabinho</c:v>
                </c:pt>
                <c:pt idx="10">
                  <c:v>Fred</c:v>
                </c:pt>
                <c:pt idx="11">
                  <c:v>Antony</c:v>
                </c:pt>
                <c:pt idx="12">
                  <c:v>B. Guimarães</c:v>
                </c:pt>
                <c:pt idx="13">
                  <c:v>G. Martinelli</c:v>
                </c:pt>
                <c:pt idx="14">
                  <c:v>E. Ribeiro</c:v>
                </c:pt>
                <c:pt idx="15">
                  <c:v>G. Jesus</c:v>
                </c:pt>
                <c:pt idx="17">
                  <c:v>Casemiro - 2018</c:v>
                </c:pt>
                <c:pt idx="18">
                  <c:v>G. Jesus  - 2018</c:v>
                </c:pt>
                <c:pt idx="19">
                  <c:v>Willian - 2018</c:v>
                </c:pt>
                <c:pt idx="20">
                  <c:v>Paulinho - 2018</c:v>
                </c:pt>
                <c:pt idx="21">
                  <c:v>Ph. Coutinho - 2018</c:v>
                </c:pt>
                <c:pt idx="22">
                  <c:v>Neymar - 2018</c:v>
                </c:pt>
                <c:pt idx="24">
                  <c:v>R. Firmino - 2018</c:v>
                </c:pt>
                <c:pt idx="25">
                  <c:v>Fernandinho - 2018</c:v>
                </c:pt>
                <c:pt idx="26">
                  <c:v>D. Costa - 2018</c:v>
                </c:pt>
                <c:pt idx="27">
                  <c:v>R. Augusto - 2018</c:v>
                </c:pt>
              </c:strCache>
            </c:strRef>
          </c:cat>
          <c:val>
            <c:numRef>
              <c:f>'Neymar FWC2022'!$B$70:$B$97</c:f>
              <c:numCache>
                <c:formatCode>0.0</c:formatCode>
                <c:ptCount val="28"/>
                <c:pt idx="0">
                  <c:v>8.7100000000000009</c:v>
                </c:pt>
                <c:pt idx="1">
                  <c:v>4.93</c:v>
                </c:pt>
                <c:pt idx="2">
                  <c:v>4.33</c:v>
                </c:pt>
                <c:pt idx="3">
                  <c:v>3.78</c:v>
                </c:pt>
                <c:pt idx="4">
                  <c:v>2.56</c:v>
                </c:pt>
                <c:pt idx="5">
                  <c:v>1.79</c:v>
                </c:pt>
                <c:pt idx="7">
                  <c:v>7.14</c:v>
                </c:pt>
                <c:pt idx="8">
                  <c:v>7</c:v>
                </c:pt>
                <c:pt idx="9">
                  <c:v>6.57</c:v>
                </c:pt>
                <c:pt idx="10">
                  <c:v>5.6000000000000005</c:v>
                </c:pt>
                <c:pt idx="11">
                  <c:v>4.7899999999999991</c:v>
                </c:pt>
                <c:pt idx="12">
                  <c:v>4.25</c:v>
                </c:pt>
                <c:pt idx="13">
                  <c:v>3.85</c:v>
                </c:pt>
                <c:pt idx="14">
                  <c:v>3.7</c:v>
                </c:pt>
                <c:pt idx="15">
                  <c:v>3.63</c:v>
                </c:pt>
                <c:pt idx="17">
                  <c:v>11.350000000000001</c:v>
                </c:pt>
                <c:pt idx="18">
                  <c:v>5.12</c:v>
                </c:pt>
                <c:pt idx="19">
                  <c:v>3.25</c:v>
                </c:pt>
                <c:pt idx="20">
                  <c:v>3.08</c:v>
                </c:pt>
                <c:pt idx="21">
                  <c:v>2.5</c:v>
                </c:pt>
                <c:pt idx="22">
                  <c:v>1.4</c:v>
                </c:pt>
                <c:pt idx="24">
                  <c:v>8.89</c:v>
                </c:pt>
                <c:pt idx="25">
                  <c:v>6.67</c:v>
                </c:pt>
                <c:pt idx="26">
                  <c:v>4.4400000000000004</c:v>
                </c:pt>
                <c:pt idx="27">
                  <c:v>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D-4468-9578-9DDC6A03F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127453200"/>
        <c:axId val="1100655584"/>
      </c:barChart>
      <c:catAx>
        <c:axId val="112745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1100655584"/>
        <c:crosses val="autoZero"/>
        <c:auto val="1"/>
        <c:lblAlgn val="ctr"/>
        <c:lblOffset val="100"/>
        <c:noMultiLvlLbl val="0"/>
      </c:catAx>
      <c:valAx>
        <c:axId val="110065558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12700" cap="flat" cmpd="tri" algn="ctr">
              <a:solidFill>
                <a:schemeClr val="bg1">
                  <a:alpha val="75000"/>
                </a:schemeClr>
              </a:solidFill>
              <a:prstDash val="dash"/>
              <a:round/>
            </a:ln>
            <a:effectLst/>
          </c:spPr>
        </c:minorGridlines>
        <c:numFmt formatCode="0" sourceLinked="0"/>
        <c:majorTickMark val="cross"/>
        <c:minorTickMark val="in"/>
        <c:tickLblPos val="nextTo"/>
        <c:spPr>
          <a:noFill/>
          <a:ln w="1270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1127453200"/>
        <c:crosses val="autoZero"/>
        <c:crossBetween val="between"/>
        <c:majorUnit val="1"/>
        <c:minorUnit val="0.5"/>
      </c:valAx>
      <c:spPr>
        <a:solidFill>
          <a:schemeClr val="tx1"/>
        </a:solidFill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paperSize="8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FFFF00"/>
                </a:solidFill>
              </a:defRPr>
            </a:pPr>
            <a:r>
              <a:rPr lang="pt-BR" baseline="0">
                <a:solidFill>
                  <a:srgbClr val="FFFF00"/>
                </a:solidFill>
              </a:rPr>
              <a:t>Oportunidade de Criar x Criação de Oportunidade</a:t>
            </a:r>
          </a:p>
          <a:p>
            <a:pPr>
              <a:defRPr>
                <a:solidFill>
                  <a:srgbClr val="FFFF00"/>
                </a:solidFill>
              </a:defRPr>
            </a:pPr>
            <a:r>
              <a:rPr lang="pt-BR" baseline="0">
                <a:solidFill>
                  <a:srgbClr val="FFFF00"/>
                </a:solidFill>
              </a:rPr>
              <a:t>Copas do Mundo 2018 e 2022</a:t>
            </a:r>
            <a:endParaRPr lang="pt-BR"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0.10450633333333334"/>
          <c:y val="3.3755246913580249E-2"/>
        </c:manualLayout>
      </c:layout>
      <c:overlay val="1"/>
      <c:spPr>
        <a:solidFill>
          <a:schemeClr val="tx1"/>
        </a:solidFill>
        <a:ln>
          <a:solidFill>
            <a:srgbClr val="0000FF"/>
          </a:solidFill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Titulares - 2022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FFFF00"/>
              </a:solidFill>
              <a:ln>
                <a:solidFill>
                  <a:srgbClr val="0000FF"/>
                </a:solidFill>
              </a:ln>
            </c:spPr>
          </c:marker>
          <c:dLbls>
            <c:dLbl>
              <c:idx val="0"/>
              <c:layout>
                <c:manualLayout>
                  <c:x val="-1.1288888888888888E-2"/>
                  <c:y val="5.8796296296294856E-3"/>
                </c:manualLayout>
              </c:layout>
              <c:tx>
                <c:rich>
                  <a:bodyPr rot="0" wrap="square" lIns="38100" tIns="19050" rIns="38100" bIns="1905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rgbClr val="66FF33"/>
                        </a:solidFill>
                        <a:latin typeface="Bahnschrift SemiBold SemiConden" panose="020B0502040204020203" pitchFamily="34" charset="0"/>
                      </a:defRPr>
                    </a:pPr>
                    <a:fld id="{44F4E913-A188-4CB6-938B-9A345C6CB8C6}" type="CELLRANGE">
                      <a:rPr lang="en-US"/>
                      <a:pPr>
                        <a:defRPr sz="1100" baseline="0">
                          <a:solidFill>
                            <a:srgbClr val="66FF33"/>
                          </a:solidFill>
                          <a:latin typeface="Bahnschrift SemiBold SemiConden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F23-4269-84FF-86BFAC6ADAA8}"/>
                </c:ext>
              </c:extLst>
            </c:dLbl>
            <c:dLbl>
              <c:idx val="1"/>
              <c:layout>
                <c:manualLayout>
                  <c:x val="-8.4666666666667698E-3"/>
                  <c:y val="-5.8796296296296296E-3"/>
                </c:manualLayout>
              </c:layout>
              <c:tx>
                <c:rich>
                  <a:bodyPr rot="0" wrap="square" lIns="38100" tIns="19050" rIns="38100" bIns="1905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rgbClr val="66FF33"/>
                        </a:solidFill>
                        <a:latin typeface="Bahnschrift SemiBold SemiConden" panose="020B0502040204020203" pitchFamily="34" charset="0"/>
                      </a:defRPr>
                    </a:pPr>
                    <a:fld id="{720E829F-58C1-495B-9244-A61D5EEFB9B4}" type="CELLRANGE">
                      <a:rPr lang="en-US"/>
                      <a:pPr>
                        <a:defRPr sz="1100" baseline="0">
                          <a:solidFill>
                            <a:srgbClr val="66FF33"/>
                          </a:solidFill>
                          <a:latin typeface="Bahnschrift SemiBold SemiConden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F23-4269-84FF-86BFAC6ADAA8}"/>
                </c:ext>
              </c:extLst>
            </c:dLbl>
            <c:dLbl>
              <c:idx val="2"/>
              <c:layout>
                <c:manualLayout>
                  <c:x val="-1.2699999999999999E-2"/>
                  <c:y val="-2.3518518518518591E-2"/>
                </c:manualLayout>
              </c:layout>
              <c:tx>
                <c:rich>
                  <a:bodyPr/>
                  <a:lstStyle/>
                  <a:p>
                    <a:fld id="{49AFE6F2-4B25-4798-810E-FD6ABD68BDAF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F23-4269-84FF-86BFAC6ADAA8}"/>
                </c:ext>
              </c:extLst>
            </c:dLbl>
            <c:dLbl>
              <c:idx val="3"/>
              <c:layout>
                <c:manualLayout>
                  <c:x val="-1.5522222222222222E-2"/>
                  <c:y val="1.3719135802469137E-2"/>
                </c:manualLayout>
              </c:layout>
              <c:tx>
                <c:rich>
                  <a:bodyPr rot="1800000" wrap="square" lIns="38100" tIns="19050" rIns="38100" bIns="1905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rgbClr val="66FF33"/>
                        </a:solidFill>
                        <a:latin typeface="Bahnschrift SemiBold SemiConden" panose="020B0502040204020203" pitchFamily="34" charset="0"/>
                      </a:defRPr>
                    </a:pPr>
                    <a:fld id="{F6C56B78-A782-463D-A05C-E2C8934672C0}" type="CELLRANGE">
                      <a:rPr lang="en-US"/>
                      <a:pPr>
                        <a:defRPr sz="1100" baseline="0">
                          <a:solidFill>
                            <a:srgbClr val="66FF33"/>
                          </a:solidFill>
                          <a:latin typeface="Bahnschrift SemiBold SemiConden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F23-4269-84FF-86BFAC6ADAA8}"/>
                </c:ext>
              </c:extLst>
            </c:dLbl>
            <c:dLbl>
              <c:idx val="4"/>
              <c:layout>
                <c:manualLayout>
                  <c:x val="-7.9022222222222216E-2"/>
                  <c:y val="-3.5277777777777852E-2"/>
                </c:manualLayout>
              </c:layout>
              <c:tx>
                <c:rich>
                  <a:bodyPr rot="1800000" wrap="square" lIns="38100" tIns="19050" rIns="38100" bIns="1905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rgbClr val="66FF33"/>
                        </a:solidFill>
                        <a:latin typeface="Bahnschrift SemiBold SemiConden" panose="020B0502040204020203" pitchFamily="34" charset="0"/>
                      </a:defRPr>
                    </a:pPr>
                    <a:fld id="{B5030EFA-11ED-41D3-990E-E1EFDD2B4FD4}" type="CELLRANGE">
                      <a:rPr lang="en-US"/>
                      <a:pPr>
                        <a:defRPr sz="1100" baseline="0">
                          <a:solidFill>
                            <a:srgbClr val="66FF33"/>
                          </a:solidFill>
                          <a:latin typeface="Bahnschrift SemiBold SemiConden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F23-4269-84FF-86BFAC6ADAA8}"/>
                </c:ext>
              </c:extLst>
            </c:dLbl>
            <c:dLbl>
              <c:idx val="5"/>
              <c:layout>
                <c:manualLayout>
                  <c:x val="-1.4111111111111111E-2"/>
                  <c:y val="-3.3317901234567904E-2"/>
                </c:manualLayout>
              </c:layout>
              <c:tx>
                <c:rich>
                  <a:bodyPr/>
                  <a:lstStyle/>
                  <a:p>
                    <a:fld id="{3B21A4C7-72C7-4323-9E74-C9E502BD963B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F23-4269-84FF-86BFAC6ADA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1800000" wrap="square" lIns="38100" tIns="19050" rIns="38100" bIns="19050" anchor="ctr">
                <a:spAutoFit/>
              </a:bodyPr>
              <a:lstStyle/>
              <a:p>
                <a:pPr>
                  <a:defRPr sz="1100" baseline="0">
                    <a:solidFill>
                      <a:srgbClr val="66FF33"/>
                    </a:solidFill>
                    <a:latin typeface="Bahnschrift SemiBold SemiConden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'Neymar FWC2022'!$C$4:$C$9</c:f>
              <c:numCache>
                <c:formatCode>0.0</c:formatCode>
                <c:ptCount val="6"/>
                <c:pt idx="0">
                  <c:v>51.029999999999994</c:v>
                </c:pt>
                <c:pt idx="1">
                  <c:v>51.13</c:v>
                </c:pt>
                <c:pt idx="2">
                  <c:v>62.18</c:v>
                </c:pt>
                <c:pt idx="3">
                  <c:v>34.520000000000003</c:v>
                </c:pt>
                <c:pt idx="4">
                  <c:v>40.81</c:v>
                </c:pt>
                <c:pt idx="5">
                  <c:v>20.03</c:v>
                </c:pt>
              </c:numCache>
            </c:numRef>
          </c:xVal>
          <c:yVal>
            <c:numRef>
              <c:f>'Neymar FWC2022'!$F$4:$F$9</c:f>
              <c:numCache>
                <c:formatCode>General</c:formatCode>
                <c:ptCount val="6"/>
                <c:pt idx="0">
                  <c:v>2.25</c:v>
                </c:pt>
                <c:pt idx="1">
                  <c:v>2.58</c:v>
                </c:pt>
                <c:pt idx="2">
                  <c:v>5.42</c:v>
                </c:pt>
                <c:pt idx="3">
                  <c:v>4.82</c:v>
                </c:pt>
                <c:pt idx="4">
                  <c:v>5.43</c:v>
                </c:pt>
                <c:pt idx="5">
                  <c:v>1.95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FWC2022'!$A$4:$A$9</c15:f>
                <c15:dlblRangeCache>
                  <c:ptCount val="6"/>
                  <c:pt idx="0">
                    <c:v>Casemiro</c:v>
                  </c:pt>
                  <c:pt idx="1">
                    <c:v>L. Paquetá</c:v>
                  </c:pt>
                  <c:pt idx="2">
                    <c:v>Neymar</c:v>
                  </c:pt>
                  <c:pt idx="3">
                    <c:v>Vini JR</c:v>
                  </c:pt>
                  <c:pt idx="4">
                    <c:v>Raphinha</c:v>
                  </c:pt>
                  <c:pt idx="5">
                    <c:v>Richarlison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7F23-4269-84FF-86BFAC6ADAA8}"/>
            </c:ext>
          </c:extLst>
        </c:ser>
        <c:ser>
          <c:idx val="1"/>
          <c:order val="1"/>
          <c:tx>
            <c:v>Reservas - 2022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0000FF"/>
              </a:solidFill>
              <a:ln>
                <a:solidFill>
                  <a:schemeClr val="bg1"/>
                </a:solidFill>
              </a:ln>
            </c:spPr>
          </c:marker>
          <c:dLbls>
            <c:dLbl>
              <c:idx val="0"/>
              <c:layout>
                <c:manualLayout>
                  <c:x val="-1.1288888888888888E-2"/>
                  <c:y val="-2.74382716049382E-2"/>
                </c:manualLayout>
              </c:layout>
              <c:tx>
                <c:rich>
                  <a:bodyPr/>
                  <a:lstStyle/>
                  <a:p>
                    <a:fld id="{E0657038-AF3D-4722-A9B7-C74EEE4B5D44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F23-4269-84FF-86BFAC6ADAA8}"/>
                </c:ext>
              </c:extLst>
            </c:dLbl>
            <c:dLbl>
              <c:idx val="1"/>
              <c:layout>
                <c:manualLayout>
                  <c:x val="-1.2699999999999999E-2"/>
                  <c:y val="-2.1558641975308643E-2"/>
                </c:manualLayout>
              </c:layout>
              <c:tx>
                <c:rich>
                  <a:bodyPr/>
                  <a:lstStyle/>
                  <a:p>
                    <a:fld id="{E1E36B53-4A46-4893-904B-7FDA13CCD64C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F23-4269-84FF-86BFAC6ADAA8}"/>
                </c:ext>
              </c:extLst>
            </c:dLbl>
            <c:dLbl>
              <c:idx val="2"/>
              <c:layout>
                <c:manualLayout>
                  <c:x val="-5.6444444444444441E-3"/>
                  <c:y val="1.9598765432098765E-3"/>
                </c:manualLayout>
              </c:layout>
              <c:tx>
                <c:rich>
                  <a:bodyPr rot="0" wrap="square" lIns="38100" tIns="19050" rIns="38100" bIns="1905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chemeClr val="bg1"/>
                        </a:solidFill>
                        <a:latin typeface="Bahnschrift SemiBold SemiConden" panose="020B0502040204020203" pitchFamily="34" charset="0"/>
                      </a:defRPr>
                    </a:pPr>
                    <a:fld id="{8A6056DC-5DB3-475A-8C8E-D86BF7DB0191}" type="CELLRANGE">
                      <a:rPr lang="en-US"/>
                      <a:pPr>
                        <a:defRPr sz="1100" baseline="0">
                          <a:solidFill>
                            <a:schemeClr val="bg1"/>
                          </a:solidFill>
                          <a:latin typeface="Bahnschrift SemiBold SemiConden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F23-4269-84FF-86BFAC6ADAA8}"/>
                </c:ext>
              </c:extLst>
            </c:dLbl>
            <c:dLbl>
              <c:idx val="3"/>
              <c:layout>
                <c:manualLayout>
                  <c:x val="-1.5522222222222222E-2"/>
                  <c:y val="-2.7438271604938343E-2"/>
                </c:manualLayout>
              </c:layout>
              <c:tx>
                <c:rich>
                  <a:bodyPr/>
                  <a:lstStyle/>
                  <a:p>
                    <a:fld id="{EACF5065-157E-45B4-A248-8BA5BCA85F8F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F23-4269-84FF-86BFAC6ADAA8}"/>
                </c:ext>
              </c:extLst>
            </c:dLbl>
            <c:dLbl>
              <c:idx val="4"/>
              <c:layout>
                <c:manualLayout>
                  <c:x val="-7.7611111111111214E-2"/>
                  <c:y val="3.9197530864197531E-3"/>
                </c:manualLayout>
              </c:layout>
              <c:tx>
                <c:rich>
                  <a:bodyPr/>
                  <a:lstStyle/>
                  <a:p>
                    <a:fld id="{9819001F-0027-4114-89C6-9EA83DAF11F3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F23-4269-84FF-86BFAC6ADAA8}"/>
                </c:ext>
              </c:extLst>
            </c:dLbl>
            <c:dLbl>
              <c:idx val="5"/>
              <c:layout>
                <c:manualLayout>
                  <c:x val="-1.2700000000000052E-2"/>
                  <c:y val="-3.1358024691358025E-2"/>
                </c:manualLayout>
              </c:layout>
              <c:tx>
                <c:rich>
                  <a:bodyPr/>
                  <a:lstStyle/>
                  <a:p>
                    <a:fld id="{4456EFDA-8E11-4408-89E9-99DC092B1CC1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F23-4269-84FF-86BFAC6ADAA8}"/>
                </c:ext>
              </c:extLst>
            </c:dLbl>
            <c:dLbl>
              <c:idx val="6"/>
              <c:layout>
                <c:manualLayout>
                  <c:x val="-4.2333333333333337E-3"/>
                  <c:y val="-7.1861309769712849E-17"/>
                </c:manualLayout>
              </c:layout>
              <c:tx>
                <c:rich>
                  <a:bodyPr rot="0" wrap="square" lIns="38100" tIns="19050" rIns="38100" bIns="1905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chemeClr val="bg1"/>
                        </a:solidFill>
                        <a:latin typeface="Bahnschrift SemiBold SemiConden" panose="020B0502040204020203" pitchFamily="34" charset="0"/>
                      </a:defRPr>
                    </a:pPr>
                    <a:fld id="{C6498FDF-067A-42C9-A160-F4DCBB6EDEEB}" type="CELLRANGE">
                      <a:rPr lang="en-US"/>
                      <a:pPr>
                        <a:defRPr sz="1100" baseline="0">
                          <a:solidFill>
                            <a:schemeClr val="bg1"/>
                          </a:solidFill>
                          <a:latin typeface="Bahnschrift SemiBold SemiConden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F23-4269-84FF-86BFAC6ADAA8}"/>
                </c:ext>
              </c:extLst>
            </c:dLbl>
            <c:dLbl>
              <c:idx val="7"/>
              <c:layout>
                <c:manualLayout>
                  <c:x val="-1.1288888888888914E-2"/>
                  <c:y val="-2.5478395061728394E-2"/>
                </c:manualLayout>
              </c:layout>
              <c:tx>
                <c:rich>
                  <a:bodyPr/>
                  <a:lstStyle/>
                  <a:p>
                    <a:fld id="{06CAE164-24AD-444D-AD86-EA0E0CA142EB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F23-4269-84FF-86BFAC6ADAA8}"/>
                </c:ext>
              </c:extLst>
            </c:dLbl>
            <c:dLbl>
              <c:idx val="8"/>
              <c:layout>
                <c:manualLayout>
                  <c:x val="-1.6933333333333335E-2"/>
                  <c:y val="-2.547839506172854E-2"/>
                </c:manualLayout>
              </c:layout>
              <c:tx>
                <c:rich>
                  <a:bodyPr/>
                  <a:lstStyle/>
                  <a:p>
                    <a:fld id="{273918CB-390D-4B9F-A99C-A6EC92C4C4A8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F23-4269-84FF-86BFAC6ADA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1800000" wrap="square" lIns="38100" tIns="19050" rIns="38100" bIns="19050" anchor="ctr">
                <a:spAutoFit/>
              </a:bodyPr>
              <a:lstStyle/>
              <a:p>
                <a:pPr>
                  <a:defRPr sz="1100" baseline="0">
                    <a:solidFill>
                      <a:schemeClr val="bg1"/>
                    </a:solidFill>
                    <a:latin typeface="Bahnschrift SemiBold SemiConden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'Neymar FWC2022'!$C$11:$C$19</c:f>
              <c:numCache>
                <c:formatCode>0.0</c:formatCode>
                <c:ptCount val="9"/>
                <c:pt idx="0">
                  <c:v>41</c:v>
                </c:pt>
                <c:pt idx="1">
                  <c:v>49.78</c:v>
                </c:pt>
                <c:pt idx="2">
                  <c:v>71.25</c:v>
                </c:pt>
                <c:pt idx="3">
                  <c:v>42.5</c:v>
                </c:pt>
                <c:pt idx="4">
                  <c:v>66.900000000000006</c:v>
                </c:pt>
                <c:pt idx="5">
                  <c:v>43.879999999999995</c:v>
                </c:pt>
                <c:pt idx="6">
                  <c:v>73.759999999999991</c:v>
                </c:pt>
                <c:pt idx="7">
                  <c:v>27</c:v>
                </c:pt>
                <c:pt idx="8">
                  <c:v>54.29</c:v>
                </c:pt>
              </c:numCache>
            </c:numRef>
          </c:xVal>
          <c:yVal>
            <c:numRef>
              <c:f>'Neymar FWC2022'!$F$11:$F$19</c:f>
              <c:numCache>
                <c:formatCode>General</c:formatCode>
                <c:ptCount val="9"/>
                <c:pt idx="0">
                  <c:v>4</c:v>
                </c:pt>
                <c:pt idx="1">
                  <c:v>3.54</c:v>
                </c:pt>
                <c:pt idx="2">
                  <c:v>1.3</c:v>
                </c:pt>
                <c:pt idx="3">
                  <c:v>5</c:v>
                </c:pt>
                <c:pt idx="4">
                  <c:v>9.5399999999999991</c:v>
                </c:pt>
                <c:pt idx="5">
                  <c:v>6.37</c:v>
                </c:pt>
                <c:pt idx="6">
                  <c:v>4.4400000000000004</c:v>
                </c:pt>
                <c:pt idx="7">
                  <c:v>5.81</c:v>
                </c:pt>
                <c:pt idx="8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FWC2022'!$A$11:$A$19</c15:f>
                <c15:dlblRangeCache>
                  <c:ptCount val="9"/>
                  <c:pt idx="0">
                    <c:v>Fabinho</c:v>
                  </c:pt>
                  <c:pt idx="1">
                    <c:v>Fred</c:v>
                  </c:pt>
                  <c:pt idx="2">
                    <c:v>B. Guimarães</c:v>
                  </c:pt>
                  <c:pt idx="3">
                    <c:v>E. Ribeiro</c:v>
                  </c:pt>
                  <c:pt idx="4">
                    <c:v>Rodrygo</c:v>
                  </c:pt>
                  <c:pt idx="5">
                    <c:v>G. Martinelli</c:v>
                  </c:pt>
                  <c:pt idx="6">
                    <c:v>Antony</c:v>
                  </c:pt>
                  <c:pt idx="7">
                    <c:v>G. Jesus</c:v>
                  </c:pt>
                  <c:pt idx="8">
                    <c:v>Pedro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7F23-4269-84FF-86BFAC6ADAA8}"/>
            </c:ext>
          </c:extLst>
        </c:ser>
        <c:ser>
          <c:idx val="2"/>
          <c:order val="2"/>
          <c:tx>
            <c:v>Titulares - 2018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rgbClr val="FFFF99"/>
              </a:solidFill>
              <a:ln>
                <a:solidFill>
                  <a:srgbClr val="00B0F0"/>
                </a:solidFill>
              </a:ln>
            </c:spPr>
          </c:marker>
          <c:dLbls>
            <c:dLbl>
              <c:idx val="0"/>
              <c:layout>
                <c:manualLayout>
                  <c:x val="-7.0555555555555554E-3"/>
                  <c:y val="-1.9598765432098765E-3"/>
                </c:manualLayout>
              </c:layout>
              <c:tx>
                <c:rich>
                  <a:bodyPr/>
                  <a:lstStyle/>
                  <a:p>
                    <a:fld id="{35ACCF88-C010-4439-924D-22675FCA9EBC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F23-4269-84FF-86BFAC6ADAA8}"/>
                </c:ext>
              </c:extLst>
            </c:dLbl>
            <c:dLbl>
              <c:idx val="1"/>
              <c:layout>
                <c:manualLayout>
                  <c:x val="-7.0555555555556594E-3"/>
                  <c:y val="-3.9197530864197531E-3"/>
                </c:manualLayout>
              </c:layout>
              <c:tx>
                <c:rich>
                  <a:bodyPr/>
                  <a:lstStyle/>
                  <a:p>
                    <a:fld id="{DB65AFD0-FA4E-4170-B0A3-1495FAE2EBD4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F23-4269-84FF-86BFAC6ADAA8}"/>
                </c:ext>
              </c:extLst>
            </c:dLbl>
            <c:dLbl>
              <c:idx val="2"/>
              <c:layout>
                <c:manualLayout>
                  <c:x val="-1.4111111111111137E-2"/>
                  <c:y val="-3.5277777777777776E-2"/>
                </c:manualLayout>
              </c:layout>
              <c:tx>
                <c:rich>
                  <a:bodyPr rot="-1800000" wrap="square" lIns="38100" tIns="19050" rIns="38100" bIns="1905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accent6">
                            <a:lumMod val="40000"/>
                            <a:lumOff val="60000"/>
                          </a:schemeClr>
                        </a:solidFill>
                        <a:latin typeface="Bahnschrift SemiBold SemiConden" panose="020B0502040204020203" pitchFamily="34" charset="0"/>
                      </a:defRPr>
                    </a:pPr>
                    <a:fld id="{887CF618-3B8C-4DB5-B71F-EB8AB7B5A088}" type="CELLRANGE">
                      <a:rPr lang="en-US"/>
                      <a:pPr>
                        <a:defRPr baseline="0">
                          <a:solidFill>
                            <a:schemeClr val="accent6">
                              <a:lumMod val="40000"/>
                              <a:lumOff val="60000"/>
                            </a:schemeClr>
                          </a:solidFill>
                          <a:latin typeface="Bahnschrift SemiBold SemiConden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F23-4269-84FF-86BFAC6ADAA8}"/>
                </c:ext>
              </c:extLst>
            </c:dLbl>
            <c:dLbl>
              <c:idx val="3"/>
              <c:layout>
                <c:manualLayout>
                  <c:x val="-8.8900000000000048E-2"/>
                  <c:y val="3.1358024691358025E-2"/>
                </c:manualLayout>
              </c:layout>
              <c:tx>
                <c:rich>
                  <a:bodyPr rot="-1800000" wrap="square" lIns="38100" tIns="19050" rIns="38100" bIns="1905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accent6">
                            <a:lumMod val="40000"/>
                            <a:lumOff val="60000"/>
                          </a:schemeClr>
                        </a:solidFill>
                        <a:latin typeface="Bahnschrift SemiBold SemiConden" panose="020B0502040204020203" pitchFamily="34" charset="0"/>
                      </a:defRPr>
                    </a:pPr>
                    <a:fld id="{18C018F4-562E-4E74-8A16-AB05691A4356}" type="CELLRANGE">
                      <a:rPr lang="en-US"/>
                      <a:pPr>
                        <a:defRPr baseline="0">
                          <a:solidFill>
                            <a:schemeClr val="accent6">
                              <a:lumMod val="40000"/>
                              <a:lumOff val="60000"/>
                            </a:schemeClr>
                          </a:solidFill>
                          <a:latin typeface="Bahnschrift SemiBold SemiConden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F23-4269-84FF-86BFAC6ADAA8}"/>
                </c:ext>
              </c:extLst>
            </c:dLbl>
            <c:dLbl>
              <c:idx val="4"/>
              <c:layout>
                <c:manualLayout>
                  <c:x val="-1.4111111111111111E-2"/>
                  <c:y val="-2.9398148148148149E-2"/>
                </c:manualLayout>
              </c:layout>
              <c:tx>
                <c:rich>
                  <a:bodyPr rot="-1800000" wrap="square" lIns="38100" tIns="19050" rIns="38100" bIns="1905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accent6">
                            <a:lumMod val="40000"/>
                            <a:lumOff val="60000"/>
                          </a:schemeClr>
                        </a:solidFill>
                        <a:latin typeface="Bahnschrift SemiBold SemiConden" panose="020B0502040204020203" pitchFamily="34" charset="0"/>
                      </a:defRPr>
                    </a:pPr>
                    <a:fld id="{D1A5FFF6-DAB4-467E-9769-5F28F7FCC0A1}" type="CELLRANGE">
                      <a:rPr lang="en-US"/>
                      <a:pPr>
                        <a:defRPr baseline="0">
                          <a:solidFill>
                            <a:schemeClr val="accent6">
                              <a:lumMod val="40000"/>
                              <a:lumOff val="60000"/>
                            </a:schemeClr>
                          </a:solidFill>
                          <a:latin typeface="Bahnschrift SemiBold SemiConden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F23-4269-84FF-86BFAC6ADAA8}"/>
                </c:ext>
              </c:extLst>
            </c:dLbl>
            <c:dLbl>
              <c:idx val="5"/>
              <c:layout>
                <c:manualLayout>
                  <c:x val="-9.877777777777777E-3"/>
                  <c:y val="9.7993827160493836E-3"/>
                </c:manualLayout>
              </c:layout>
              <c:tx>
                <c:rich>
                  <a:bodyPr/>
                  <a:lstStyle/>
                  <a:p>
                    <a:fld id="{A7F2CA96-9258-4414-8636-EC1A3BC50294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F23-4269-84FF-86BFAC6ADA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solidFill>
                      <a:schemeClr val="accent6">
                        <a:lumMod val="40000"/>
                        <a:lumOff val="60000"/>
                      </a:schemeClr>
                    </a:solidFill>
                    <a:latin typeface="Bahnschrift SemiBold SemiConden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'Neymar FWC2022'!$C$21:$C$26</c:f>
              <c:numCache>
                <c:formatCode>0.0</c:formatCode>
                <c:ptCount val="6"/>
                <c:pt idx="0">
                  <c:v>69</c:v>
                </c:pt>
                <c:pt idx="1">
                  <c:v>69.78</c:v>
                </c:pt>
                <c:pt idx="2">
                  <c:v>24.880000000000003</c:v>
                </c:pt>
                <c:pt idx="3">
                  <c:v>46.55</c:v>
                </c:pt>
                <c:pt idx="4">
                  <c:v>35.89</c:v>
                </c:pt>
                <c:pt idx="5">
                  <c:v>55.14</c:v>
                </c:pt>
              </c:numCache>
            </c:numRef>
          </c:xVal>
          <c:yVal>
            <c:numRef>
              <c:f>'Neymar FWC2022'!$F$21:$F$26</c:f>
              <c:numCache>
                <c:formatCode>General</c:formatCode>
                <c:ptCount val="6"/>
                <c:pt idx="0">
                  <c:v>9.6</c:v>
                </c:pt>
                <c:pt idx="1">
                  <c:v>6.67</c:v>
                </c:pt>
                <c:pt idx="2">
                  <c:v>2</c:v>
                </c:pt>
                <c:pt idx="3">
                  <c:v>3.5</c:v>
                </c:pt>
                <c:pt idx="4">
                  <c:v>2.56</c:v>
                </c:pt>
                <c:pt idx="5">
                  <c:v>3.78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FWC2022'!$A$21:$A$26</c15:f>
                <c15:dlblRangeCache>
                  <c:ptCount val="6"/>
                  <c:pt idx="0">
                    <c:v>Neymar - 2018</c:v>
                  </c:pt>
                  <c:pt idx="1">
                    <c:v>Ph. Coutinho - 2018</c:v>
                  </c:pt>
                  <c:pt idx="2">
                    <c:v>G. Jesus  - 2018</c:v>
                  </c:pt>
                  <c:pt idx="3">
                    <c:v>Willian - 2018</c:v>
                  </c:pt>
                  <c:pt idx="4">
                    <c:v>Paulinho - 2018</c:v>
                  </c:pt>
                  <c:pt idx="5">
                    <c:v>Casemiro - 2018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7F23-4269-84FF-86BFAC6ADAA8}"/>
            </c:ext>
          </c:extLst>
        </c:ser>
        <c:ser>
          <c:idx val="3"/>
          <c:order val="3"/>
          <c:tx>
            <c:v>Reservas - 2018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rgbClr val="00B0F0"/>
              </a:solidFill>
              <a:ln>
                <a:solidFill>
                  <a:schemeClr val="bg1"/>
                </a:solidFill>
              </a:ln>
            </c:spPr>
          </c:marker>
          <c:dLbls>
            <c:dLbl>
              <c:idx val="0"/>
              <c:layout>
                <c:manualLayout>
                  <c:x val="-2.3353888888888889E-2"/>
                  <c:y val="-5.0956790123456788E-2"/>
                </c:manualLayout>
              </c:layout>
              <c:tx>
                <c:rich>
                  <a:bodyPr rot="-1800000" wrap="square" lIns="38100" tIns="19050" rIns="38100" bIns="19050" anchor="ctr">
                    <a:spAutoFit/>
                  </a:bodyPr>
                  <a:lstStyle/>
                  <a:p>
                    <a:pPr>
                      <a:defRPr sz="10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Bahnschrift SemiBold SemiConden" panose="020B0502040204020203" pitchFamily="34" charset="0"/>
                      </a:defRPr>
                    </a:pPr>
                    <a:fld id="{EA44A33F-7E45-495D-BDE5-D3D4381808B2}" type="CELLRANGE">
                      <a:rPr lang="en-US"/>
                      <a:pPr>
                        <a:defRPr sz="10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Bahnschrift SemiBold SemiConden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F23-4269-84FF-86BFAC6ADAA8}"/>
                </c:ext>
              </c:extLst>
            </c:dLbl>
            <c:dLbl>
              <c:idx val="1"/>
              <c:layout>
                <c:manualLayout>
                  <c:x val="-7.6905555555555555E-3"/>
                  <c:y val="1.959876543209876E-2"/>
                </c:manualLayout>
              </c:layout>
              <c:tx>
                <c:rich>
                  <a:bodyPr rot="900000" wrap="square" lIns="38100" tIns="19050" rIns="38100" bIns="19050" anchor="ctr">
                    <a:spAutoFit/>
                  </a:bodyPr>
                  <a:lstStyle/>
                  <a:p>
                    <a:pPr>
                      <a:defRPr sz="10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Bahnschrift SemiBold SemiConden" panose="020B0502040204020203" pitchFamily="34" charset="0"/>
                      </a:defRPr>
                    </a:pPr>
                    <a:fld id="{84620F3B-B0A0-4147-826F-287B1879374A}" type="CELLRANGE">
                      <a:rPr lang="en-US"/>
                      <a:pPr>
                        <a:defRPr sz="10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Bahnschrift SemiBold SemiConden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F23-4269-84FF-86BFAC6ADAA8}"/>
                </c:ext>
              </c:extLst>
            </c:dLbl>
            <c:dLbl>
              <c:idx val="2"/>
              <c:layout>
                <c:manualLayout>
                  <c:x val="-1.025177777777788E-2"/>
                  <c:y val="-3.1358024691358025E-2"/>
                </c:manualLayout>
              </c:layout>
              <c:tx>
                <c:rich>
                  <a:bodyPr rot="-1800000" wrap="square" lIns="38100" tIns="19050" rIns="38100" bIns="19050" anchor="ctr">
                    <a:spAutoFit/>
                  </a:bodyPr>
                  <a:lstStyle/>
                  <a:p>
                    <a:pPr>
                      <a:defRPr sz="10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Bahnschrift SemiBold SemiConden" panose="020B0502040204020203" pitchFamily="34" charset="0"/>
                      </a:defRPr>
                    </a:pPr>
                    <a:fld id="{13F2357C-32B8-4E2B-AD7E-A49D1433B9BC}" type="CELLRANGE">
                      <a:rPr lang="en-US"/>
                      <a:pPr>
                        <a:defRPr sz="10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Bahnschrift SemiBold SemiConden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F23-4269-84FF-86BFAC6ADAA8}"/>
                </c:ext>
              </c:extLst>
            </c:dLbl>
            <c:dLbl>
              <c:idx val="3"/>
              <c:layout>
                <c:manualLayout>
                  <c:x val="-6.9175444444444345E-2"/>
                  <c:y val="5.8796296296296296E-3"/>
                </c:manualLayout>
              </c:layout>
              <c:tx>
                <c:rich>
                  <a:bodyPr rot="0" wrap="square" lIns="38100" tIns="19050" rIns="38100" bIns="19050" anchor="ctr">
                    <a:spAutoFit/>
                  </a:bodyPr>
                  <a:lstStyle/>
                  <a:p>
                    <a:pPr>
                      <a:defRPr sz="10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Bahnschrift SemiBold SemiConden" panose="020B0502040204020203" pitchFamily="34" charset="0"/>
                      </a:defRPr>
                    </a:pPr>
                    <a:fld id="{A5178B00-7866-4F1D-AE9E-BC81CE98578F}" type="CELLRANGE">
                      <a:rPr lang="en-US"/>
                      <a:pPr>
                        <a:defRPr sz="10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Bahnschrift SemiBold SemiConden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F23-4269-84FF-86BFAC6ADA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2700000" wrap="square" lIns="38100" tIns="19050" rIns="38100" bIns="19050" anchor="ctr">
                <a:spAutoFit/>
              </a:bodyPr>
              <a:lstStyle/>
              <a:p>
                <a:pPr>
                  <a:defRPr sz="1000" baseline="0">
                    <a:solidFill>
                      <a:schemeClr val="bg1">
                        <a:lumMod val="95000"/>
                      </a:schemeClr>
                    </a:solidFill>
                    <a:latin typeface="Bahnschrift SemiBold SemiConden" panose="020B0502040204020203" pitchFamily="34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'Neymar FWC2022'!$C$28:$C$31</c:f>
              <c:numCache>
                <c:formatCode>0.0</c:formatCode>
                <c:ptCount val="4"/>
                <c:pt idx="0">
                  <c:v>50.51</c:v>
                </c:pt>
                <c:pt idx="1">
                  <c:v>63.33</c:v>
                </c:pt>
                <c:pt idx="2">
                  <c:v>55.53</c:v>
                </c:pt>
                <c:pt idx="3">
                  <c:v>81.63</c:v>
                </c:pt>
              </c:numCache>
            </c:numRef>
          </c:xVal>
          <c:yVal>
            <c:numRef>
              <c:f>'Neymar FWC2022'!$F$28:$F$31</c:f>
              <c:numCache>
                <c:formatCode>General</c:formatCode>
                <c:ptCount val="4"/>
                <c:pt idx="0">
                  <c:v>5</c:v>
                </c:pt>
                <c:pt idx="1">
                  <c:v>13.3</c:v>
                </c:pt>
                <c:pt idx="2">
                  <c:v>5.56</c:v>
                </c:pt>
                <c:pt idx="3">
                  <c:v>3.33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FWC2022'!$A$28:$A$31</c15:f>
                <c15:dlblRangeCache>
                  <c:ptCount val="4"/>
                  <c:pt idx="0">
                    <c:v>Fernandinho - 2018</c:v>
                  </c:pt>
                  <c:pt idx="1">
                    <c:v>D. Costa - 2018</c:v>
                  </c:pt>
                  <c:pt idx="2">
                    <c:v>R. Firmino - 2018</c:v>
                  </c:pt>
                  <c:pt idx="3">
                    <c:v>R. Augusto - 2018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7F23-4269-84FF-86BFAC6A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25344"/>
        <c:axId val="250368272"/>
      </c:scatterChart>
      <c:valAx>
        <c:axId val="689525344"/>
        <c:scaling>
          <c:orientation val="minMax"/>
          <c:max val="85"/>
          <c:min val="2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pt-BR" sz="1600" b="0" i="0" u="none" strike="noStrike" kern="1200" baseline="0">
                    <a:solidFill>
                      <a:sysClr val="window" lastClr="FFFFFF"/>
                    </a:solidFill>
                    <a:latin typeface="Bahnschrift" panose="020B0502040204020203" pitchFamily="34" charset="0"/>
                  </a:rPr>
                  <a:t>Jogadores mais Acionados - </a:t>
                </a:r>
                <a:r>
                  <a:rPr lang="pt-BR" sz="1100" b="0" i="0" u="none" strike="noStrike" kern="1200" baseline="0">
                    <a:solidFill>
                      <a:sysClr val="window" lastClr="FFFFFF"/>
                    </a:solidFill>
                    <a:latin typeface="Bahnschrift SemiBold Condensed" panose="020B0502040204020203" pitchFamily="34" charset="0"/>
                  </a:rPr>
                  <a:t>(Passes Recebidos/90min)</a:t>
                </a:r>
                <a:endParaRPr lang="pt-BR" sz="1600" b="0" i="0" u="none" strike="noStrike" kern="1200" baseline="0">
                  <a:solidFill>
                    <a:sysClr val="window" lastClr="FFFFFF"/>
                  </a:solidFill>
                  <a:latin typeface="Bahnschrift SemiBold Condensed" panose="020B05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250368272"/>
        <c:crosses val="autoZero"/>
        <c:crossBetween val="midCat"/>
        <c:majorUnit val="5"/>
      </c:valAx>
      <c:valAx>
        <c:axId val="250368272"/>
        <c:scaling>
          <c:orientation val="minMax"/>
          <c:max val="13.5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Bahnschrift SemiCondensed" panose="020B0502040204020203" pitchFamily="34" charset="0"/>
                    <a:ea typeface="+mn-ea"/>
                    <a:cs typeface="+mn-cs"/>
                  </a:defRPr>
                </a:pPr>
                <a:r>
                  <a:rPr lang="pt-BR" sz="1400" b="1" baseline="0">
                    <a:latin typeface="Bahnschrift SemiBold" panose="020B0502040204020203" pitchFamily="34" charset="0"/>
                  </a:rPr>
                  <a:t>Criação de Chances </a:t>
                </a:r>
                <a:r>
                  <a:rPr lang="pt-BR" sz="1400" b="1">
                    <a:latin typeface="Bahnschrift SemiBold" panose="020B0502040204020203" pitchFamily="34" charset="0"/>
                  </a:rPr>
                  <a:t>- </a:t>
                </a:r>
                <a:r>
                  <a:rPr lang="pt-BR" sz="1000" b="0">
                    <a:latin typeface="Bahnschrift Light Condensed" panose="020B0502040204020203" pitchFamily="34" charset="0"/>
                  </a:rPr>
                  <a:t>AçõesPra</a:t>
                </a:r>
                <a:r>
                  <a:rPr lang="pt-BR" sz="1000" b="0" baseline="0">
                    <a:latin typeface="Bahnschrift Light Condensed" panose="020B0502040204020203" pitchFamily="34" charset="0"/>
                  </a:rPr>
                  <a:t>Finalização/</a:t>
                </a:r>
                <a:r>
                  <a:rPr lang="pt-BR" sz="1000" b="0">
                    <a:latin typeface="Bahnschrift Light Condensed" panose="020B0502040204020203" pitchFamily="34" charset="0"/>
                  </a:rPr>
                  <a:t>(SCA90)</a:t>
                </a:r>
              </a:p>
            </c:rich>
          </c:tx>
          <c:layout>
            <c:manualLayout>
              <c:xMode val="edge"/>
              <c:yMode val="edge"/>
              <c:x val="9.2724444444444443E-3"/>
              <c:y val="0.22824922839506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bg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689525344"/>
        <c:crosses val="autoZero"/>
        <c:crossBetween val="midCat"/>
        <c:majorUnit val="0.5"/>
        <c:minorUnit val="5.000000000000001E-3"/>
      </c:valAx>
      <c:spPr>
        <a:pattFill prst="pct20">
          <a:fgClr>
            <a:schemeClr val="bg2">
              <a:lumMod val="10000"/>
            </a:schemeClr>
          </a:fgClr>
          <a:bgClr>
            <a:schemeClr val="tx1"/>
          </a:bgClr>
        </a:pattFill>
        <a:ln>
          <a:solidFill>
            <a:schemeClr val="bg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66FF33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CCFFCC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83968622222222222"/>
          <c:y val="3.121219135802469E-2"/>
          <c:w val="0.1304183333333333"/>
          <c:h val="0.13715231481481482"/>
        </c:manualLayout>
      </c:layout>
      <c:overlay val="1"/>
      <c:spPr>
        <a:solidFill>
          <a:schemeClr val="tx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pt-BR"/>
    </a:p>
  </c:txPr>
  <c:printSettings>
    <c:headerFooter/>
    <c:pageMargins b="1" l="1" r="1" t="1" header="0.5" footer="0.5"/>
    <c:pageSetup paperSize="8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FFFF00"/>
                </a:solidFill>
              </a:defRPr>
            </a:pPr>
            <a:r>
              <a:rPr lang="pt-BR" baseline="0">
                <a:solidFill>
                  <a:srgbClr val="FFFF00"/>
                </a:solidFill>
              </a:rPr>
              <a:t>Tentativas de Progressão</a:t>
            </a:r>
          </a:p>
          <a:p>
            <a:pPr>
              <a:defRPr>
                <a:solidFill>
                  <a:srgbClr val="FFFF00"/>
                </a:solidFill>
              </a:defRPr>
            </a:pPr>
            <a:r>
              <a:rPr lang="pt-BR" baseline="0">
                <a:solidFill>
                  <a:srgbClr val="FFFF00"/>
                </a:solidFill>
              </a:rPr>
              <a:t>Copa 2018 e Fim de Ciclo 2022</a:t>
            </a:r>
            <a:endParaRPr lang="pt-BR"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0.34862855555555555"/>
          <c:y val="3.7675E-2"/>
        </c:manualLayout>
      </c:layout>
      <c:overlay val="1"/>
      <c:spPr>
        <a:solidFill>
          <a:schemeClr val="tx1"/>
        </a:solidFill>
        <a:ln>
          <a:solidFill>
            <a:srgbClr val="0000FF"/>
          </a:solidFill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Titulares - 2022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FFFF00"/>
              </a:solidFill>
              <a:ln>
                <a:solidFill>
                  <a:srgbClr val="0000FF"/>
                </a:solidFill>
              </a:ln>
            </c:spPr>
          </c:marker>
          <c:dLbls>
            <c:dLbl>
              <c:idx val="0"/>
              <c:layout>
                <c:manualLayout>
                  <c:x val="-1.2699999999999999E-2"/>
                  <c:y val="3.9197530864197531E-3"/>
                </c:manualLayout>
              </c:layout>
              <c:tx>
                <c:rich>
                  <a:bodyPr rot="0" wrap="square" lIns="38100" tIns="19050" rIns="38100" bIns="1905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rgbClr val="66FF33"/>
                        </a:solidFill>
                        <a:latin typeface="Bahnschrift SemiBold Condensed" panose="020B0502040204020203" pitchFamily="34" charset="0"/>
                      </a:defRPr>
                    </a:pPr>
                    <a:fld id="{6FFEAF12-F5B4-4CF8-BEA5-32C4F8C8AE9B}" type="CELLRANGE">
                      <a:rPr lang="en-US"/>
                      <a:pPr>
                        <a:defRPr sz="1100" baseline="0">
                          <a:solidFill>
                            <a:srgbClr val="66FF33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145-4CCC-BC90-67728F98FC7C}"/>
                </c:ext>
              </c:extLst>
            </c:dLbl>
            <c:dLbl>
              <c:idx val="1"/>
              <c:layout>
                <c:manualLayout>
                  <c:x val="-1.8344451961914365E-2"/>
                  <c:y val="-2.1558641975308643E-2"/>
                </c:manualLayout>
              </c:layout>
              <c:tx>
                <c:rich>
                  <a:bodyPr rot="0" wrap="square" lIns="38100" tIns="19050" rIns="38100" bIns="1905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rgbClr val="66FF33"/>
                        </a:solidFill>
                        <a:latin typeface="Bahnschrift SemiBold Condensed" panose="020B0502040204020203" pitchFamily="34" charset="0"/>
                      </a:defRPr>
                    </a:pPr>
                    <a:fld id="{9F125C59-CB1D-4B0F-B443-2166A63A1165}" type="CELLRANGE">
                      <a:rPr lang="en-US"/>
                      <a:pPr>
                        <a:defRPr sz="1100" baseline="0">
                          <a:solidFill>
                            <a:srgbClr val="66FF33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145-4CCC-BC90-67728F98FC7C}"/>
                </c:ext>
              </c:extLst>
            </c:dLbl>
            <c:dLbl>
              <c:idx val="2"/>
              <c:layout>
                <c:manualLayout>
                  <c:x val="-9.877777777777777E-3"/>
                  <c:y val="-1.7638888888888888E-2"/>
                </c:manualLayout>
              </c:layout>
              <c:tx>
                <c:rich>
                  <a:bodyPr/>
                  <a:lstStyle/>
                  <a:p>
                    <a:fld id="{6045A2A0-E1E8-4217-B734-FC3D860BFE40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145-4CCC-BC90-67728F98FC7C}"/>
                </c:ext>
              </c:extLst>
            </c:dLbl>
            <c:dLbl>
              <c:idx val="3"/>
              <c:layout>
                <c:manualLayout>
                  <c:x val="-1.1288888888888992E-2"/>
                  <c:y val="-1.5679012345679155E-2"/>
                </c:manualLayout>
              </c:layout>
              <c:tx>
                <c:rich>
                  <a:bodyPr rot="0" wrap="square" lIns="38100" tIns="19050" rIns="38100" bIns="1905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rgbClr val="66FF33"/>
                        </a:solidFill>
                        <a:latin typeface="Bahnschrift SemiBold Condensed" panose="020B0502040204020203" pitchFamily="34" charset="0"/>
                      </a:defRPr>
                    </a:pPr>
                    <a:fld id="{1A100F82-A639-4AA5-BD8B-AD93F87D3215}" type="CELLRANGE">
                      <a:rPr lang="en-US"/>
                      <a:pPr>
                        <a:defRPr sz="1100" baseline="0">
                          <a:solidFill>
                            <a:srgbClr val="66FF33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145-4CCC-BC90-67728F98FC7C}"/>
                </c:ext>
              </c:extLst>
            </c:dLbl>
            <c:dLbl>
              <c:idx val="4"/>
              <c:layout>
                <c:manualLayout>
                  <c:x val="-1.2700000000000052E-2"/>
                  <c:y val="-2.3518518518518518E-2"/>
                </c:manualLayout>
              </c:layout>
              <c:tx>
                <c:rich>
                  <a:bodyPr rot="0" wrap="square" lIns="38100" tIns="19050" rIns="38100" bIns="19050" anchor="ctr">
                    <a:spAutoFit/>
                  </a:bodyPr>
                  <a:lstStyle/>
                  <a:p>
                    <a:pPr>
                      <a:defRPr sz="1100" baseline="0">
                        <a:solidFill>
                          <a:srgbClr val="66FF33"/>
                        </a:solidFill>
                        <a:latin typeface="Bahnschrift SemiBold Condensed" panose="020B0502040204020203" pitchFamily="34" charset="0"/>
                      </a:defRPr>
                    </a:pPr>
                    <a:fld id="{E125DD7C-70F7-4957-B0A4-F17695AFE674}" type="CELLRANGE">
                      <a:rPr lang="en-US"/>
                      <a:pPr>
                        <a:defRPr sz="1100" baseline="0">
                          <a:solidFill>
                            <a:srgbClr val="66FF33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145-4CCC-BC90-67728F98FC7C}"/>
                </c:ext>
              </c:extLst>
            </c:dLbl>
            <c:dLbl>
              <c:idx val="5"/>
              <c:layout>
                <c:manualLayout>
                  <c:x val="-7.0555555555555554E-3"/>
                  <c:y val="-5.8796296296297016E-3"/>
                </c:manualLayout>
              </c:layout>
              <c:tx>
                <c:rich>
                  <a:bodyPr/>
                  <a:lstStyle/>
                  <a:p>
                    <a:fld id="{222CC028-01EA-4F56-B880-5CABD2D23197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145-4CCC-BC90-67728F98FC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900000" wrap="square" lIns="38100" tIns="19050" rIns="38100" bIns="19050" anchor="ctr">
                <a:spAutoFit/>
              </a:bodyPr>
              <a:lstStyle/>
              <a:p>
                <a:pPr>
                  <a:defRPr sz="1100" baseline="0">
                    <a:solidFill>
                      <a:srgbClr val="66FF33"/>
                    </a:solidFill>
                    <a:latin typeface="Bahnschrift SemiBold Condensed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'Neymar FWC2022'!$Q$4:$Q$9</c:f>
              <c:numCache>
                <c:formatCode>0.0%</c:formatCode>
                <c:ptCount val="6"/>
                <c:pt idx="0">
                  <c:v>2.2727272727272728E-2</c:v>
                </c:pt>
                <c:pt idx="1">
                  <c:v>1.8446601941747572E-2</c:v>
                </c:pt>
                <c:pt idx="2" formatCode="0%">
                  <c:v>6.3690476190476186E-2</c:v>
                </c:pt>
                <c:pt idx="3" formatCode="0%">
                  <c:v>0.1872852233676976</c:v>
                </c:pt>
                <c:pt idx="4" formatCode="0%">
                  <c:v>0.14772036474164135</c:v>
                </c:pt>
                <c:pt idx="5" formatCode="0%">
                  <c:v>0.11119999999999999</c:v>
                </c:pt>
              </c:numCache>
            </c:numRef>
          </c:xVal>
          <c:yVal>
            <c:numRef>
              <c:f>'Neymar FWC2022'!$P$4:$P$9</c:f>
              <c:numCache>
                <c:formatCode>0%</c:formatCode>
                <c:ptCount val="6"/>
                <c:pt idx="0">
                  <c:v>0.11880165289256199</c:v>
                </c:pt>
                <c:pt idx="1">
                  <c:v>0.11821946169772257</c:v>
                </c:pt>
                <c:pt idx="2">
                  <c:v>0.21051282051282053</c:v>
                </c:pt>
                <c:pt idx="3">
                  <c:v>5.8737864077669899E-2</c:v>
                </c:pt>
                <c:pt idx="4">
                  <c:v>8.1072555205047317E-2</c:v>
                </c:pt>
                <c:pt idx="5">
                  <c:v>0.12522522522522522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FWC2022'!$A$4:$A$9</c15:f>
                <c15:dlblRangeCache>
                  <c:ptCount val="6"/>
                  <c:pt idx="0">
                    <c:v>Casemiro</c:v>
                  </c:pt>
                  <c:pt idx="1">
                    <c:v>L. Paquetá</c:v>
                  </c:pt>
                  <c:pt idx="2">
                    <c:v>Neymar</c:v>
                  </c:pt>
                  <c:pt idx="3">
                    <c:v>Vini JR</c:v>
                  </c:pt>
                  <c:pt idx="4">
                    <c:v>Raphinha</c:v>
                  </c:pt>
                  <c:pt idx="5">
                    <c:v>Richarlison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A145-4CCC-BC90-67728F98FC7C}"/>
            </c:ext>
          </c:extLst>
        </c:ser>
        <c:ser>
          <c:idx val="1"/>
          <c:order val="1"/>
          <c:tx>
            <c:v>Reservas - 2022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0000FF"/>
              </a:solidFill>
              <a:ln>
                <a:solidFill>
                  <a:schemeClr val="bg1"/>
                </a:solidFill>
              </a:ln>
            </c:spPr>
          </c:marker>
          <c:dLbls>
            <c:dLbl>
              <c:idx val="0"/>
              <c:layout>
                <c:manualLayout>
                  <c:x val="-2.6811111111111112E-2"/>
                  <c:y val="-3.3317901234567904E-2"/>
                </c:manualLayout>
              </c:layout>
              <c:tx>
                <c:rich>
                  <a:bodyPr/>
                  <a:lstStyle/>
                  <a:p>
                    <a:fld id="{70ED2057-267D-4DBF-96D9-CCE186FC6AB9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145-4CCC-BC90-67728F98FC7C}"/>
                </c:ext>
              </c:extLst>
            </c:dLbl>
            <c:dLbl>
              <c:idx val="1"/>
              <c:layout>
                <c:manualLayout>
                  <c:x val="-1.2699999999999999E-2"/>
                  <c:y val="-2.3518518518518518E-2"/>
                </c:manualLayout>
              </c:layout>
              <c:tx>
                <c:rich>
                  <a:bodyPr/>
                  <a:lstStyle/>
                  <a:p>
                    <a:fld id="{CFCBD633-DB6E-41E6-BB7A-C8FA9B6D487E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145-4CCC-BC90-67728F98FC7C}"/>
                </c:ext>
              </c:extLst>
            </c:dLbl>
            <c:dLbl>
              <c:idx val="2"/>
              <c:layout>
                <c:manualLayout>
                  <c:x val="-1.1288888888888914E-2"/>
                  <c:y val="2.7438271604938273E-2"/>
                </c:manualLayout>
              </c:layout>
              <c:tx>
                <c:rich>
                  <a:bodyPr rot="1800000" wrap="square" lIns="38100" tIns="19050" rIns="38100" bIns="19050" anchor="ctr">
                    <a:spAutoFit/>
                  </a:bodyPr>
                  <a:lstStyle/>
                  <a:p>
                    <a:pPr>
                      <a:defRPr sz="1100" baseline="0">
                        <a:latin typeface="Bahnschrift SemiBold Condensed" panose="020B0502040204020203" pitchFamily="34" charset="0"/>
                      </a:defRPr>
                    </a:pPr>
                    <a:fld id="{6FDFF3D4-0E74-40A6-9F63-D61F439912DE}" type="CELLRANGE">
                      <a:rPr lang="en-US"/>
                      <a:pPr>
                        <a:defRPr sz="1100" baseline="0"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145-4CCC-BC90-67728F98FC7C}"/>
                </c:ext>
              </c:extLst>
            </c:dLbl>
            <c:dLbl>
              <c:idx val="3"/>
              <c:layout>
                <c:manualLayout>
                  <c:x val="-1.2699999999999999E-2"/>
                  <c:y val="-2.5478395061728394E-2"/>
                </c:manualLayout>
              </c:layout>
              <c:tx>
                <c:rich>
                  <a:bodyPr/>
                  <a:lstStyle/>
                  <a:p>
                    <a:fld id="{75DF9492-8E84-4736-A4E1-E3BD2061D815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145-4CCC-BC90-67728F98FC7C}"/>
                </c:ext>
              </c:extLst>
            </c:dLbl>
            <c:dLbl>
              <c:idx val="4"/>
              <c:layout>
                <c:manualLayout>
                  <c:x val="-1.4111111111111111E-2"/>
                  <c:y val="-3.1358024691358025E-2"/>
                </c:manualLayout>
              </c:layout>
              <c:tx>
                <c:rich>
                  <a:bodyPr/>
                  <a:lstStyle/>
                  <a:p>
                    <a:fld id="{BDDBD938-28FD-4D43-B8E6-C7BE16AA2462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145-4CCC-BC90-67728F98FC7C}"/>
                </c:ext>
              </c:extLst>
            </c:dLbl>
            <c:dLbl>
              <c:idx val="5"/>
              <c:layout>
                <c:manualLayout>
                  <c:x val="-9.877777777777777E-3"/>
                  <c:y val="-1.9598765432098837E-2"/>
                </c:manualLayout>
              </c:layout>
              <c:tx>
                <c:rich>
                  <a:bodyPr/>
                  <a:lstStyle/>
                  <a:p>
                    <a:fld id="{05893771-DBFA-461A-8CBD-5389B43D161A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145-4CCC-BC90-67728F98FC7C}"/>
                </c:ext>
              </c:extLst>
            </c:dLbl>
            <c:dLbl>
              <c:idx val="6"/>
              <c:layout>
                <c:manualLayout>
                  <c:x val="-9.877777777777777E-3"/>
                  <c:y val="3.9197530864197531E-3"/>
                </c:manualLayout>
              </c:layout>
              <c:tx>
                <c:rich>
                  <a:bodyPr rot="1800000" wrap="square" lIns="38100" tIns="19050" rIns="38100" bIns="19050" anchor="ctr">
                    <a:spAutoFit/>
                  </a:bodyPr>
                  <a:lstStyle/>
                  <a:p>
                    <a:pPr>
                      <a:defRPr sz="1100" baseline="0">
                        <a:latin typeface="Bahnschrift SemiBold Condensed" panose="020B0502040204020203" pitchFamily="34" charset="0"/>
                      </a:defRPr>
                    </a:pPr>
                    <a:fld id="{D4A4605F-7200-401F-9A4F-27D71ECD3304}" type="CELLRANGE">
                      <a:rPr lang="en-US"/>
                      <a:pPr>
                        <a:defRPr sz="1100" baseline="0"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145-4CCC-BC90-67728F98FC7C}"/>
                </c:ext>
              </c:extLst>
            </c:dLbl>
            <c:dLbl>
              <c:idx val="7"/>
              <c:layout>
                <c:manualLayout>
                  <c:x val="-7.1966666666666665E-2"/>
                  <c:y val="-5.8796296296296296E-3"/>
                </c:manualLayout>
              </c:layout>
              <c:tx>
                <c:rich>
                  <a:bodyPr/>
                  <a:lstStyle/>
                  <a:p>
                    <a:fld id="{DF9EFDC6-8BA6-4A9E-9BC9-0C610BDE14DF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A145-4CCC-BC90-67728F98FC7C}"/>
                </c:ext>
              </c:extLst>
            </c:dLbl>
            <c:dLbl>
              <c:idx val="8"/>
              <c:layout>
                <c:manualLayout>
                  <c:x val="-1.4111111111111125E-2"/>
                  <c:y val="-2.3518518518518661E-2"/>
                </c:manualLayout>
              </c:layout>
              <c:tx>
                <c:rich>
                  <a:bodyPr/>
                  <a:lstStyle/>
                  <a:p>
                    <a:fld id="{1D45CEF5-C0DB-4B28-917F-3548AE636536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A145-4CCC-BC90-67728F98FC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1800000" wrap="square" lIns="38100" tIns="19050" rIns="38100" bIns="19050" anchor="ctr">
                <a:spAutoFit/>
              </a:bodyPr>
              <a:lstStyle/>
              <a:p>
                <a:pPr>
                  <a:defRPr sz="1100" baseline="0">
                    <a:latin typeface="Bahnschrift SemiBold Condensed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'Neymar FWC2022'!$Q$11:$Q$19</c:f>
              <c:numCache>
                <c:formatCode>0%</c:formatCode>
                <c:ptCount val="9"/>
                <c:pt idx="0" formatCode="0.0%">
                  <c:v>2.4390243902439025E-2</c:v>
                </c:pt>
                <c:pt idx="1">
                  <c:v>0</c:v>
                </c:pt>
                <c:pt idx="2" formatCode="0.0%">
                  <c:v>4.6468401486988851E-2</c:v>
                </c:pt>
                <c:pt idx="3">
                  <c:v>0.36363636363636365</c:v>
                </c:pt>
                <c:pt idx="4">
                  <c:v>0.1176</c:v>
                </c:pt>
                <c:pt idx="5">
                  <c:v>0.19974025974025975</c:v>
                </c:pt>
                <c:pt idx="6">
                  <c:v>8.6058519793459548E-2</c:v>
                </c:pt>
                <c:pt idx="7">
                  <c:v>5.8823529411764705E-2</c:v>
                </c:pt>
                <c:pt idx="8">
                  <c:v>0</c:v>
                </c:pt>
              </c:numCache>
            </c:numRef>
          </c:xVal>
          <c:yVal>
            <c:numRef>
              <c:f>'Neymar FWC2022'!$P$11:$P$19</c:f>
              <c:numCache>
                <c:formatCode>0%</c:formatCode>
                <c:ptCount val="9"/>
                <c:pt idx="0">
                  <c:v>0.13725490196078433</c:v>
                </c:pt>
                <c:pt idx="1">
                  <c:v>0.17702702702702705</c:v>
                </c:pt>
                <c:pt idx="2">
                  <c:v>9.8327137546468407E-2</c:v>
                </c:pt>
                <c:pt idx="3">
                  <c:v>0.2</c:v>
                </c:pt>
                <c:pt idx="4">
                  <c:v>0.21978021978021978</c:v>
                </c:pt>
                <c:pt idx="5">
                  <c:v>8.8167938931297721E-2</c:v>
                </c:pt>
                <c:pt idx="6">
                  <c:v>9.6688741721854307E-2</c:v>
                </c:pt>
                <c:pt idx="7">
                  <c:v>0.31818181818181818</c:v>
                </c:pt>
                <c:pt idx="8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FWC2022'!$A$11:$A$19</c15:f>
                <c15:dlblRangeCache>
                  <c:ptCount val="9"/>
                  <c:pt idx="0">
                    <c:v>Fabinho</c:v>
                  </c:pt>
                  <c:pt idx="1">
                    <c:v>Fred</c:v>
                  </c:pt>
                  <c:pt idx="2">
                    <c:v>B. Guimarães</c:v>
                  </c:pt>
                  <c:pt idx="3">
                    <c:v>E. Ribeiro</c:v>
                  </c:pt>
                  <c:pt idx="4">
                    <c:v>Rodrygo</c:v>
                  </c:pt>
                  <c:pt idx="5">
                    <c:v>G. Martinelli</c:v>
                  </c:pt>
                  <c:pt idx="6">
                    <c:v>Antony</c:v>
                  </c:pt>
                  <c:pt idx="7">
                    <c:v>G. Jesus</c:v>
                  </c:pt>
                  <c:pt idx="8">
                    <c:v>Pedro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A145-4CCC-BC90-67728F98FC7C}"/>
            </c:ext>
          </c:extLst>
        </c:ser>
        <c:ser>
          <c:idx val="2"/>
          <c:order val="2"/>
          <c:tx>
            <c:v>Titulares - 2018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rgbClr val="FFFF99"/>
              </a:solidFill>
              <a:ln>
                <a:solidFill>
                  <a:srgbClr val="00B0F0"/>
                </a:solidFill>
              </a:ln>
            </c:spPr>
          </c:marker>
          <c:dLbls>
            <c:dLbl>
              <c:idx val="0"/>
              <c:layout>
                <c:manualLayout>
                  <c:x val="-1.2700000000000052E-2"/>
                  <c:y val="-2.7438271604938273E-2"/>
                </c:manualLayout>
              </c:layout>
              <c:tx>
                <c:rich>
                  <a:bodyPr/>
                  <a:lstStyle/>
                  <a:p>
                    <a:fld id="{11FB497A-D891-4D07-87E2-D9EC80E673EE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A145-4CCC-BC90-67728F98FC7C}"/>
                </c:ext>
              </c:extLst>
            </c:dLbl>
            <c:dLbl>
              <c:idx val="1"/>
              <c:layout>
                <c:manualLayout>
                  <c:x val="-8.4666666666667178E-3"/>
                  <c:y val="-1.9598765432098765E-3"/>
                </c:manualLayout>
              </c:layout>
              <c:tx>
                <c:rich>
                  <a:bodyPr/>
                  <a:lstStyle/>
                  <a:p>
                    <a:fld id="{030C9D03-0D20-4E80-A115-C93791481213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A145-4CCC-BC90-67728F98FC7C}"/>
                </c:ext>
              </c:extLst>
            </c:dLbl>
            <c:dLbl>
              <c:idx val="2"/>
              <c:layout>
                <c:manualLayout>
                  <c:x val="-2.3988888888888889E-2"/>
                  <c:y val="-2.9398148148148218E-2"/>
                </c:manualLayout>
              </c:layout>
              <c:tx>
                <c:rich>
                  <a:bodyPr/>
                  <a:lstStyle/>
                  <a:p>
                    <a:fld id="{3F613102-FB1A-42D6-8088-770753F41244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A145-4CCC-BC90-67728F98FC7C}"/>
                </c:ext>
              </c:extLst>
            </c:dLbl>
            <c:dLbl>
              <c:idx val="3"/>
              <c:layout>
                <c:manualLayout>
                  <c:x val="-9.877777777777777E-3"/>
                  <c:y val="1.567901234567887E-2"/>
                </c:manualLayout>
              </c:layout>
              <c:tx>
                <c:rich>
                  <a:bodyPr rot="900000" wrap="square" lIns="38100" tIns="19050" rIns="38100" bIns="1905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  <a:latin typeface="Bahnschrift SemiBold Condensed" panose="020B0502040204020203" pitchFamily="34" charset="0"/>
                      </a:defRPr>
                    </a:pPr>
                    <a:fld id="{9871363F-D515-4B70-823F-D93A55CE9DEC}" type="CELLRANGE">
                      <a:rPr lang="en-US"/>
                      <a:pPr>
                        <a:defRPr baseline="0">
                          <a:solidFill>
                            <a:schemeClr val="accent6">
                              <a:lumMod val="20000"/>
                              <a:lumOff val="80000"/>
                            </a:schemeClr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A145-4CCC-BC90-67728F98FC7C}"/>
                </c:ext>
              </c:extLst>
            </c:dLbl>
            <c:dLbl>
              <c:idx val="4"/>
              <c:layout>
                <c:manualLayout>
                  <c:x val="-1.2700000000000026E-2"/>
                  <c:y val="5.8796296296296296E-3"/>
                </c:manualLayout>
              </c:layout>
              <c:tx>
                <c:rich>
                  <a:bodyPr/>
                  <a:lstStyle/>
                  <a:p>
                    <a:fld id="{8F0254EE-C29D-469F-975E-552C224DA285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A145-4CCC-BC90-67728F98FC7C}"/>
                </c:ext>
              </c:extLst>
            </c:dLbl>
            <c:dLbl>
              <c:idx val="5"/>
              <c:layout>
                <c:manualLayout>
                  <c:x val="-2.8058639841592233E-3"/>
                  <c:y val="-1.9598765432098765E-3"/>
                </c:manualLayout>
              </c:layout>
              <c:tx>
                <c:rich>
                  <a:bodyPr rot="-60000" wrap="square" lIns="38100" tIns="19050" rIns="38100" bIns="1905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  <a:latin typeface="Bahnschrift SemiBold Condensed" panose="020B0502040204020203" pitchFamily="34" charset="0"/>
                      </a:defRPr>
                    </a:pPr>
                    <a:fld id="{FD26EFC5-743E-473F-A097-33B914FC534C}" type="CELLRANGE">
                      <a:rPr lang="en-US"/>
                      <a:pPr>
                        <a:defRPr baseline="0">
                          <a:solidFill>
                            <a:schemeClr val="accent6">
                              <a:lumMod val="20000"/>
                              <a:lumOff val="80000"/>
                            </a:schemeClr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A145-4CCC-BC90-67728F98FC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900000" wrap="square" lIns="38100" tIns="19050" rIns="38100" bIns="19050" anchor="ctr">
                <a:spAutoFit/>
              </a:bodyPr>
              <a:lstStyle/>
              <a:p>
                <a:pPr>
                  <a:defRPr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Bahnschrift SemiBold Condensed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'Neymar FWC2022'!$Q$21:$Q$26</c:f>
              <c:numCache>
                <c:formatCode>0%</c:formatCode>
                <c:ptCount val="6"/>
                <c:pt idx="0">
                  <c:v>0.10784313725490195</c:v>
                </c:pt>
                <c:pt idx="1">
                  <c:v>0.10032102728731943</c:v>
                </c:pt>
                <c:pt idx="2">
                  <c:v>7.7227722772277227E-2</c:v>
                </c:pt>
                <c:pt idx="3">
                  <c:v>8.8652482269503549E-2</c:v>
                </c:pt>
                <c:pt idx="4">
                  <c:v>6.8750000000000006E-2</c:v>
                </c:pt>
                <c:pt idx="5" formatCode="0.0%">
                  <c:v>2.1600000000000001E-2</c:v>
                </c:pt>
              </c:numCache>
            </c:numRef>
          </c:xVal>
          <c:yVal>
            <c:numRef>
              <c:f>'Neymar FWC2022'!$P$21:$P$26</c:f>
              <c:numCache>
                <c:formatCode>0%</c:formatCode>
                <c:ptCount val="6"/>
                <c:pt idx="0">
                  <c:v>0.13716814159292035</c:v>
                </c:pt>
                <c:pt idx="1">
                  <c:v>0.17504051863857376</c:v>
                </c:pt>
                <c:pt idx="2">
                  <c:v>0.10853658536585367</c:v>
                </c:pt>
                <c:pt idx="3">
                  <c:v>0.10135135135135136</c:v>
                </c:pt>
                <c:pt idx="4">
                  <c:v>2.994186046511628E-2</c:v>
                </c:pt>
                <c:pt idx="5">
                  <c:v>0.11793214862681745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FWC2022'!$A$21:$A$26</c15:f>
                <c15:dlblRangeCache>
                  <c:ptCount val="6"/>
                  <c:pt idx="0">
                    <c:v>Neymar - 2018</c:v>
                  </c:pt>
                  <c:pt idx="1">
                    <c:v>Ph. Coutinho - 2018</c:v>
                  </c:pt>
                  <c:pt idx="2">
                    <c:v>G. Jesus  - 2018</c:v>
                  </c:pt>
                  <c:pt idx="3">
                    <c:v>Willian - 2018</c:v>
                  </c:pt>
                  <c:pt idx="4">
                    <c:v>Paulinho - 2018</c:v>
                  </c:pt>
                  <c:pt idx="5">
                    <c:v>Casemiro - 2018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A145-4CCC-BC90-67728F98FC7C}"/>
            </c:ext>
          </c:extLst>
        </c:ser>
        <c:ser>
          <c:idx val="3"/>
          <c:order val="3"/>
          <c:tx>
            <c:v>Reservas - 2018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rgbClr val="00B0F0"/>
              </a:solidFill>
              <a:ln>
                <a:solidFill>
                  <a:schemeClr val="bg1"/>
                </a:solidFill>
              </a:ln>
            </c:spPr>
          </c:marker>
          <c:dLbls>
            <c:dLbl>
              <c:idx val="0"/>
              <c:layout>
                <c:manualLayout>
                  <c:x val="-1.4111111111111137E-2"/>
                  <c:y val="3.3317901234567758E-2"/>
                </c:manualLayout>
              </c:layout>
              <c:tx>
                <c:rich>
                  <a:bodyPr rot="1800000" wrap="square" lIns="38100" tIns="19050" rIns="38100" bIns="1905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bg1">
                            <a:lumMod val="85000"/>
                          </a:schemeClr>
                        </a:solidFill>
                        <a:latin typeface="Bahnschrift Condensed" panose="020B0502040204020203" pitchFamily="34" charset="0"/>
                      </a:defRPr>
                    </a:pPr>
                    <a:fld id="{1C474F8F-E90F-4175-8221-080757A99C5A}" type="CELLRANGE">
                      <a:rPr lang="en-US"/>
                      <a:pPr>
                        <a:defRPr baseline="0">
                          <a:solidFill>
                            <a:schemeClr val="bg1">
                              <a:lumMod val="85000"/>
                            </a:schemeClr>
                          </a:solidFill>
                          <a:latin typeface="Bahnschrift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A145-4CCC-BC90-67728F98FC7C}"/>
                </c:ext>
              </c:extLst>
            </c:dLbl>
            <c:dLbl>
              <c:idx val="1"/>
              <c:layout>
                <c:manualLayout>
                  <c:x val="-1.2699999999999897E-2"/>
                  <c:y val="-3.5277777777777776E-2"/>
                </c:manualLayout>
              </c:layout>
              <c:tx>
                <c:rich>
                  <a:bodyPr rot="-1800000" wrap="square" lIns="38100" tIns="19050" rIns="38100" bIns="1905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bg1">
                            <a:lumMod val="85000"/>
                          </a:schemeClr>
                        </a:solidFill>
                        <a:latin typeface="Bahnschrift Condensed" panose="020B0502040204020203" pitchFamily="34" charset="0"/>
                      </a:defRPr>
                    </a:pPr>
                    <a:fld id="{461E3EB0-9333-4449-9B20-075743B2B674}" type="CELLRANGE">
                      <a:rPr lang="en-US"/>
                      <a:pPr>
                        <a:defRPr baseline="0">
                          <a:solidFill>
                            <a:schemeClr val="bg1">
                              <a:lumMod val="85000"/>
                            </a:schemeClr>
                          </a:solidFill>
                          <a:latin typeface="Bahnschrift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A145-4CCC-BC90-67728F98FC7C}"/>
                </c:ext>
              </c:extLst>
            </c:dLbl>
            <c:dLbl>
              <c:idx val="2"/>
              <c:layout>
                <c:manualLayout>
                  <c:x val="-9.877777777777829E-3"/>
                  <c:y val="2.5478395061728394E-2"/>
                </c:manualLayout>
              </c:layout>
              <c:tx>
                <c:rich>
                  <a:bodyPr rot="900000" wrap="square" lIns="38100" tIns="19050" rIns="38100" bIns="1905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bg1">
                            <a:lumMod val="85000"/>
                          </a:schemeClr>
                        </a:solidFill>
                        <a:latin typeface="Bahnschrift Condensed" panose="020B0502040204020203" pitchFamily="34" charset="0"/>
                      </a:defRPr>
                    </a:pPr>
                    <a:fld id="{E6086CFD-9180-47EF-85F3-B3323CCECB95}" type="CELLRANGE">
                      <a:rPr lang="en-US"/>
                      <a:pPr>
                        <a:defRPr baseline="0">
                          <a:solidFill>
                            <a:schemeClr val="bg1">
                              <a:lumMod val="85000"/>
                            </a:schemeClr>
                          </a:solidFill>
                          <a:latin typeface="Bahnschrift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A145-4CCC-BC90-67728F98FC7C}"/>
                </c:ext>
              </c:extLst>
            </c:dLbl>
            <c:dLbl>
              <c:idx val="3"/>
              <c:layout>
                <c:manualLayout>
                  <c:x val="-1.128888888888894E-2"/>
                  <c:y val="-2.9398148148148218E-2"/>
                </c:manualLayout>
              </c:layout>
              <c:tx>
                <c:rich>
                  <a:bodyPr rot="-900000" wrap="square" lIns="38100" tIns="19050" rIns="38100" bIns="19050" anchor="ctr">
                    <a:spAutoFit/>
                  </a:bodyPr>
                  <a:lstStyle/>
                  <a:p>
                    <a:pPr>
                      <a:defRPr baseline="0">
                        <a:solidFill>
                          <a:schemeClr val="bg1">
                            <a:lumMod val="85000"/>
                          </a:schemeClr>
                        </a:solidFill>
                        <a:latin typeface="Bahnschrift Condensed" panose="020B0502040204020203" pitchFamily="34" charset="0"/>
                      </a:defRPr>
                    </a:pPr>
                    <a:fld id="{85FD764E-6F9A-440B-BC6E-1478229F3969}" type="CELLRANGE">
                      <a:rPr lang="en-US" baseline="0">
                        <a:solidFill>
                          <a:schemeClr val="bg1">
                            <a:lumMod val="85000"/>
                          </a:schemeClr>
                        </a:solidFill>
                        <a:latin typeface="Bahnschrift Condensed" panose="020B0502040204020203" pitchFamily="34" charset="0"/>
                      </a:rPr>
                      <a:pPr>
                        <a:defRPr baseline="0">
                          <a:solidFill>
                            <a:schemeClr val="bg1">
                              <a:lumMod val="85000"/>
                            </a:schemeClr>
                          </a:solidFill>
                          <a:latin typeface="Bahnschrift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A145-4CCC-BC90-67728F98FC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solidFill>
                      <a:schemeClr val="bg1">
                        <a:lumMod val="85000"/>
                      </a:schemeClr>
                    </a:solidFill>
                    <a:latin typeface="Bahnschrift Condensed" panose="020B0502040204020203" pitchFamily="34" charset="0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'Neymar FWC2022'!$Q$28:$Q$31</c:f>
              <c:numCache>
                <c:formatCode>0%</c:formatCode>
                <c:ptCount val="4"/>
                <c:pt idx="0" formatCode="0.0%">
                  <c:v>3.4151329243353783E-2</c:v>
                </c:pt>
                <c:pt idx="1">
                  <c:v>0.29666666666666669</c:v>
                </c:pt>
                <c:pt idx="2">
                  <c:v>0.10431519699812383</c:v>
                </c:pt>
                <c:pt idx="3">
                  <c:v>0.11116666666666666</c:v>
                </c:pt>
              </c:numCache>
            </c:numRef>
          </c:xVal>
          <c:yVal>
            <c:numRef>
              <c:f>'Neymar FWC2022'!$P$28:$P$31</c:f>
              <c:numCache>
                <c:formatCode>0%</c:formatCode>
                <c:ptCount val="4"/>
                <c:pt idx="0">
                  <c:v>9.0998363338788857E-2</c:v>
                </c:pt>
                <c:pt idx="1">
                  <c:v>0.16659528907922913</c:v>
                </c:pt>
                <c:pt idx="2" formatCode="0.0%">
                  <c:v>6.2359550561797754E-2</c:v>
                </c:pt>
                <c:pt idx="3">
                  <c:v>0.12488755622188905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'Neymar FWC2022'!$A$28:$A$31</c15:f>
                <c15:dlblRangeCache>
                  <c:ptCount val="4"/>
                  <c:pt idx="0">
                    <c:v>Fernandinho - 2018</c:v>
                  </c:pt>
                  <c:pt idx="1">
                    <c:v>D. Costa - 2018</c:v>
                  </c:pt>
                  <c:pt idx="2">
                    <c:v>R. Firmino - 2018</c:v>
                  </c:pt>
                  <c:pt idx="3">
                    <c:v>R. Augusto - 2018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A145-4CCC-BC90-67728F98FC7C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689525344"/>
        <c:axId val="250368272"/>
      </c:scatterChart>
      <c:valAx>
        <c:axId val="689525344"/>
        <c:scaling>
          <c:orientation val="minMax"/>
          <c:max val="0.4"/>
          <c:min val="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pt-BR" sz="1600" b="0" i="0" u="none" strike="noStrike" kern="1200" baseline="0">
                    <a:solidFill>
                      <a:sysClr val="window" lastClr="FFFFFF"/>
                    </a:solidFill>
                    <a:latin typeface="Bahnschrift" panose="020B0502040204020203" pitchFamily="34" charset="0"/>
                  </a:rPr>
                  <a:t>Condução Progressiva/Condução</a:t>
                </a:r>
                <a:endParaRPr lang="pt-BR" sz="1600" b="0" i="0" u="none" strike="noStrike" kern="1200" baseline="0">
                  <a:solidFill>
                    <a:sysClr val="window" lastClr="FFFFFF"/>
                  </a:solidFill>
                  <a:latin typeface="Bahnschrift SemiBold Condensed" panose="020B05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0368272"/>
        <c:crosses val="autoZero"/>
        <c:crossBetween val="midCat"/>
      </c:valAx>
      <c:valAx>
        <c:axId val="250368272"/>
        <c:scaling>
          <c:orientation val="minMax"/>
          <c:max val="0.35000000000000003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Bahnschrift SemiCondensed" panose="020B0502040204020203" pitchFamily="34" charset="0"/>
                    <a:ea typeface="+mn-ea"/>
                    <a:cs typeface="+mn-cs"/>
                  </a:defRPr>
                </a:pPr>
                <a:r>
                  <a:rPr lang="pt-BR" sz="1400" b="1" baseline="0">
                    <a:latin typeface="Bahnschrift SemiBold" panose="020B0502040204020203" pitchFamily="34" charset="0"/>
                  </a:rPr>
                  <a:t>Passe Progressivo/Passe</a:t>
                </a:r>
              </a:p>
            </c:rich>
          </c:tx>
          <c:layout>
            <c:manualLayout>
              <c:xMode val="edge"/>
              <c:yMode val="edge"/>
              <c:x val="9.2724444444444443E-3"/>
              <c:y val="0.281165895061728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bg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525344"/>
        <c:crosses val="autoZero"/>
        <c:crossBetween val="midCat"/>
      </c:valAx>
      <c:spPr>
        <a:pattFill prst="pct20">
          <a:fgClr>
            <a:schemeClr val="bg2">
              <a:lumMod val="10000"/>
            </a:schemeClr>
          </a:fgClr>
          <a:bgClr>
            <a:schemeClr val="tx1"/>
          </a:bgClr>
        </a:pattFill>
        <a:ln>
          <a:solidFill>
            <a:schemeClr val="bg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66FF33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CCFFCC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83121955555555549"/>
          <c:y val="3.3172067901234566E-2"/>
          <c:w val="0.1304183333333333"/>
          <c:h val="0.13715231481481482"/>
        </c:manualLayout>
      </c:layout>
      <c:overlay val="1"/>
      <c:spPr>
        <a:solidFill>
          <a:schemeClr val="tx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171450</xdr:rowOff>
    </xdr:from>
    <xdr:to>
      <xdr:col>18</xdr:col>
      <xdr:colOff>303675</xdr:colOff>
      <xdr:row>65</xdr:row>
      <xdr:rowOff>174450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B807E3-18A6-45A9-B664-4BAF656AB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391650</xdr:colOff>
      <xdr:row>31</xdr:row>
      <xdr:rowOff>171450</xdr:rowOff>
    </xdr:from>
    <xdr:to>
      <xdr:col>19</xdr:col>
      <xdr:colOff>247650</xdr:colOff>
      <xdr:row>65</xdr:row>
      <xdr:rowOff>174450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01B2CF-825F-4D9F-AB29-7079FFE7F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763125</xdr:colOff>
      <xdr:row>31</xdr:row>
      <xdr:rowOff>171450</xdr:rowOff>
    </xdr:from>
    <xdr:to>
      <xdr:col>20</xdr:col>
      <xdr:colOff>171450</xdr:colOff>
      <xdr:row>65</xdr:row>
      <xdr:rowOff>174450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FCC4547-EC29-4256-83F5-6C05E2B9D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57150</xdr:colOff>
      <xdr:row>31</xdr:row>
      <xdr:rowOff>171450</xdr:rowOff>
    </xdr:from>
    <xdr:to>
      <xdr:col>21</xdr:col>
      <xdr:colOff>103650</xdr:colOff>
      <xdr:row>65</xdr:row>
      <xdr:rowOff>174450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A882F6D-B715-494D-AEF4-9185919DF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428625</xdr:colOff>
      <xdr:row>31</xdr:row>
      <xdr:rowOff>171450</xdr:rowOff>
    </xdr:from>
    <xdr:to>
      <xdr:col>22</xdr:col>
      <xdr:colOff>27450</xdr:colOff>
      <xdr:row>65</xdr:row>
      <xdr:rowOff>174450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9FFC8-65CA-45E5-A01A-1EA1F0722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342900</xdr:colOff>
      <xdr:row>31</xdr:row>
      <xdr:rowOff>171450</xdr:rowOff>
    </xdr:from>
    <xdr:to>
      <xdr:col>22</xdr:col>
      <xdr:colOff>389400</xdr:colOff>
      <xdr:row>65</xdr:row>
      <xdr:rowOff>174450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F8CCFE-2CFD-4BB7-B415-585B7C7E9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276225</xdr:colOff>
      <xdr:row>31</xdr:row>
      <xdr:rowOff>171450</xdr:rowOff>
    </xdr:from>
    <xdr:to>
      <xdr:col>24</xdr:col>
      <xdr:colOff>322725</xdr:colOff>
      <xdr:row>65</xdr:row>
      <xdr:rowOff>174450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7140F0-A6C0-F323-90BF-10D758FF5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190500</xdr:colOff>
      <xdr:row>31</xdr:row>
      <xdr:rowOff>171450</xdr:rowOff>
    </xdr:from>
    <xdr:to>
      <xdr:col>24</xdr:col>
      <xdr:colOff>237000</xdr:colOff>
      <xdr:row>65</xdr:row>
      <xdr:rowOff>174450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AE105-A6B8-47E7-9C27-346A5F796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466725</xdr:colOff>
      <xdr:row>0</xdr:row>
      <xdr:rowOff>0</xdr:rowOff>
    </xdr:from>
    <xdr:to>
      <xdr:col>29</xdr:col>
      <xdr:colOff>322725</xdr:colOff>
      <xdr:row>34</xdr:row>
      <xdr:rowOff>3000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CE1EB-DBE4-4E56-A5C4-5667E9A99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323850</xdr:colOff>
      <xdr:row>0</xdr:row>
      <xdr:rowOff>0</xdr:rowOff>
    </xdr:from>
    <xdr:to>
      <xdr:col>44</xdr:col>
      <xdr:colOff>179850</xdr:colOff>
      <xdr:row>34</xdr:row>
      <xdr:rowOff>3000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09474C-968B-40F5-B073-A80E556AA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465600</xdr:colOff>
      <xdr:row>34</xdr:row>
      <xdr:rowOff>3000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6334B3-26AF-4A7D-86C1-F77A0D861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14</xdr:col>
      <xdr:colOff>465600</xdr:colOff>
      <xdr:row>68</xdr:row>
      <xdr:rowOff>3000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440A5C-06C8-4ECC-9E05-0683B9066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466725</xdr:colOff>
      <xdr:row>34</xdr:row>
      <xdr:rowOff>0</xdr:rowOff>
    </xdr:from>
    <xdr:to>
      <xdr:col>29</xdr:col>
      <xdr:colOff>322725</xdr:colOff>
      <xdr:row>68</xdr:row>
      <xdr:rowOff>3000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36ECF8-F7FD-4803-8797-FB0619EAD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D9ECC-5B3B-4725-9985-599A239740BD}">
  <dimension ref="A1:CR98"/>
  <sheetViews>
    <sheetView showGridLines="0" tabSelected="1" topLeftCell="A25" zoomScaleNormal="100" workbookViewId="0">
      <selection activeCell="AE45" sqref="AE45"/>
    </sheetView>
  </sheetViews>
  <sheetFormatPr defaultColWidth="0" defaultRowHeight="15" customHeight="1" x14ac:dyDescent="0.25"/>
  <cols>
    <col min="1" max="1" width="16.28515625" bestFit="1" customWidth="1"/>
    <col min="2" max="8" width="6.7109375" customWidth="1"/>
    <col min="9" max="9" width="6.7109375" style="488" customWidth="1"/>
    <col min="10" max="62" width="6.7109375" customWidth="1"/>
    <col min="63" max="96" width="0" hidden="1" customWidth="1"/>
    <col min="97" max="16384" width="6.7109375" hidden="1"/>
  </cols>
  <sheetData>
    <row r="1" spans="1:40" s="504" customFormat="1" ht="15" customHeight="1" thickTop="1" thickBot="1" x14ac:dyDescent="0.25">
      <c r="A1" s="969" t="s">
        <v>340</v>
      </c>
      <c r="B1" s="970"/>
      <c r="C1" s="970"/>
      <c r="D1" s="971"/>
      <c r="E1" s="489"/>
      <c r="G1" s="967" t="s">
        <v>368</v>
      </c>
      <c r="H1" s="968"/>
      <c r="I1" s="968"/>
      <c r="J1" s="968"/>
      <c r="K1" s="968"/>
      <c r="L1" s="968"/>
      <c r="M1" s="968"/>
      <c r="N1" s="968"/>
      <c r="O1" s="968"/>
      <c r="P1" s="968"/>
      <c r="Q1" s="968"/>
      <c r="R1" s="968"/>
      <c r="S1" s="968"/>
      <c r="T1" s="968"/>
      <c r="U1" s="968"/>
      <c r="V1" s="967" t="s">
        <v>388</v>
      </c>
      <c r="W1" s="968"/>
      <c r="X1" s="968"/>
      <c r="Y1" s="968"/>
      <c r="Z1" s="972"/>
      <c r="AA1" s="967" t="s">
        <v>389</v>
      </c>
      <c r="AB1" s="968"/>
      <c r="AC1" s="968"/>
      <c r="AD1" s="968"/>
      <c r="AE1" s="968"/>
      <c r="AF1" s="972"/>
      <c r="AG1" s="973" t="s">
        <v>390</v>
      </c>
      <c r="AH1" s="974"/>
      <c r="AI1" s="974"/>
      <c r="AJ1" s="974"/>
      <c r="AK1" s="974"/>
      <c r="AL1" s="974"/>
      <c r="AM1" s="974"/>
      <c r="AN1" s="975"/>
    </row>
    <row r="2" spans="1:40" ht="15" customHeight="1" thickTop="1" thickBot="1" x14ac:dyDescent="0.3">
      <c r="A2" s="478" t="s">
        <v>233</v>
      </c>
      <c r="B2" s="479" t="s">
        <v>226</v>
      </c>
      <c r="C2" s="490" t="s">
        <v>374</v>
      </c>
      <c r="D2" s="480" t="s">
        <v>299</v>
      </c>
      <c r="E2" s="480" t="s">
        <v>369</v>
      </c>
      <c r="F2" s="482" t="s">
        <v>14</v>
      </c>
      <c r="G2" s="486" t="s">
        <v>258</v>
      </c>
      <c r="H2" s="480" t="s">
        <v>27</v>
      </c>
      <c r="I2" s="487" t="s">
        <v>370</v>
      </c>
      <c r="J2" s="480" t="s">
        <v>66</v>
      </c>
      <c r="K2" s="482" t="s">
        <v>69</v>
      </c>
      <c r="L2" s="479" t="s">
        <v>359</v>
      </c>
      <c r="M2" s="480" t="s">
        <v>360</v>
      </c>
      <c r="N2" s="480" t="s">
        <v>361</v>
      </c>
      <c r="O2" s="482" t="s">
        <v>362</v>
      </c>
      <c r="P2" s="483" t="s">
        <v>366</v>
      </c>
      <c r="Q2" s="483" t="s">
        <v>327</v>
      </c>
      <c r="R2" s="484" t="s">
        <v>364</v>
      </c>
      <c r="S2" s="485" t="s">
        <v>365</v>
      </c>
      <c r="T2" s="491" t="s">
        <v>328</v>
      </c>
      <c r="U2" s="481" t="s">
        <v>363</v>
      </c>
      <c r="V2" s="479" t="s">
        <v>26</v>
      </c>
      <c r="W2" s="480" t="s">
        <v>256</v>
      </c>
      <c r="X2" s="480" t="s">
        <v>393</v>
      </c>
      <c r="Y2" s="483" t="s">
        <v>394</v>
      </c>
      <c r="Z2" s="482" t="s">
        <v>352</v>
      </c>
      <c r="AA2" s="479" t="s">
        <v>371</v>
      </c>
      <c r="AB2" s="480" t="s">
        <v>222</v>
      </c>
      <c r="AC2" s="480" t="s">
        <v>372</v>
      </c>
      <c r="AD2" s="482" t="s">
        <v>373</v>
      </c>
      <c r="AE2" s="492" t="s">
        <v>376</v>
      </c>
      <c r="AF2" s="493" t="s">
        <v>375</v>
      </c>
      <c r="AG2" s="915" t="s">
        <v>378</v>
      </c>
      <c r="AH2" s="916" t="s">
        <v>379</v>
      </c>
      <c r="AI2" s="916" t="s">
        <v>377</v>
      </c>
      <c r="AJ2" s="916" t="s">
        <v>383</v>
      </c>
      <c r="AK2" s="916" t="s">
        <v>384</v>
      </c>
      <c r="AL2" s="917" t="s">
        <v>385</v>
      </c>
      <c r="AM2" s="918" t="s">
        <v>391</v>
      </c>
      <c r="AN2" s="947"/>
    </row>
    <row r="3" spans="1:40" ht="15" customHeight="1" thickTop="1" thickBot="1" x14ac:dyDescent="0.3">
      <c r="A3" s="885"/>
      <c r="B3" s="886"/>
      <c r="C3" s="887" t="s">
        <v>350</v>
      </c>
      <c r="D3" s="888" t="s">
        <v>351</v>
      </c>
      <c r="E3" s="889"/>
      <c r="F3" s="890"/>
      <c r="G3" s="887"/>
      <c r="H3" s="888"/>
      <c r="I3" s="891"/>
      <c r="J3" s="889"/>
      <c r="K3" s="890"/>
      <c r="L3" s="886"/>
      <c r="M3" s="889"/>
      <c r="N3" s="889"/>
      <c r="O3" s="890"/>
      <c r="P3" s="887" t="s">
        <v>351</v>
      </c>
      <c r="Q3" s="892" t="s">
        <v>350</v>
      </c>
      <c r="R3" s="886" t="s">
        <v>351</v>
      </c>
      <c r="S3" s="893" t="s">
        <v>350</v>
      </c>
      <c r="T3" s="894" t="s">
        <v>350</v>
      </c>
      <c r="U3" s="893" t="s">
        <v>351</v>
      </c>
      <c r="V3" s="886"/>
      <c r="W3" s="889"/>
      <c r="X3" s="895" t="s">
        <v>350</v>
      </c>
      <c r="Y3" s="948" t="s">
        <v>395</v>
      </c>
      <c r="Z3" s="890" t="s">
        <v>351</v>
      </c>
      <c r="AA3" s="886"/>
      <c r="AB3" s="889"/>
      <c r="AC3" s="889"/>
      <c r="AD3" s="890"/>
      <c r="AE3" s="896" t="s">
        <v>350</v>
      </c>
      <c r="AF3" s="893" t="s">
        <v>351</v>
      </c>
      <c r="AG3" s="903"/>
      <c r="AH3" s="901"/>
      <c r="AI3" s="901"/>
      <c r="AJ3" s="901"/>
      <c r="AK3" s="901"/>
      <c r="AL3" s="902"/>
      <c r="AM3" s="919" t="s">
        <v>350</v>
      </c>
      <c r="AN3" s="920"/>
    </row>
    <row r="4" spans="1:40" ht="15" customHeight="1" thickTop="1" x14ac:dyDescent="0.25">
      <c r="A4" s="897" t="s">
        <v>4</v>
      </c>
      <c r="B4" s="584">
        <v>50.8</v>
      </c>
      <c r="C4" s="585">
        <f t="shared" ref="C4:C9" si="0">B4+AC4</f>
        <v>51.029999999999994</v>
      </c>
      <c r="D4" s="586">
        <f t="shared" ref="D4:D9" si="1">F4/E4</f>
        <v>2.9683377308707126E-2</v>
      </c>
      <c r="E4" s="587">
        <v>75.8</v>
      </c>
      <c r="F4" s="588">
        <v>2.25</v>
      </c>
      <c r="G4" s="585">
        <v>33</v>
      </c>
      <c r="H4" s="589">
        <v>0.75</v>
      </c>
      <c r="I4" s="590">
        <v>58.4</v>
      </c>
      <c r="J4" s="590">
        <v>48.4</v>
      </c>
      <c r="K4" s="588">
        <v>5.75</v>
      </c>
      <c r="L4" s="591">
        <v>835.1</v>
      </c>
      <c r="M4" s="592">
        <v>247.7</v>
      </c>
      <c r="N4" s="592">
        <v>118.6</v>
      </c>
      <c r="O4" s="593">
        <v>53.7</v>
      </c>
      <c r="P4" s="594">
        <f t="shared" ref="P4:P9" si="2">K4/J4</f>
        <v>0.11880165289256199</v>
      </c>
      <c r="Q4" s="595">
        <f t="shared" ref="Q4:Q9" si="3">H4/G4</f>
        <v>2.2727272727272728E-2</v>
      </c>
      <c r="R4" s="594">
        <f t="shared" ref="R4:R9" si="4">M4/L4</f>
        <v>0.29661118428930666</v>
      </c>
      <c r="S4" s="596">
        <f t="shared" ref="S4:S9" si="5">O4/N4</f>
        <v>0.45278246205733563</v>
      </c>
      <c r="T4" s="597">
        <f t="shared" ref="T4:T9" si="6">SQRT((Q4^2)+(P4^2))</f>
        <v>0.12095603191087502</v>
      </c>
      <c r="U4" s="595">
        <f t="shared" ref="U4:U9" si="7">SQRT(R4^2+S4^2)</f>
        <v>0.54128564787199707</v>
      </c>
      <c r="V4" s="598">
        <v>0.02</v>
      </c>
      <c r="W4" s="587">
        <v>0.93</v>
      </c>
      <c r="X4" s="599">
        <f t="shared" ref="X4:X9" si="8">W4/J4</f>
        <v>1.9214876033057854E-2</v>
      </c>
      <c r="Y4" s="949">
        <f>W4/B4</f>
        <v>1.830708661417323E-2</v>
      </c>
      <c r="Z4" s="600">
        <f t="shared" ref="Z4:Z9" si="9">V4/W4</f>
        <v>2.150537634408602E-2</v>
      </c>
      <c r="AA4" s="601">
        <v>0.93</v>
      </c>
      <c r="AB4" s="602">
        <v>0.23</v>
      </c>
      <c r="AC4" s="602">
        <v>0.23</v>
      </c>
      <c r="AD4" s="603">
        <f t="shared" ref="AD4:AD9" si="10">AA4+AB4</f>
        <v>1.1600000000000001</v>
      </c>
      <c r="AE4" s="604">
        <f t="shared" ref="AE4:AE9" si="11">1-(J4/I4)</f>
        <v>0.17123287671232879</v>
      </c>
      <c r="AF4" s="605">
        <f t="shared" ref="AF4:AF9" si="12">AD4/C4</f>
        <v>2.2731726435430144E-2</v>
      </c>
      <c r="AG4" s="601">
        <v>2.75</v>
      </c>
      <c r="AH4" s="602">
        <v>1.38</v>
      </c>
      <c r="AI4" s="602">
        <v>3.25</v>
      </c>
      <c r="AJ4" s="602">
        <v>1.46</v>
      </c>
      <c r="AK4" s="602">
        <f t="shared" ref="AK4:AK19" si="13">AG4+AJ4</f>
        <v>4.21</v>
      </c>
      <c r="AL4" s="603">
        <v>1.25</v>
      </c>
      <c r="AM4" s="921">
        <f>AL4+AK4+AI4</f>
        <v>8.7100000000000009</v>
      </c>
      <c r="AN4" s="922"/>
    </row>
    <row r="5" spans="1:40" ht="15" customHeight="1" x14ac:dyDescent="0.25">
      <c r="A5" s="898" t="s">
        <v>353</v>
      </c>
      <c r="B5" s="606">
        <v>49.7</v>
      </c>
      <c r="C5" s="607">
        <f t="shared" si="0"/>
        <v>51.13</v>
      </c>
      <c r="D5" s="608">
        <f t="shared" si="1"/>
        <v>3.9090909090909093E-2</v>
      </c>
      <c r="E5" s="609">
        <v>66</v>
      </c>
      <c r="F5" s="610">
        <v>2.58</v>
      </c>
      <c r="G5" s="607">
        <v>30.9</v>
      </c>
      <c r="H5" s="611">
        <v>0.56999999999999995</v>
      </c>
      <c r="I5" s="612">
        <v>57.7</v>
      </c>
      <c r="J5" s="609">
        <v>48.3</v>
      </c>
      <c r="K5" s="610">
        <v>5.71</v>
      </c>
      <c r="L5" s="613">
        <v>736.6</v>
      </c>
      <c r="M5" s="614">
        <v>177.7</v>
      </c>
      <c r="N5" s="614">
        <v>107.7</v>
      </c>
      <c r="O5" s="615">
        <v>41.1</v>
      </c>
      <c r="P5" s="616">
        <f t="shared" si="2"/>
        <v>0.11821946169772257</v>
      </c>
      <c r="Q5" s="617">
        <f t="shared" si="3"/>
        <v>1.8446601941747572E-2</v>
      </c>
      <c r="R5" s="616">
        <f t="shared" si="4"/>
        <v>0.24124355145262014</v>
      </c>
      <c r="S5" s="618">
        <f t="shared" si="5"/>
        <v>0.38161559888579388</v>
      </c>
      <c r="T5" s="619">
        <f t="shared" si="6"/>
        <v>0.11964998222856775</v>
      </c>
      <c r="U5" s="617">
        <f t="shared" si="7"/>
        <v>0.45147415920563616</v>
      </c>
      <c r="V5" s="620">
        <v>0.43</v>
      </c>
      <c r="W5" s="609">
        <v>1.71</v>
      </c>
      <c r="X5" s="621">
        <f t="shared" si="8"/>
        <v>3.5403726708074533E-2</v>
      </c>
      <c r="Y5" s="950">
        <f t="shared" ref="Y5:Y31" si="14">W5/B5</f>
        <v>3.4406438631790742E-2</v>
      </c>
      <c r="Z5" s="622">
        <f t="shared" si="9"/>
        <v>0.25146198830409355</v>
      </c>
      <c r="AA5" s="623">
        <v>1.1399999999999999</v>
      </c>
      <c r="AB5" s="624">
        <v>0.28999999999999998</v>
      </c>
      <c r="AC5" s="624">
        <v>1.43</v>
      </c>
      <c r="AD5" s="625">
        <f t="shared" si="10"/>
        <v>1.43</v>
      </c>
      <c r="AE5" s="626">
        <f t="shared" si="11"/>
        <v>0.16291161178509539</v>
      </c>
      <c r="AF5" s="627">
        <f t="shared" si="12"/>
        <v>2.7967924897320553E-2</v>
      </c>
      <c r="AG5" s="623">
        <v>2</v>
      </c>
      <c r="AH5" s="624">
        <v>1.64</v>
      </c>
      <c r="AI5" s="624">
        <v>1.43</v>
      </c>
      <c r="AJ5" s="624">
        <v>0.36</v>
      </c>
      <c r="AK5" s="624">
        <f t="shared" si="13"/>
        <v>2.36</v>
      </c>
      <c r="AL5" s="625">
        <v>1.1399999999999999</v>
      </c>
      <c r="AM5" s="923">
        <f t="shared" ref="AM5:AM19" si="15">AL5+AK5+AI5</f>
        <v>4.93</v>
      </c>
      <c r="AN5" s="924"/>
    </row>
    <row r="6" spans="1:40" ht="15" customHeight="1" x14ac:dyDescent="0.25">
      <c r="A6" s="898" t="s">
        <v>0</v>
      </c>
      <c r="B6" s="606">
        <v>59.6</v>
      </c>
      <c r="C6" s="607">
        <f t="shared" si="0"/>
        <v>62.18</v>
      </c>
      <c r="D6" s="608">
        <f t="shared" si="1"/>
        <v>7.2654155495978562E-2</v>
      </c>
      <c r="E6" s="609">
        <v>74.599999999999994</v>
      </c>
      <c r="F6" s="610">
        <v>5.42</v>
      </c>
      <c r="G6" s="607">
        <v>50.4</v>
      </c>
      <c r="H6" s="611">
        <v>3.21</v>
      </c>
      <c r="I6" s="612">
        <v>49.4</v>
      </c>
      <c r="J6" s="612">
        <v>39</v>
      </c>
      <c r="K6" s="610">
        <v>8.2100000000000009</v>
      </c>
      <c r="L6" s="613">
        <v>579</v>
      </c>
      <c r="M6" s="614">
        <v>202.3</v>
      </c>
      <c r="N6" s="614">
        <v>330.6</v>
      </c>
      <c r="O6" s="615">
        <v>143.5</v>
      </c>
      <c r="P6" s="616">
        <f t="shared" si="2"/>
        <v>0.21051282051282053</v>
      </c>
      <c r="Q6" s="618">
        <f t="shared" si="3"/>
        <v>6.3690476190476186E-2</v>
      </c>
      <c r="R6" s="616">
        <f t="shared" si="4"/>
        <v>0.34939550949913645</v>
      </c>
      <c r="S6" s="618">
        <f t="shared" si="5"/>
        <v>0.43405928614640044</v>
      </c>
      <c r="T6" s="619">
        <f t="shared" si="6"/>
        <v>0.21993663714268391</v>
      </c>
      <c r="U6" s="617">
        <f t="shared" si="7"/>
        <v>0.5572115271134328</v>
      </c>
      <c r="V6" s="620">
        <v>0.26</v>
      </c>
      <c r="W6" s="609">
        <v>1.94</v>
      </c>
      <c r="X6" s="621">
        <f t="shared" si="8"/>
        <v>4.9743589743589743E-2</v>
      </c>
      <c r="Y6" s="950">
        <f t="shared" si="14"/>
        <v>3.2550335570469796E-2</v>
      </c>
      <c r="Z6" s="622">
        <f t="shared" si="9"/>
        <v>0.13402061855670103</v>
      </c>
      <c r="AA6" s="623">
        <v>3.87</v>
      </c>
      <c r="AB6" s="624">
        <v>4.1900000000000004</v>
      </c>
      <c r="AC6" s="624">
        <v>2.58</v>
      </c>
      <c r="AD6" s="625">
        <f t="shared" si="10"/>
        <v>8.06</v>
      </c>
      <c r="AE6" s="626">
        <f t="shared" si="11"/>
        <v>0.21052631578947367</v>
      </c>
      <c r="AF6" s="627">
        <f t="shared" si="12"/>
        <v>0.12962367320681892</v>
      </c>
      <c r="AG6" s="623"/>
      <c r="AH6" s="624">
        <v>0.62</v>
      </c>
      <c r="AI6" s="624">
        <v>0.71</v>
      </c>
      <c r="AJ6" s="624">
        <v>0.46</v>
      </c>
      <c r="AK6" s="624">
        <f>AH6+AJ6</f>
        <v>1.08</v>
      </c>
      <c r="AL6" s="625">
        <v>0</v>
      </c>
      <c r="AM6" s="923">
        <f t="shared" si="15"/>
        <v>1.79</v>
      </c>
      <c r="AN6" s="924"/>
    </row>
    <row r="7" spans="1:40" ht="15" customHeight="1" x14ac:dyDescent="0.25">
      <c r="A7" s="898" t="s">
        <v>354</v>
      </c>
      <c r="B7" s="606">
        <v>32.1</v>
      </c>
      <c r="C7" s="607">
        <f t="shared" si="0"/>
        <v>34.520000000000003</v>
      </c>
      <c r="D7" s="608">
        <f t="shared" si="1"/>
        <v>0.11784841075794622</v>
      </c>
      <c r="E7" s="609">
        <v>40.9</v>
      </c>
      <c r="F7" s="610">
        <v>4.82</v>
      </c>
      <c r="G7" s="607">
        <v>29.1</v>
      </c>
      <c r="H7" s="611">
        <v>5.45</v>
      </c>
      <c r="I7" s="612">
        <v>27.3</v>
      </c>
      <c r="J7" s="609">
        <v>20.6</v>
      </c>
      <c r="K7" s="610">
        <v>1.21</v>
      </c>
      <c r="L7" s="613">
        <v>258.5</v>
      </c>
      <c r="M7" s="614">
        <v>44.2</v>
      </c>
      <c r="N7" s="614">
        <v>263</v>
      </c>
      <c r="O7" s="615">
        <v>148.5</v>
      </c>
      <c r="P7" s="616">
        <f t="shared" si="2"/>
        <v>5.8737864077669899E-2</v>
      </c>
      <c r="Q7" s="618">
        <f t="shared" si="3"/>
        <v>0.1872852233676976</v>
      </c>
      <c r="R7" s="616">
        <f t="shared" si="4"/>
        <v>0.17098646034816248</v>
      </c>
      <c r="S7" s="618">
        <f t="shared" si="5"/>
        <v>0.56463878326996197</v>
      </c>
      <c r="T7" s="619">
        <f t="shared" si="6"/>
        <v>0.19628013543987383</v>
      </c>
      <c r="U7" s="617">
        <f t="shared" si="7"/>
        <v>0.58996044375447476</v>
      </c>
      <c r="V7" s="620">
        <v>0.21</v>
      </c>
      <c r="W7" s="609">
        <v>2.42</v>
      </c>
      <c r="X7" s="628">
        <f t="shared" si="8"/>
        <v>0.1174757281553398</v>
      </c>
      <c r="Y7" s="951">
        <f t="shared" si="14"/>
        <v>7.5389408099688471E-2</v>
      </c>
      <c r="Z7" s="622">
        <f t="shared" si="9"/>
        <v>8.6776859504132234E-2</v>
      </c>
      <c r="AA7" s="623">
        <v>3.33</v>
      </c>
      <c r="AB7" s="624">
        <v>2.42</v>
      </c>
      <c r="AC7" s="624">
        <v>2.42</v>
      </c>
      <c r="AD7" s="625">
        <f t="shared" si="10"/>
        <v>5.75</v>
      </c>
      <c r="AE7" s="626">
        <f t="shared" si="11"/>
        <v>0.24542124542124544</v>
      </c>
      <c r="AF7" s="627">
        <f t="shared" si="12"/>
        <v>0.16657010428736962</v>
      </c>
      <c r="AG7" s="623">
        <v>0.91</v>
      </c>
      <c r="AH7" s="624">
        <v>0.63</v>
      </c>
      <c r="AI7" s="624">
        <v>1.52</v>
      </c>
      <c r="AJ7" s="624">
        <v>0.13</v>
      </c>
      <c r="AK7" s="624">
        <f t="shared" si="13"/>
        <v>1.04</v>
      </c>
      <c r="AL7" s="625">
        <v>0</v>
      </c>
      <c r="AM7" s="923">
        <f t="shared" si="15"/>
        <v>2.56</v>
      </c>
      <c r="AN7" s="924"/>
    </row>
    <row r="8" spans="1:40" ht="15" customHeight="1" x14ac:dyDescent="0.25">
      <c r="A8" s="898" t="s">
        <v>1</v>
      </c>
      <c r="B8" s="606">
        <v>39.1</v>
      </c>
      <c r="C8" s="607">
        <f t="shared" si="0"/>
        <v>40.81</v>
      </c>
      <c r="D8" s="608">
        <f t="shared" si="1"/>
        <v>9.8014440433212988E-2</v>
      </c>
      <c r="E8" s="609">
        <v>55.4</v>
      </c>
      <c r="F8" s="610">
        <v>5.43</v>
      </c>
      <c r="G8" s="607">
        <v>32.9</v>
      </c>
      <c r="H8" s="611">
        <v>4.8600000000000003</v>
      </c>
      <c r="I8" s="612">
        <v>42.9</v>
      </c>
      <c r="J8" s="609">
        <v>31.7</v>
      </c>
      <c r="K8" s="610">
        <v>2.57</v>
      </c>
      <c r="L8" s="613">
        <v>547.4</v>
      </c>
      <c r="M8" s="614">
        <v>124.3</v>
      </c>
      <c r="N8" s="614">
        <v>222.9</v>
      </c>
      <c r="O8" s="615">
        <v>121.1</v>
      </c>
      <c r="P8" s="616">
        <f t="shared" si="2"/>
        <v>8.1072555205047317E-2</v>
      </c>
      <c r="Q8" s="618">
        <f t="shared" si="3"/>
        <v>0.14772036474164135</v>
      </c>
      <c r="R8" s="616">
        <f t="shared" si="4"/>
        <v>0.22707343807088054</v>
      </c>
      <c r="S8" s="618">
        <f t="shared" si="5"/>
        <v>0.54329295648272768</v>
      </c>
      <c r="T8" s="619">
        <f t="shared" si="6"/>
        <v>0.1685053867592339</v>
      </c>
      <c r="U8" s="617">
        <f t="shared" si="7"/>
        <v>0.58883748423573812</v>
      </c>
      <c r="V8" s="620">
        <v>0.37</v>
      </c>
      <c r="W8" s="609">
        <v>2.29</v>
      </c>
      <c r="X8" s="621">
        <f t="shared" si="8"/>
        <v>7.2239747634069401E-2</v>
      </c>
      <c r="Y8" s="950">
        <f t="shared" si="14"/>
        <v>5.8567774936061377E-2</v>
      </c>
      <c r="Z8" s="622">
        <f t="shared" si="9"/>
        <v>0.16157205240174671</v>
      </c>
      <c r="AA8" s="623">
        <v>1.1399999999999999</v>
      </c>
      <c r="AB8" s="624">
        <v>2</v>
      </c>
      <c r="AC8" s="624">
        <v>1.71</v>
      </c>
      <c r="AD8" s="625">
        <f t="shared" si="10"/>
        <v>3.1399999999999997</v>
      </c>
      <c r="AE8" s="626">
        <f t="shared" si="11"/>
        <v>0.26107226107226111</v>
      </c>
      <c r="AF8" s="627">
        <f t="shared" si="12"/>
        <v>7.6941925998529753E-2</v>
      </c>
      <c r="AG8" s="623">
        <v>2.29</v>
      </c>
      <c r="AH8" s="624">
        <v>1.5</v>
      </c>
      <c r="AI8" s="624">
        <v>0.86</v>
      </c>
      <c r="AJ8" s="624">
        <v>0.63</v>
      </c>
      <c r="AK8" s="624">
        <f t="shared" si="13"/>
        <v>2.92</v>
      </c>
      <c r="AL8" s="625">
        <v>0</v>
      </c>
      <c r="AM8" s="923">
        <f t="shared" si="15"/>
        <v>3.78</v>
      </c>
      <c r="AN8" s="924"/>
    </row>
    <row r="9" spans="1:40" ht="15" customHeight="1" thickBot="1" x14ac:dyDescent="0.3">
      <c r="A9" s="899" t="s">
        <v>3</v>
      </c>
      <c r="B9" s="629">
        <v>16.7</v>
      </c>
      <c r="C9" s="630">
        <f t="shared" si="0"/>
        <v>20.03</v>
      </c>
      <c r="D9" s="631">
        <f t="shared" si="1"/>
        <v>7.0909090909090908E-2</v>
      </c>
      <c r="E9" s="632">
        <v>27.5</v>
      </c>
      <c r="F9" s="633">
        <v>1.95</v>
      </c>
      <c r="G9" s="630">
        <v>12.5</v>
      </c>
      <c r="H9" s="634">
        <v>1.39</v>
      </c>
      <c r="I9" s="635">
        <v>16.100000000000001</v>
      </c>
      <c r="J9" s="632">
        <v>11.1</v>
      </c>
      <c r="K9" s="633">
        <v>1.39</v>
      </c>
      <c r="L9" s="636">
        <v>137.80000000000001</v>
      </c>
      <c r="M9" s="637">
        <v>24.7</v>
      </c>
      <c r="N9" s="637">
        <v>67.5</v>
      </c>
      <c r="O9" s="638">
        <v>47.5</v>
      </c>
      <c r="P9" s="639">
        <f t="shared" si="2"/>
        <v>0.12522522522522522</v>
      </c>
      <c r="Q9" s="640">
        <f t="shared" si="3"/>
        <v>0.11119999999999999</v>
      </c>
      <c r="R9" s="639">
        <f t="shared" si="4"/>
        <v>0.17924528301886791</v>
      </c>
      <c r="S9" s="640">
        <f t="shared" si="5"/>
        <v>0.70370370370370372</v>
      </c>
      <c r="T9" s="641">
        <f t="shared" si="6"/>
        <v>0.16747177980993808</v>
      </c>
      <c r="U9" s="642">
        <f t="shared" si="7"/>
        <v>0.72617337743188026</v>
      </c>
      <c r="V9" s="643">
        <v>0.28000000000000003</v>
      </c>
      <c r="W9" s="632">
        <v>1.67</v>
      </c>
      <c r="X9" s="644">
        <f t="shared" si="8"/>
        <v>0.15045045045045044</v>
      </c>
      <c r="Y9" s="952">
        <f t="shared" si="14"/>
        <v>0.1</v>
      </c>
      <c r="Z9" s="645">
        <f t="shared" si="9"/>
        <v>0.16766467065868265</v>
      </c>
      <c r="AA9" s="646">
        <v>0.83</v>
      </c>
      <c r="AB9" s="647">
        <v>1.1100000000000001</v>
      </c>
      <c r="AC9" s="647">
        <v>3.33</v>
      </c>
      <c r="AD9" s="648">
        <f t="shared" si="10"/>
        <v>1.94</v>
      </c>
      <c r="AE9" s="649">
        <f t="shared" si="11"/>
        <v>0.31055900621118016</v>
      </c>
      <c r="AF9" s="650">
        <f t="shared" si="12"/>
        <v>9.6854717923115313E-2</v>
      </c>
      <c r="AG9" s="646">
        <v>0.56000000000000005</v>
      </c>
      <c r="AH9" s="647">
        <v>1.22</v>
      </c>
      <c r="AI9" s="647">
        <v>1.1100000000000001</v>
      </c>
      <c r="AJ9" s="647">
        <v>0.89</v>
      </c>
      <c r="AK9" s="647">
        <f>AH9+AJ9</f>
        <v>2.11</v>
      </c>
      <c r="AL9" s="648">
        <v>1.1100000000000001</v>
      </c>
      <c r="AM9" s="925">
        <f t="shared" si="15"/>
        <v>4.33</v>
      </c>
      <c r="AN9" s="926"/>
    </row>
    <row r="10" spans="1:40" ht="15" customHeight="1" thickTop="1" thickBot="1" x14ac:dyDescent="0.3">
      <c r="A10" s="900"/>
      <c r="B10" s="651"/>
      <c r="C10" s="652"/>
      <c r="D10" s="653"/>
      <c r="E10" s="654"/>
      <c r="F10" s="655"/>
      <c r="G10" s="652"/>
      <c r="H10" s="656"/>
      <c r="I10" s="657"/>
      <c r="J10" s="654"/>
      <c r="K10" s="655"/>
      <c r="L10" s="658"/>
      <c r="M10" s="659"/>
      <c r="N10" s="659"/>
      <c r="O10" s="660"/>
      <c r="P10" s="661"/>
      <c r="Q10" s="662"/>
      <c r="R10" s="661"/>
      <c r="S10" s="662"/>
      <c r="T10" s="663"/>
      <c r="U10" s="664"/>
      <c r="V10" s="665"/>
      <c r="W10" s="654"/>
      <c r="X10" s="666"/>
      <c r="Y10" s="953"/>
      <c r="Z10" s="667"/>
      <c r="AA10" s="651"/>
      <c r="AB10" s="657"/>
      <c r="AC10" s="657"/>
      <c r="AD10" s="668"/>
      <c r="AE10" s="669"/>
      <c r="AF10" s="670"/>
      <c r="AG10" s="651"/>
      <c r="AH10" s="657"/>
      <c r="AI10" s="657"/>
      <c r="AJ10" s="657"/>
      <c r="AK10" s="657"/>
      <c r="AL10" s="668"/>
      <c r="AM10" s="927"/>
      <c r="AN10" s="928"/>
    </row>
    <row r="11" spans="1:40" ht="15" customHeight="1" thickTop="1" x14ac:dyDescent="0.25">
      <c r="A11" s="904" t="s">
        <v>248</v>
      </c>
      <c r="B11" s="671">
        <v>40</v>
      </c>
      <c r="C11" s="672">
        <f t="shared" ref="C11:C19" si="16">B11+AC11</f>
        <v>41</v>
      </c>
      <c r="D11" s="673">
        <f t="shared" ref="D11:D19" si="17">F11/E11</f>
        <v>6.25E-2</v>
      </c>
      <c r="E11" s="674">
        <v>64</v>
      </c>
      <c r="F11" s="675">
        <v>4</v>
      </c>
      <c r="G11" s="672">
        <v>41</v>
      </c>
      <c r="H11" s="676">
        <v>1</v>
      </c>
      <c r="I11" s="677">
        <v>57</v>
      </c>
      <c r="J11" s="674">
        <v>51</v>
      </c>
      <c r="K11" s="675">
        <v>7</v>
      </c>
      <c r="L11" s="678">
        <v>896</v>
      </c>
      <c r="M11" s="679">
        <v>326</v>
      </c>
      <c r="N11" s="679">
        <v>158</v>
      </c>
      <c r="O11" s="680">
        <v>75</v>
      </c>
      <c r="P11" s="681">
        <f t="shared" ref="P11:P19" si="18">K11/J11</f>
        <v>0.13725490196078433</v>
      </c>
      <c r="Q11" s="682">
        <f t="shared" ref="Q11:Q19" si="19">H11/G11</f>
        <v>2.4390243902439025E-2</v>
      </c>
      <c r="R11" s="681">
        <f t="shared" ref="R11:R19" si="20">M11/L11</f>
        <v>0.3638392857142857</v>
      </c>
      <c r="S11" s="683">
        <f t="shared" ref="S11:S19" si="21">O11/N11</f>
        <v>0.47468354430379744</v>
      </c>
      <c r="T11" s="684">
        <f t="shared" ref="T11:T19" si="22">SQRT((Q11^2)+(P11^2))</f>
        <v>0.13940513659792089</v>
      </c>
      <c r="U11" s="682">
        <f t="shared" ref="U11:U19" si="23">SQRT(R11^2+S11^2)</f>
        <v>0.59808318239346681</v>
      </c>
      <c r="V11" s="685">
        <v>0</v>
      </c>
      <c r="W11" s="674">
        <v>0</v>
      </c>
      <c r="X11" s="686">
        <f t="shared" ref="X11:X19" si="24">W11/J11</f>
        <v>0</v>
      </c>
      <c r="Y11" s="954">
        <f t="shared" si="14"/>
        <v>0</v>
      </c>
      <c r="Z11" s="687">
        <v>0</v>
      </c>
      <c r="AA11" s="671">
        <v>0</v>
      </c>
      <c r="AB11" s="677">
        <v>0</v>
      </c>
      <c r="AC11" s="677">
        <v>1</v>
      </c>
      <c r="AD11" s="688">
        <f t="shared" ref="AD11:AD19" si="25">AA11+AB11</f>
        <v>0</v>
      </c>
      <c r="AE11" s="689">
        <f t="shared" ref="AE11:AE19" si="26">1-(J11/I11)</f>
        <v>0.10526315789473684</v>
      </c>
      <c r="AF11" s="690">
        <f t="shared" ref="AF11:AF19" si="27">AD11/C11</f>
        <v>0</v>
      </c>
      <c r="AG11" s="671">
        <v>3</v>
      </c>
      <c r="AH11" s="677">
        <v>2.57</v>
      </c>
      <c r="AI11" s="677">
        <v>0</v>
      </c>
      <c r="AJ11" s="677">
        <v>1.57</v>
      </c>
      <c r="AK11" s="677">
        <f t="shared" si="13"/>
        <v>4.57</v>
      </c>
      <c r="AL11" s="688">
        <v>2</v>
      </c>
      <c r="AM11" s="929">
        <f t="shared" si="15"/>
        <v>6.57</v>
      </c>
      <c r="AN11" s="930"/>
    </row>
    <row r="12" spans="1:40" ht="15" customHeight="1" x14ac:dyDescent="0.25">
      <c r="A12" s="905" t="s">
        <v>175</v>
      </c>
      <c r="B12" s="691">
        <v>47.9</v>
      </c>
      <c r="C12" s="692">
        <f t="shared" si="16"/>
        <v>49.78</v>
      </c>
      <c r="D12" s="693">
        <f t="shared" si="17"/>
        <v>5.0571428571428573E-2</v>
      </c>
      <c r="E12" s="694">
        <v>70</v>
      </c>
      <c r="F12" s="695">
        <v>3.54</v>
      </c>
      <c r="G12" s="692">
        <v>36.4</v>
      </c>
      <c r="H12" s="696">
        <v>0</v>
      </c>
      <c r="I12" s="697">
        <v>51.9</v>
      </c>
      <c r="J12" s="694">
        <v>44.4</v>
      </c>
      <c r="K12" s="695">
        <v>7.86</v>
      </c>
      <c r="L12" s="698">
        <v>692.5</v>
      </c>
      <c r="M12" s="699">
        <v>211.3</v>
      </c>
      <c r="N12" s="699">
        <v>123.1</v>
      </c>
      <c r="O12" s="700">
        <v>45</v>
      </c>
      <c r="P12" s="701">
        <f t="shared" si="18"/>
        <v>0.17702702702702705</v>
      </c>
      <c r="Q12" s="702">
        <f t="shared" si="19"/>
        <v>0</v>
      </c>
      <c r="R12" s="701">
        <f t="shared" si="20"/>
        <v>0.30512635379061376</v>
      </c>
      <c r="S12" s="702">
        <f t="shared" si="21"/>
        <v>0.36555645816409427</v>
      </c>
      <c r="T12" s="703">
        <f t="shared" si="22"/>
        <v>0.17702702702702705</v>
      </c>
      <c r="U12" s="704">
        <f t="shared" si="23"/>
        <v>0.47616553411920942</v>
      </c>
      <c r="V12" s="705">
        <v>0.13</v>
      </c>
      <c r="W12" s="694">
        <v>2.5</v>
      </c>
      <c r="X12" s="706">
        <f t="shared" si="24"/>
        <v>5.6306306306306307E-2</v>
      </c>
      <c r="Y12" s="955">
        <f t="shared" si="14"/>
        <v>5.2192066805845511E-2</v>
      </c>
      <c r="Z12" s="707">
        <f>V12/W12</f>
        <v>5.2000000000000005E-2</v>
      </c>
      <c r="AA12" s="691">
        <v>0.63</v>
      </c>
      <c r="AB12" s="697">
        <v>0</v>
      </c>
      <c r="AC12" s="697">
        <v>1.88</v>
      </c>
      <c r="AD12" s="708">
        <f t="shared" si="25"/>
        <v>0.63</v>
      </c>
      <c r="AE12" s="709">
        <f t="shared" si="26"/>
        <v>0.1445086705202312</v>
      </c>
      <c r="AF12" s="710">
        <f t="shared" si="27"/>
        <v>1.2655685014061871E-2</v>
      </c>
      <c r="AG12" s="691">
        <v>2.14</v>
      </c>
      <c r="AH12" s="697">
        <v>2.25</v>
      </c>
      <c r="AI12" s="697">
        <v>0.71</v>
      </c>
      <c r="AJ12" s="697">
        <v>0.5</v>
      </c>
      <c r="AK12" s="697">
        <f>AH12+AJ12</f>
        <v>2.75</v>
      </c>
      <c r="AL12" s="708">
        <v>2.14</v>
      </c>
      <c r="AM12" s="931">
        <f t="shared" si="15"/>
        <v>5.6000000000000005</v>
      </c>
      <c r="AN12" s="932"/>
    </row>
    <row r="13" spans="1:40" ht="15" customHeight="1" x14ac:dyDescent="0.25">
      <c r="A13" s="905" t="s">
        <v>355</v>
      </c>
      <c r="B13" s="691">
        <v>67.5</v>
      </c>
      <c r="C13" s="692">
        <f t="shared" si="16"/>
        <v>71.25</v>
      </c>
      <c r="D13" s="693">
        <f t="shared" si="17"/>
        <v>1.5513126491646779E-2</v>
      </c>
      <c r="E13" s="694">
        <v>83.8</v>
      </c>
      <c r="F13" s="695">
        <v>1.3</v>
      </c>
      <c r="G13" s="692">
        <v>53.8</v>
      </c>
      <c r="H13" s="696">
        <v>2.5</v>
      </c>
      <c r="I13" s="697">
        <v>67.5</v>
      </c>
      <c r="J13" s="694">
        <v>53.8</v>
      </c>
      <c r="K13" s="695">
        <v>5.29</v>
      </c>
      <c r="L13" s="698">
        <v>828.8</v>
      </c>
      <c r="M13" s="699">
        <v>313.8</v>
      </c>
      <c r="N13" s="699">
        <v>253.8</v>
      </c>
      <c r="O13" s="700">
        <v>128.80000000000001</v>
      </c>
      <c r="P13" s="701">
        <f t="shared" si="18"/>
        <v>9.8327137546468407E-2</v>
      </c>
      <c r="Q13" s="704">
        <f t="shared" si="19"/>
        <v>4.6468401486988851E-2</v>
      </c>
      <c r="R13" s="701">
        <f t="shared" si="20"/>
        <v>0.37861969111969118</v>
      </c>
      <c r="S13" s="702">
        <f t="shared" si="21"/>
        <v>0.50748620961386925</v>
      </c>
      <c r="T13" s="703">
        <f t="shared" si="22"/>
        <v>0.10875448641246073</v>
      </c>
      <c r="U13" s="704">
        <f t="shared" si="23"/>
        <v>0.63316279379936913</v>
      </c>
      <c r="V13" s="705">
        <v>0</v>
      </c>
      <c r="W13" s="694">
        <v>0</v>
      </c>
      <c r="X13" s="706">
        <f t="shared" si="24"/>
        <v>0</v>
      </c>
      <c r="Y13" s="955">
        <f t="shared" si="14"/>
        <v>0</v>
      </c>
      <c r="Z13" s="707">
        <v>0</v>
      </c>
      <c r="AA13" s="691">
        <v>2.5</v>
      </c>
      <c r="AB13" s="697">
        <v>0</v>
      </c>
      <c r="AC13" s="697">
        <v>3.75</v>
      </c>
      <c r="AD13" s="708">
        <f t="shared" si="25"/>
        <v>2.5</v>
      </c>
      <c r="AE13" s="709">
        <f t="shared" si="26"/>
        <v>0.20296296296296301</v>
      </c>
      <c r="AF13" s="710">
        <f t="shared" si="27"/>
        <v>3.5087719298245612E-2</v>
      </c>
      <c r="AG13" s="691"/>
      <c r="AH13" s="697">
        <v>1.67</v>
      </c>
      <c r="AI13" s="697">
        <v>1.25</v>
      </c>
      <c r="AJ13" s="697">
        <v>1.33</v>
      </c>
      <c r="AK13" s="697">
        <f>AH13+AJ13</f>
        <v>3</v>
      </c>
      <c r="AL13" s="708">
        <v>0</v>
      </c>
      <c r="AM13" s="931">
        <f t="shared" si="15"/>
        <v>4.25</v>
      </c>
      <c r="AN13" s="932"/>
    </row>
    <row r="14" spans="1:40" ht="15" customHeight="1" x14ac:dyDescent="0.25">
      <c r="A14" s="905" t="s">
        <v>356</v>
      </c>
      <c r="B14" s="691">
        <v>42.5</v>
      </c>
      <c r="C14" s="692">
        <f t="shared" si="16"/>
        <v>42.5</v>
      </c>
      <c r="D14" s="693">
        <f t="shared" si="17"/>
        <v>9.5238095238095233E-2</v>
      </c>
      <c r="E14" s="694">
        <v>52.5</v>
      </c>
      <c r="F14" s="695">
        <v>5</v>
      </c>
      <c r="G14" s="692">
        <v>27.5</v>
      </c>
      <c r="H14" s="697">
        <v>10</v>
      </c>
      <c r="I14" s="697">
        <v>45</v>
      </c>
      <c r="J14" s="694">
        <v>37.5</v>
      </c>
      <c r="K14" s="695">
        <v>7.5</v>
      </c>
      <c r="L14" s="698">
        <v>525</v>
      </c>
      <c r="M14" s="699">
        <v>167.5</v>
      </c>
      <c r="N14" s="699">
        <v>350</v>
      </c>
      <c r="O14" s="700">
        <v>245</v>
      </c>
      <c r="P14" s="701">
        <f t="shared" si="18"/>
        <v>0.2</v>
      </c>
      <c r="Q14" s="702">
        <f t="shared" si="19"/>
        <v>0.36363636363636365</v>
      </c>
      <c r="R14" s="701">
        <f t="shared" si="20"/>
        <v>0.31904761904761902</v>
      </c>
      <c r="S14" s="702">
        <f t="shared" si="21"/>
        <v>0.7</v>
      </c>
      <c r="T14" s="703">
        <f t="shared" si="22"/>
        <v>0.41500771674593917</v>
      </c>
      <c r="U14" s="704">
        <f t="shared" si="23"/>
        <v>0.7692797821468822</v>
      </c>
      <c r="V14" s="705">
        <v>0.25</v>
      </c>
      <c r="W14" s="694">
        <v>5</v>
      </c>
      <c r="X14" s="711">
        <f t="shared" si="24"/>
        <v>0.13333333333333333</v>
      </c>
      <c r="Y14" s="956">
        <f t="shared" si="14"/>
        <v>0.11764705882352941</v>
      </c>
      <c r="Z14" s="707">
        <f>V14/W14</f>
        <v>0.05</v>
      </c>
      <c r="AA14" s="691">
        <v>2.5</v>
      </c>
      <c r="AB14" s="697">
        <v>2.5</v>
      </c>
      <c r="AC14" s="697">
        <v>0</v>
      </c>
      <c r="AD14" s="708">
        <f t="shared" si="25"/>
        <v>5</v>
      </c>
      <c r="AE14" s="709">
        <f t="shared" si="26"/>
        <v>0.16666666666666663</v>
      </c>
      <c r="AF14" s="710">
        <f t="shared" si="27"/>
        <v>0.11764705882352941</v>
      </c>
      <c r="AG14" s="691">
        <v>2.5</v>
      </c>
      <c r="AH14" s="697">
        <v>0.8</v>
      </c>
      <c r="AI14" s="697">
        <v>0</v>
      </c>
      <c r="AJ14" s="697">
        <v>1.2</v>
      </c>
      <c r="AK14" s="697">
        <f t="shared" si="13"/>
        <v>3.7</v>
      </c>
      <c r="AL14" s="708">
        <v>0</v>
      </c>
      <c r="AM14" s="931">
        <f t="shared" si="15"/>
        <v>3.7</v>
      </c>
      <c r="AN14" s="932"/>
    </row>
    <row r="15" spans="1:40" ht="15" customHeight="1" x14ac:dyDescent="0.25">
      <c r="A15" s="905" t="s">
        <v>193</v>
      </c>
      <c r="B15" s="691">
        <v>62.4</v>
      </c>
      <c r="C15" s="692">
        <f t="shared" si="16"/>
        <v>66.900000000000006</v>
      </c>
      <c r="D15" s="693">
        <f t="shared" si="17"/>
        <v>0.106</v>
      </c>
      <c r="E15" s="694">
        <v>90</v>
      </c>
      <c r="F15" s="695">
        <v>9.5399999999999991</v>
      </c>
      <c r="G15" s="692">
        <v>50</v>
      </c>
      <c r="H15" s="696">
        <v>5.88</v>
      </c>
      <c r="I15" s="697">
        <v>56.5</v>
      </c>
      <c r="J15" s="694">
        <v>45.5</v>
      </c>
      <c r="K15" s="695">
        <v>10</v>
      </c>
      <c r="L15" s="698">
        <v>600.5</v>
      </c>
      <c r="M15" s="699">
        <v>120</v>
      </c>
      <c r="N15" s="699">
        <v>298</v>
      </c>
      <c r="O15" s="700">
        <v>180</v>
      </c>
      <c r="P15" s="701">
        <f t="shared" si="18"/>
        <v>0.21978021978021978</v>
      </c>
      <c r="Q15" s="702">
        <f t="shared" si="19"/>
        <v>0.1176</v>
      </c>
      <c r="R15" s="701">
        <f t="shared" si="20"/>
        <v>0.19983347210657784</v>
      </c>
      <c r="S15" s="702">
        <f t="shared" si="21"/>
        <v>0.60402684563758391</v>
      </c>
      <c r="T15" s="703">
        <f t="shared" si="22"/>
        <v>0.24926512994528879</v>
      </c>
      <c r="U15" s="704">
        <f t="shared" si="23"/>
        <v>0.63622468265940457</v>
      </c>
      <c r="V15" s="705">
        <v>0.2</v>
      </c>
      <c r="W15" s="694">
        <v>3</v>
      </c>
      <c r="X15" s="706">
        <f t="shared" si="24"/>
        <v>6.5934065934065936E-2</v>
      </c>
      <c r="Y15" s="955">
        <f t="shared" si="14"/>
        <v>4.807692307692308E-2</v>
      </c>
      <c r="Z15" s="707">
        <f>V15/W15</f>
        <v>6.6666666666666666E-2</v>
      </c>
      <c r="AA15" s="691">
        <v>1.5</v>
      </c>
      <c r="AB15" s="697">
        <v>2.5</v>
      </c>
      <c r="AC15" s="697">
        <v>4.5</v>
      </c>
      <c r="AD15" s="708">
        <f t="shared" si="25"/>
        <v>4</v>
      </c>
      <c r="AE15" s="709">
        <f t="shared" si="26"/>
        <v>0.19469026548672563</v>
      </c>
      <c r="AF15" s="710">
        <f t="shared" si="27"/>
        <v>5.9790732436472344E-2</v>
      </c>
      <c r="AG15" s="691">
        <v>2.35</v>
      </c>
      <c r="AH15" s="697">
        <v>0.33</v>
      </c>
      <c r="AI15" s="697">
        <v>3.53</v>
      </c>
      <c r="AJ15" s="697">
        <v>0.67</v>
      </c>
      <c r="AK15" s="697">
        <f t="shared" si="13"/>
        <v>3.02</v>
      </c>
      <c r="AL15" s="708">
        <v>0.59</v>
      </c>
      <c r="AM15" s="931">
        <f t="shared" si="15"/>
        <v>7.14</v>
      </c>
      <c r="AN15" s="932"/>
    </row>
    <row r="16" spans="1:40" ht="15" customHeight="1" x14ac:dyDescent="0.25">
      <c r="A16" s="905" t="s">
        <v>357</v>
      </c>
      <c r="B16" s="691">
        <v>40.799999999999997</v>
      </c>
      <c r="C16" s="692">
        <f t="shared" si="16"/>
        <v>43.879999999999995</v>
      </c>
      <c r="D16" s="693">
        <f t="shared" si="17"/>
        <v>0.11498194945848376</v>
      </c>
      <c r="E16" s="694">
        <v>55.4</v>
      </c>
      <c r="F16" s="695">
        <v>6.37</v>
      </c>
      <c r="G16" s="692">
        <v>38.5</v>
      </c>
      <c r="H16" s="696">
        <v>7.69</v>
      </c>
      <c r="I16" s="697">
        <v>34.6</v>
      </c>
      <c r="J16" s="694">
        <v>26.2</v>
      </c>
      <c r="K16" s="695">
        <v>2.31</v>
      </c>
      <c r="L16" s="698">
        <v>362.3</v>
      </c>
      <c r="M16" s="699">
        <v>79.2</v>
      </c>
      <c r="N16" s="699">
        <v>394.6</v>
      </c>
      <c r="O16" s="700">
        <v>193.8</v>
      </c>
      <c r="P16" s="701">
        <f t="shared" si="18"/>
        <v>8.8167938931297721E-2</v>
      </c>
      <c r="Q16" s="702">
        <f t="shared" si="19"/>
        <v>0.19974025974025975</v>
      </c>
      <c r="R16" s="701">
        <f t="shared" si="20"/>
        <v>0.2186033673751035</v>
      </c>
      <c r="S16" s="702">
        <f t="shared" si="21"/>
        <v>0.49113025848960973</v>
      </c>
      <c r="T16" s="703">
        <f t="shared" si="22"/>
        <v>0.21833404868801265</v>
      </c>
      <c r="U16" s="704">
        <f t="shared" si="23"/>
        <v>0.53758381954054879</v>
      </c>
      <c r="V16" s="705">
        <v>0.15</v>
      </c>
      <c r="W16" s="694">
        <v>2.31</v>
      </c>
      <c r="X16" s="706">
        <f t="shared" si="24"/>
        <v>8.8167938931297721E-2</v>
      </c>
      <c r="Y16" s="955">
        <f t="shared" si="14"/>
        <v>5.6617647058823536E-2</v>
      </c>
      <c r="Z16" s="707">
        <f>V16/W16</f>
        <v>6.4935064935064929E-2</v>
      </c>
      <c r="AA16" s="691">
        <v>1.54</v>
      </c>
      <c r="AB16" s="697">
        <v>3.08</v>
      </c>
      <c r="AC16" s="697">
        <v>3.08</v>
      </c>
      <c r="AD16" s="708">
        <f t="shared" si="25"/>
        <v>4.62</v>
      </c>
      <c r="AE16" s="709">
        <f t="shared" si="26"/>
        <v>0.24277456647398854</v>
      </c>
      <c r="AF16" s="710">
        <f t="shared" si="27"/>
        <v>0.10528714676390157</v>
      </c>
      <c r="AG16" s="691">
        <v>1.54</v>
      </c>
      <c r="AH16" s="697">
        <v>1.5</v>
      </c>
      <c r="AI16" s="697">
        <v>1.54</v>
      </c>
      <c r="AJ16" s="697">
        <v>0</v>
      </c>
      <c r="AK16" s="697">
        <f t="shared" si="13"/>
        <v>1.54</v>
      </c>
      <c r="AL16" s="708">
        <v>0.77</v>
      </c>
      <c r="AM16" s="931">
        <f t="shared" si="15"/>
        <v>3.85</v>
      </c>
      <c r="AN16" s="932"/>
    </row>
    <row r="17" spans="1:40" ht="15" customHeight="1" x14ac:dyDescent="0.25">
      <c r="A17" s="905" t="s">
        <v>186</v>
      </c>
      <c r="B17" s="691">
        <v>70.599999999999994</v>
      </c>
      <c r="C17" s="692">
        <f t="shared" si="16"/>
        <v>73.759999999999991</v>
      </c>
      <c r="D17" s="693">
        <f t="shared" si="17"/>
        <v>4.8000000000000001E-2</v>
      </c>
      <c r="E17" s="694">
        <v>92.5</v>
      </c>
      <c r="F17" s="695">
        <v>4.4400000000000004</v>
      </c>
      <c r="G17" s="692">
        <v>58.1</v>
      </c>
      <c r="H17" s="696">
        <v>5</v>
      </c>
      <c r="I17" s="697">
        <v>57.4</v>
      </c>
      <c r="J17" s="694">
        <v>45.3</v>
      </c>
      <c r="K17" s="695">
        <v>4.38</v>
      </c>
      <c r="L17" s="698">
        <v>583.70000000000005</v>
      </c>
      <c r="M17" s="699">
        <v>117.9</v>
      </c>
      <c r="N17" s="699">
        <v>310</v>
      </c>
      <c r="O17" s="700">
        <v>140</v>
      </c>
      <c r="P17" s="701">
        <f t="shared" si="18"/>
        <v>9.6688741721854307E-2</v>
      </c>
      <c r="Q17" s="702">
        <f t="shared" si="19"/>
        <v>8.6058519793459548E-2</v>
      </c>
      <c r="R17" s="701">
        <f t="shared" si="20"/>
        <v>0.20198732225458282</v>
      </c>
      <c r="S17" s="702">
        <f t="shared" si="21"/>
        <v>0.45161290322580644</v>
      </c>
      <c r="T17" s="703">
        <f t="shared" si="22"/>
        <v>0.12944026268822509</v>
      </c>
      <c r="U17" s="704">
        <f t="shared" si="23"/>
        <v>0.49472526993435284</v>
      </c>
      <c r="V17" s="705">
        <v>0.05</v>
      </c>
      <c r="W17" s="694">
        <v>1.58</v>
      </c>
      <c r="X17" s="706">
        <f t="shared" si="24"/>
        <v>3.4878587196467997E-2</v>
      </c>
      <c r="Y17" s="955">
        <f t="shared" si="14"/>
        <v>2.2379603399433432E-2</v>
      </c>
      <c r="Z17" s="707">
        <f>V17/W17</f>
        <v>3.1645569620253167E-2</v>
      </c>
      <c r="AA17" s="691">
        <v>3.16</v>
      </c>
      <c r="AB17" s="697">
        <v>4.74</v>
      </c>
      <c r="AC17" s="697">
        <v>3.16</v>
      </c>
      <c r="AD17" s="708">
        <f t="shared" si="25"/>
        <v>7.9</v>
      </c>
      <c r="AE17" s="709">
        <f t="shared" si="26"/>
        <v>0.21080139372822304</v>
      </c>
      <c r="AF17" s="710">
        <f t="shared" si="27"/>
        <v>0.10710412147505424</v>
      </c>
      <c r="AG17" s="691">
        <v>1.88</v>
      </c>
      <c r="AH17" s="697">
        <v>1.6</v>
      </c>
      <c r="AI17" s="697">
        <v>1.88</v>
      </c>
      <c r="AJ17" s="697">
        <v>0.4</v>
      </c>
      <c r="AK17" s="697">
        <f t="shared" si="13"/>
        <v>2.2799999999999998</v>
      </c>
      <c r="AL17" s="708">
        <v>0.63</v>
      </c>
      <c r="AM17" s="931">
        <f t="shared" si="15"/>
        <v>4.7899999999999991</v>
      </c>
      <c r="AN17" s="932"/>
    </row>
    <row r="18" spans="1:40" ht="15" customHeight="1" x14ac:dyDescent="0.25">
      <c r="A18" s="905" t="s">
        <v>358</v>
      </c>
      <c r="B18" s="691">
        <v>25</v>
      </c>
      <c r="C18" s="692">
        <f t="shared" si="16"/>
        <v>27</v>
      </c>
      <c r="D18" s="693">
        <f t="shared" si="17"/>
        <v>0.14897435897435896</v>
      </c>
      <c r="E18" s="694">
        <v>39</v>
      </c>
      <c r="F18" s="695">
        <v>5.81</v>
      </c>
      <c r="G18" s="692">
        <v>17</v>
      </c>
      <c r="H18" s="696">
        <v>1</v>
      </c>
      <c r="I18" s="697">
        <v>28</v>
      </c>
      <c r="J18" s="694">
        <v>22</v>
      </c>
      <c r="K18" s="695">
        <v>7</v>
      </c>
      <c r="L18" s="698">
        <v>297</v>
      </c>
      <c r="M18" s="699">
        <v>130</v>
      </c>
      <c r="N18" s="699">
        <v>67</v>
      </c>
      <c r="O18" s="700">
        <v>26</v>
      </c>
      <c r="P18" s="701">
        <f t="shared" si="18"/>
        <v>0.31818181818181818</v>
      </c>
      <c r="Q18" s="702">
        <f t="shared" si="19"/>
        <v>5.8823529411764705E-2</v>
      </c>
      <c r="R18" s="701">
        <f t="shared" si="20"/>
        <v>0.43771043771043772</v>
      </c>
      <c r="S18" s="702">
        <f t="shared" si="21"/>
        <v>0.38805970149253732</v>
      </c>
      <c r="T18" s="703">
        <f t="shared" si="22"/>
        <v>0.3235736037348293</v>
      </c>
      <c r="U18" s="704">
        <f t="shared" si="23"/>
        <v>0.58496218613098416</v>
      </c>
      <c r="V18" s="705">
        <v>0.2</v>
      </c>
      <c r="W18" s="694">
        <v>4</v>
      </c>
      <c r="X18" s="711">
        <f t="shared" si="24"/>
        <v>0.18181818181818182</v>
      </c>
      <c r="Y18" s="956">
        <f t="shared" si="14"/>
        <v>0.16</v>
      </c>
      <c r="Z18" s="707">
        <f>V18/W18</f>
        <v>0.05</v>
      </c>
      <c r="AA18" s="691">
        <v>0</v>
      </c>
      <c r="AB18" s="697">
        <v>1</v>
      </c>
      <c r="AC18" s="697">
        <v>2</v>
      </c>
      <c r="AD18" s="708">
        <f t="shared" si="25"/>
        <v>1</v>
      </c>
      <c r="AE18" s="709">
        <f t="shared" si="26"/>
        <v>0.2142857142857143</v>
      </c>
      <c r="AF18" s="710">
        <f t="shared" si="27"/>
        <v>3.7037037037037035E-2</v>
      </c>
      <c r="AG18" s="691">
        <v>2</v>
      </c>
      <c r="AH18" s="697">
        <v>0.75</v>
      </c>
      <c r="AI18" s="697">
        <v>0</v>
      </c>
      <c r="AJ18" s="697">
        <v>1.63</v>
      </c>
      <c r="AK18" s="697">
        <f t="shared" si="13"/>
        <v>3.63</v>
      </c>
      <c r="AL18" s="708">
        <v>0</v>
      </c>
      <c r="AM18" s="931">
        <f t="shared" si="15"/>
        <v>3.63</v>
      </c>
      <c r="AN18" s="932"/>
    </row>
    <row r="19" spans="1:40" ht="15" customHeight="1" thickBot="1" x14ac:dyDescent="0.3">
      <c r="A19" s="906" t="s">
        <v>228</v>
      </c>
      <c r="B19" s="712">
        <v>50</v>
      </c>
      <c r="C19" s="713">
        <f t="shared" si="16"/>
        <v>54.29</v>
      </c>
      <c r="D19" s="714">
        <f t="shared" si="17"/>
        <v>0</v>
      </c>
      <c r="E19" s="715">
        <v>62.5</v>
      </c>
      <c r="F19" s="716">
        <v>0</v>
      </c>
      <c r="G19" s="713">
        <v>35</v>
      </c>
      <c r="H19" s="717">
        <v>0</v>
      </c>
      <c r="I19" s="718">
        <v>18.600000000000001</v>
      </c>
      <c r="J19" s="715">
        <v>14.3</v>
      </c>
      <c r="K19" s="716">
        <v>0</v>
      </c>
      <c r="L19" s="719">
        <v>142.9</v>
      </c>
      <c r="M19" s="720">
        <v>14.3</v>
      </c>
      <c r="N19" s="720">
        <v>52.9</v>
      </c>
      <c r="O19" s="721">
        <v>10</v>
      </c>
      <c r="P19" s="722">
        <f t="shared" si="18"/>
        <v>0</v>
      </c>
      <c r="Q19" s="723">
        <f t="shared" si="19"/>
        <v>0</v>
      </c>
      <c r="R19" s="722">
        <f t="shared" si="20"/>
        <v>0.10006997900629812</v>
      </c>
      <c r="S19" s="723">
        <f t="shared" si="21"/>
        <v>0.1890359168241966</v>
      </c>
      <c r="T19" s="724">
        <f t="shared" si="22"/>
        <v>0</v>
      </c>
      <c r="U19" s="725">
        <f t="shared" si="23"/>
        <v>0.21388917351723419</v>
      </c>
      <c r="V19" s="726">
        <v>0</v>
      </c>
      <c r="W19" s="715">
        <v>0</v>
      </c>
      <c r="X19" s="727">
        <f t="shared" si="24"/>
        <v>0</v>
      </c>
      <c r="Y19" s="957">
        <f t="shared" si="14"/>
        <v>0</v>
      </c>
      <c r="Z19" s="728">
        <v>0</v>
      </c>
      <c r="AA19" s="712">
        <v>1.43</v>
      </c>
      <c r="AB19" s="718">
        <v>0</v>
      </c>
      <c r="AC19" s="718">
        <v>4.29</v>
      </c>
      <c r="AD19" s="729">
        <f t="shared" si="25"/>
        <v>1.43</v>
      </c>
      <c r="AE19" s="730">
        <f t="shared" si="26"/>
        <v>0.23118279569892475</v>
      </c>
      <c r="AF19" s="731">
        <f t="shared" si="27"/>
        <v>2.6340025787437833E-2</v>
      </c>
      <c r="AG19" s="712">
        <v>5</v>
      </c>
      <c r="AH19" s="718">
        <v>3</v>
      </c>
      <c r="AI19" s="718">
        <v>0</v>
      </c>
      <c r="AJ19" s="718">
        <v>2</v>
      </c>
      <c r="AK19" s="718">
        <f t="shared" si="13"/>
        <v>7</v>
      </c>
      <c r="AL19" s="729">
        <v>0</v>
      </c>
      <c r="AM19" s="933">
        <f t="shared" si="15"/>
        <v>7</v>
      </c>
      <c r="AN19" s="934"/>
    </row>
    <row r="20" spans="1:40" ht="15" customHeight="1" thickTop="1" thickBot="1" x14ac:dyDescent="0.3">
      <c r="A20" s="907"/>
      <c r="B20" s="732"/>
      <c r="C20" s="733"/>
      <c r="D20" s="654"/>
      <c r="E20" s="734"/>
      <c r="F20" s="735"/>
      <c r="G20" s="733"/>
      <c r="H20" s="654"/>
      <c r="I20" s="657"/>
      <c r="J20" s="734"/>
      <c r="K20" s="735"/>
      <c r="L20" s="736"/>
      <c r="M20" s="659"/>
      <c r="N20" s="737"/>
      <c r="O20" s="738"/>
      <c r="P20" s="661"/>
      <c r="Q20" s="739"/>
      <c r="R20" s="740"/>
      <c r="S20" s="741"/>
      <c r="T20" s="740"/>
      <c r="U20" s="741"/>
      <c r="V20" s="742"/>
      <c r="W20" s="734"/>
      <c r="X20" s="743"/>
      <c r="Y20" s="958"/>
      <c r="Z20" s="744"/>
      <c r="AA20" s="732"/>
      <c r="AB20" s="657"/>
      <c r="AC20" s="745"/>
      <c r="AD20" s="746"/>
      <c r="AE20" s="669"/>
      <c r="AF20" s="747"/>
      <c r="AG20" s="651"/>
      <c r="AH20" s="657"/>
      <c r="AI20" s="657"/>
      <c r="AJ20" s="657"/>
      <c r="AK20" s="657"/>
      <c r="AL20" s="668"/>
      <c r="AM20" s="927"/>
      <c r="AN20" s="928"/>
    </row>
    <row r="21" spans="1:40" ht="15" customHeight="1" thickTop="1" x14ac:dyDescent="0.25">
      <c r="A21" s="908" t="s">
        <v>344</v>
      </c>
      <c r="B21" s="748">
        <v>65</v>
      </c>
      <c r="C21" s="749">
        <f t="shared" ref="C21:C26" si="28">B21+AC21</f>
        <v>69</v>
      </c>
      <c r="D21" s="750">
        <f t="shared" ref="D21:D26" si="29">F21/E21</f>
        <v>0.12631578947368421</v>
      </c>
      <c r="E21" s="751">
        <v>76</v>
      </c>
      <c r="F21" s="752">
        <v>9.6</v>
      </c>
      <c r="G21" s="749">
        <v>61.2</v>
      </c>
      <c r="H21" s="753">
        <v>6.6</v>
      </c>
      <c r="I21" s="754">
        <v>57.8</v>
      </c>
      <c r="J21" s="751">
        <v>45.2</v>
      </c>
      <c r="K21" s="752">
        <v>6.2</v>
      </c>
      <c r="L21" s="755">
        <v>623.20000000000005</v>
      </c>
      <c r="M21" s="756">
        <v>191</v>
      </c>
      <c r="N21" s="756">
        <v>444.2</v>
      </c>
      <c r="O21" s="757">
        <v>236.6</v>
      </c>
      <c r="P21" s="758">
        <f t="shared" ref="P21:P26" si="30">K21/J21</f>
        <v>0.13716814159292035</v>
      </c>
      <c r="Q21" s="759">
        <f t="shared" ref="Q21:Q26" si="31">H21/G21</f>
        <v>0.10784313725490195</v>
      </c>
      <c r="R21" s="758">
        <f t="shared" ref="R21:R26" si="32">M21/L21</f>
        <v>0.30648267008985874</v>
      </c>
      <c r="S21" s="759">
        <f t="shared" ref="S21:S26" si="33">O21/N21</f>
        <v>0.53264295362449343</v>
      </c>
      <c r="T21" s="758">
        <f t="shared" ref="T21:T26" si="34">SQRT((Q21^2)+(P21^2))</f>
        <v>0.17448564789413215</v>
      </c>
      <c r="U21" s="759">
        <f t="shared" ref="U21:U26" si="35">SQRT(R21^2+S21^2)</f>
        <v>0.6145243226359991</v>
      </c>
      <c r="V21" s="760">
        <v>0.46</v>
      </c>
      <c r="W21" s="751">
        <v>4.5999999999999996</v>
      </c>
      <c r="X21" s="761">
        <f t="shared" ref="X21:X26" si="36">W21/J21</f>
        <v>0.10176991150442477</v>
      </c>
      <c r="Y21" s="959">
        <f t="shared" si="14"/>
        <v>7.0769230769230765E-2</v>
      </c>
      <c r="Z21" s="762">
        <f t="shared" ref="Z21:Z26" si="37">V21/W21</f>
        <v>0.1</v>
      </c>
      <c r="AA21" s="748">
        <v>5.4</v>
      </c>
      <c r="AB21" s="754">
        <v>3.4</v>
      </c>
      <c r="AC21" s="754">
        <v>4</v>
      </c>
      <c r="AD21" s="763">
        <f t="shared" ref="AD21:AD26" si="38">AA21+AB21</f>
        <v>8.8000000000000007</v>
      </c>
      <c r="AE21" s="764">
        <f t="shared" ref="AE21:AE26" si="39">1-(J21/I21)</f>
        <v>0.21799307958477498</v>
      </c>
      <c r="AF21" s="765">
        <f t="shared" ref="AF21:AF26" si="40">AD21/C21</f>
        <v>0.12753623188405799</v>
      </c>
      <c r="AG21" s="748">
        <v>1</v>
      </c>
      <c r="AH21" s="754">
        <v>0.6</v>
      </c>
      <c r="AI21" s="754">
        <v>0.4</v>
      </c>
      <c r="AJ21" s="754">
        <v>0</v>
      </c>
      <c r="AK21" s="754">
        <f>AG21+AJ21</f>
        <v>1</v>
      </c>
      <c r="AL21" s="763">
        <v>0</v>
      </c>
      <c r="AM21" s="935">
        <f t="shared" ref="AM21:AM26" si="41">AL21+AK21+AI21</f>
        <v>1.4</v>
      </c>
      <c r="AN21" s="936"/>
    </row>
    <row r="22" spans="1:40" ht="15" customHeight="1" x14ac:dyDescent="0.25">
      <c r="A22" s="909" t="s">
        <v>345</v>
      </c>
      <c r="B22" s="766">
        <v>67.900000000000006</v>
      </c>
      <c r="C22" s="767">
        <f t="shared" si="28"/>
        <v>69.78</v>
      </c>
      <c r="D22" s="768">
        <f t="shared" si="29"/>
        <v>8.2960199004975116E-2</v>
      </c>
      <c r="E22" s="769">
        <v>80.400000000000006</v>
      </c>
      <c r="F22" s="770">
        <v>6.67</v>
      </c>
      <c r="G22" s="767">
        <v>62.3</v>
      </c>
      <c r="H22" s="771">
        <v>6.25</v>
      </c>
      <c r="I22" s="772">
        <v>69.599999999999994</v>
      </c>
      <c r="J22" s="769">
        <v>61.7</v>
      </c>
      <c r="K22" s="770">
        <v>10.8</v>
      </c>
      <c r="L22" s="773">
        <v>886</v>
      </c>
      <c r="M22" s="774">
        <v>226.9</v>
      </c>
      <c r="N22" s="774">
        <v>364</v>
      </c>
      <c r="O22" s="775">
        <v>208.1</v>
      </c>
      <c r="P22" s="776">
        <f t="shared" si="30"/>
        <v>0.17504051863857376</v>
      </c>
      <c r="Q22" s="777">
        <f t="shared" si="31"/>
        <v>0.10032102728731943</v>
      </c>
      <c r="R22" s="776">
        <f t="shared" si="32"/>
        <v>0.25609480812641083</v>
      </c>
      <c r="S22" s="777">
        <f t="shared" si="33"/>
        <v>0.57170329670329667</v>
      </c>
      <c r="T22" s="776">
        <f t="shared" si="34"/>
        <v>0.20175106364340181</v>
      </c>
      <c r="U22" s="777">
        <f t="shared" si="35"/>
        <v>0.6264417053571073</v>
      </c>
      <c r="V22" s="778">
        <v>0.31</v>
      </c>
      <c r="W22" s="769">
        <v>2.71</v>
      </c>
      <c r="X22" s="779">
        <f t="shared" si="36"/>
        <v>4.3922204213938408E-2</v>
      </c>
      <c r="Y22" s="960">
        <f t="shared" si="14"/>
        <v>3.9911634756995579E-2</v>
      </c>
      <c r="Z22" s="780">
        <f t="shared" si="37"/>
        <v>0.11439114391143912</v>
      </c>
      <c r="AA22" s="766">
        <v>1.67</v>
      </c>
      <c r="AB22" s="772">
        <v>1.04</v>
      </c>
      <c r="AC22" s="772">
        <v>1.88</v>
      </c>
      <c r="AD22" s="781">
        <f t="shared" si="38"/>
        <v>2.71</v>
      </c>
      <c r="AE22" s="782">
        <f t="shared" si="39"/>
        <v>0.11350574712643668</v>
      </c>
      <c r="AF22" s="783">
        <f t="shared" si="40"/>
        <v>3.883634279163084E-2</v>
      </c>
      <c r="AG22" s="766">
        <v>1.25</v>
      </c>
      <c r="AH22" s="772">
        <v>1.04</v>
      </c>
      <c r="AI22" s="772">
        <v>0.83</v>
      </c>
      <c r="AJ22" s="772">
        <v>0.21</v>
      </c>
      <c r="AK22" s="772">
        <v>1.46</v>
      </c>
      <c r="AL22" s="781">
        <v>0.21</v>
      </c>
      <c r="AM22" s="937">
        <f t="shared" si="41"/>
        <v>2.5</v>
      </c>
      <c r="AN22" s="938"/>
    </row>
    <row r="23" spans="1:40" ht="15" customHeight="1" x14ac:dyDescent="0.25">
      <c r="A23" s="909" t="s">
        <v>346</v>
      </c>
      <c r="B23" s="766">
        <v>23.1</v>
      </c>
      <c r="C23" s="767">
        <f t="shared" si="28"/>
        <v>24.880000000000003</v>
      </c>
      <c r="D23" s="768">
        <f t="shared" si="29"/>
        <v>5.7636887608069162E-2</v>
      </c>
      <c r="E23" s="769">
        <v>34.700000000000003</v>
      </c>
      <c r="F23" s="770">
        <v>2</v>
      </c>
      <c r="G23" s="767">
        <v>20.2</v>
      </c>
      <c r="H23" s="771">
        <v>1.56</v>
      </c>
      <c r="I23" s="772">
        <v>22.9</v>
      </c>
      <c r="J23" s="769">
        <v>16.399999999999999</v>
      </c>
      <c r="K23" s="770">
        <v>1.78</v>
      </c>
      <c r="L23" s="773">
        <v>206</v>
      </c>
      <c r="M23" s="774">
        <v>38.9</v>
      </c>
      <c r="N23" s="774">
        <v>96</v>
      </c>
      <c r="O23" s="775">
        <v>44.7</v>
      </c>
      <c r="P23" s="776">
        <f t="shared" si="30"/>
        <v>0.10853658536585367</v>
      </c>
      <c r="Q23" s="777">
        <f t="shared" si="31"/>
        <v>7.7227722772277227E-2</v>
      </c>
      <c r="R23" s="776">
        <f t="shared" si="32"/>
        <v>0.18883495145631068</v>
      </c>
      <c r="S23" s="777">
        <f t="shared" si="33"/>
        <v>0.46562500000000001</v>
      </c>
      <c r="T23" s="784">
        <f t="shared" si="34"/>
        <v>0.13320777577705795</v>
      </c>
      <c r="U23" s="777">
        <f t="shared" si="35"/>
        <v>0.50245923169597273</v>
      </c>
      <c r="V23" s="778">
        <v>0.13</v>
      </c>
      <c r="W23" s="769">
        <v>0.89</v>
      </c>
      <c r="X23" s="779">
        <f t="shared" si="36"/>
        <v>5.4268292682926836E-2</v>
      </c>
      <c r="Y23" s="960">
        <f t="shared" si="14"/>
        <v>3.8528138528138529E-2</v>
      </c>
      <c r="Z23" s="780">
        <f t="shared" si="37"/>
        <v>0.14606741573033707</v>
      </c>
      <c r="AA23" s="766">
        <v>1.56</v>
      </c>
      <c r="AB23" s="772">
        <v>1.33</v>
      </c>
      <c r="AC23" s="772">
        <v>1.78</v>
      </c>
      <c r="AD23" s="781">
        <f t="shared" si="38"/>
        <v>2.89</v>
      </c>
      <c r="AE23" s="782">
        <f t="shared" si="39"/>
        <v>0.28384279475982532</v>
      </c>
      <c r="AF23" s="783">
        <f t="shared" si="40"/>
        <v>0.11615755627009645</v>
      </c>
      <c r="AG23" s="766">
        <v>1.33</v>
      </c>
      <c r="AH23" s="772">
        <v>1.33</v>
      </c>
      <c r="AI23" s="772">
        <v>1.56</v>
      </c>
      <c r="AJ23" s="772">
        <v>1.33</v>
      </c>
      <c r="AK23" s="772">
        <v>2.67</v>
      </c>
      <c r="AL23" s="781">
        <v>0.89</v>
      </c>
      <c r="AM23" s="937">
        <f t="shared" si="41"/>
        <v>5.12</v>
      </c>
      <c r="AN23" s="938"/>
    </row>
    <row r="24" spans="1:40" ht="15" customHeight="1" x14ac:dyDescent="0.25">
      <c r="A24" s="909" t="s">
        <v>347</v>
      </c>
      <c r="B24" s="766">
        <v>44.8</v>
      </c>
      <c r="C24" s="767">
        <f t="shared" si="28"/>
        <v>46.55</v>
      </c>
      <c r="D24" s="768">
        <f t="shared" si="29"/>
        <v>6.0553633217993084E-2</v>
      </c>
      <c r="E24" s="769">
        <v>57.8</v>
      </c>
      <c r="F24" s="770">
        <v>3.5</v>
      </c>
      <c r="G24" s="767">
        <v>42.3</v>
      </c>
      <c r="H24" s="771">
        <v>3.75</v>
      </c>
      <c r="I24" s="772">
        <v>48.3</v>
      </c>
      <c r="J24" s="769">
        <v>37</v>
      </c>
      <c r="K24" s="770">
        <v>3.75</v>
      </c>
      <c r="L24" s="773">
        <v>562</v>
      </c>
      <c r="M24" s="774">
        <v>126.5</v>
      </c>
      <c r="N24" s="774">
        <v>324</v>
      </c>
      <c r="O24" s="775">
        <v>150.30000000000001</v>
      </c>
      <c r="P24" s="776">
        <f t="shared" si="30"/>
        <v>0.10135135135135136</v>
      </c>
      <c r="Q24" s="777">
        <f t="shared" si="31"/>
        <v>8.8652482269503549E-2</v>
      </c>
      <c r="R24" s="776">
        <f t="shared" si="32"/>
        <v>0.22508896797153025</v>
      </c>
      <c r="S24" s="777">
        <f t="shared" si="33"/>
        <v>0.46388888888888891</v>
      </c>
      <c r="T24" s="784">
        <f t="shared" si="34"/>
        <v>0.13465273496401664</v>
      </c>
      <c r="U24" s="777">
        <f t="shared" si="35"/>
        <v>0.51561414326709121</v>
      </c>
      <c r="V24" s="778">
        <v>0.28000000000000003</v>
      </c>
      <c r="W24" s="769">
        <v>1.25</v>
      </c>
      <c r="X24" s="779">
        <f t="shared" si="36"/>
        <v>3.3783783783783786E-2</v>
      </c>
      <c r="Y24" s="960">
        <f t="shared" si="14"/>
        <v>2.7901785714285716E-2</v>
      </c>
      <c r="Z24" s="780">
        <f t="shared" si="37"/>
        <v>0.22400000000000003</v>
      </c>
      <c r="AA24" s="766">
        <v>3.25</v>
      </c>
      <c r="AB24" s="772">
        <v>0.25</v>
      </c>
      <c r="AC24" s="772">
        <v>1.75</v>
      </c>
      <c r="AD24" s="781">
        <f t="shared" si="38"/>
        <v>3.5</v>
      </c>
      <c r="AE24" s="782">
        <f t="shared" si="39"/>
        <v>0.23395445134575565</v>
      </c>
      <c r="AF24" s="783">
        <f t="shared" si="40"/>
        <v>7.518796992481204E-2</v>
      </c>
      <c r="AG24" s="766">
        <v>0.75</v>
      </c>
      <c r="AH24" s="772">
        <v>0.5</v>
      </c>
      <c r="AI24" s="772">
        <v>0.75</v>
      </c>
      <c r="AJ24" s="772">
        <v>1.25</v>
      </c>
      <c r="AK24" s="772">
        <v>2</v>
      </c>
      <c r="AL24" s="781">
        <v>0.5</v>
      </c>
      <c r="AM24" s="937">
        <f t="shared" si="41"/>
        <v>3.25</v>
      </c>
      <c r="AN24" s="938"/>
    </row>
    <row r="25" spans="1:40" ht="15" customHeight="1" x14ac:dyDescent="0.25">
      <c r="A25" s="909" t="s">
        <v>348</v>
      </c>
      <c r="B25" s="766">
        <v>34.1</v>
      </c>
      <c r="C25" s="767">
        <f t="shared" si="28"/>
        <v>35.89</v>
      </c>
      <c r="D25" s="768">
        <f t="shared" si="29"/>
        <v>5.2783505154639178E-2</v>
      </c>
      <c r="E25" s="769">
        <v>48.5</v>
      </c>
      <c r="F25" s="770">
        <v>2.56</v>
      </c>
      <c r="G25" s="767">
        <v>33.6</v>
      </c>
      <c r="H25" s="771">
        <v>2.31</v>
      </c>
      <c r="I25" s="772">
        <v>39.700000000000003</v>
      </c>
      <c r="J25" s="769">
        <v>34.4</v>
      </c>
      <c r="K25" s="770">
        <v>1.03</v>
      </c>
      <c r="L25" s="773">
        <v>467.2</v>
      </c>
      <c r="M25" s="774">
        <v>82.1</v>
      </c>
      <c r="N25" s="774">
        <v>176.9</v>
      </c>
      <c r="O25" s="775">
        <v>86.2</v>
      </c>
      <c r="P25" s="776">
        <f t="shared" si="30"/>
        <v>2.994186046511628E-2</v>
      </c>
      <c r="Q25" s="777">
        <f t="shared" si="31"/>
        <v>6.8750000000000006E-2</v>
      </c>
      <c r="R25" s="776">
        <f t="shared" si="32"/>
        <v>0.1757277397260274</v>
      </c>
      <c r="S25" s="777">
        <f t="shared" si="33"/>
        <v>0.48728094968908986</v>
      </c>
      <c r="T25" s="784">
        <f t="shared" si="34"/>
        <v>7.4987182292125726E-2</v>
      </c>
      <c r="U25" s="785">
        <f t="shared" si="35"/>
        <v>0.51799899849239062</v>
      </c>
      <c r="V25" s="778">
        <v>0.13</v>
      </c>
      <c r="W25" s="769">
        <v>0.77</v>
      </c>
      <c r="X25" s="779">
        <f t="shared" si="36"/>
        <v>2.238372093023256E-2</v>
      </c>
      <c r="Y25" s="960">
        <f t="shared" si="14"/>
        <v>2.2580645161290321E-2</v>
      </c>
      <c r="Z25" s="780">
        <f t="shared" si="37"/>
        <v>0.16883116883116883</v>
      </c>
      <c r="AA25" s="766">
        <v>0.51</v>
      </c>
      <c r="AB25" s="772">
        <v>0.51</v>
      </c>
      <c r="AC25" s="772">
        <v>1.79</v>
      </c>
      <c r="AD25" s="781">
        <f t="shared" si="38"/>
        <v>1.02</v>
      </c>
      <c r="AE25" s="782">
        <f t="shared" si="39"/>
        <v>0.1335012594458439</v>
      </c>
      <c r="AF25" s="783">
        <f t="shared" si="40"/>
        <v>2.8420172750069656E-2</v>
      </c>
      <c r="AG25" s="766">
        <v>1.79</v>
      </c>
      <c r="AH25" s="772">
        <v>1.54</v>
      </c>
      <c r="AI25" s="772">
        <v>0.77</v>
      </c>
      <c r="AJ25" s="772">
        <v>0.51</v>
      </c>
      <c r="AK25" s="772">
        <v>2.31</v>
      </c>
      <c r="AL25" s="781">
        <v>0</v>
      </c>
      <c r="AM25" s="937">
        <f t="shared" si="41"/>
        <v>3.08</v>
      </c>
      <c r="AN25" s="938"/>
    </row>
    <row r="26" spans="1:40" ht="15" customHeight="1" thickBot="1" x14ac:dyDescent="0.3">
      <c r="A26" s="910" t="s">
        <v>349</v>
      </c>
      <c r="B26" s="786">
        <v>54.6</v>
      </c>
      <c r="C26" s="787">
        <f t="shared" si="28"/>
        <v>55.14</v>
      </c>
      <c r="D26" s="788">
        <f t="shared" si="29"/>
        <v>4.494649227110583E-2</v>
      </c>
      <c r="E26" s="789">
        <v>84.1</v>
      </c>
      <c r="F26" s="790">
        <v>3.78</v>
      </c>
      <c r="G26" s="787">
        <v>50</v>
      </c>
      <c r="H26" s="791">
        <v>1.08</v>
      </c>
      <c r="I26" s="792">
        <v>72.7</v>
      </c>
      <c r="J26" s="789">
        <v>61.9</v>
      </c>
      <c r="K26" s="790">
        <v>7.3</v>
      </c>
      <c r="L26" s="793">
        <v>1007</v>
      </c>
      <c r="M26" s="794">
        <v>346.2</v>
      </c>
      <c r="N26" s="794">
        <v>193</v>
      </c>
      <c r="O26" s="795">
        <v>103.5</v>
      </c>
      <c r="P26" s="796">
        <f t="shared" si="30"/>
        <v>0.11793214862681745</v>
      </c>
      <c r="Q26" s="797">
        <f t="shared" si="31"/>
        <v>2.1600000000000001E-2</v>
      </c>
      <c r="R26" s="796">
        <f t="shared" si="32"/>
        <v>0.34379344587884803</v>
      </c>
      <c r="S26" s="798">
        <f t="shared" si="33"/>
        <v>0.53626943005181349</v>
      </c>
      <c r="T26" s="799">
        <f t="shared" si="34"/>
        <v>0.11989391844350472</v>
      </c>
      <c r="U26" s="798">
        <f t="shared" si="35"/>
        <v>0.63700771976275861</v>
      </c>
      <c r="V26" s="800">
        <v>0.03</v>
      </c>
      <c r="W26" s="789">
        <v>1.08</v>
      </c>
      <c r="X26" s="801">
        <f t="shared" si="36"/>
        <v>1.7447495961227789E-2</v>
      </c>
      <c r="Y26" s="961">
        <f t="shared" si="14"/>
        <v>1.9780219780219779E-2</v>
      </c>
      <c r="Z26" s="802">
        <f t="shared" si="37"/>
        <v>2.7777777777777776E-2</v>
      </c>
      <c r="AA26" s="786">
        <v>0.27</v>
      </c>
      <c r="AB26" s="792">
        <v>0.27</v>
      </c>
      <c r="AC26" s="792">
        <v>0.54</v>
      </c>
      <c r="AD26" s="803">
        <f t="shared" si="38"/>
        <v>0.54</v>
      </c>
      <c r="AE26" s="804">
        <f t="shared" si="39"/>
        <v>0.14855570839064658</v>
      </c>
      <c r="AF26" s="805">
        <f t="shared" si="40"/>
        <v>9.793253536452667E-3</v>
      </c>
      <c r="AG26" s="786">
        <v>4.59</v>
      </c>
      <c r="AH26" s="792">
        <v>2.7</v>
      </c>
      <c r="AI26" s="792">
        <v>1.89</v>
      </c>
      <c r="AJ26" s="792">
        <v>1.62</v>
      </c>
      <c r="AK26" s="792">
        <v>6.22</v>
      </c>
      <c r="AL26" s="803">
        <v>3.24</v>
      </c>
      <c r="AM26" s="939">
        <f t="shared" si="41"/>
        <v>11.350000000000001</v>
      </c>
      <c r="AN26" s="940"/>
    </row>
    <row r="27" spans="1:40" ht="15" customHeight="1" thickTop="1" thickBot="1" x14ac:dyDescent="0.3">
      <c r="A27" s="911"/>
      <c r="B27" s="806"/>
      <c r="C27" s="807"/>
      <c r="D27" s="808"/>
      <c r="E27" s="809"/>
      <c r="F27" s="810"/>
      <c r="G27" s="807"/>
      <c r="H27" s="811"/>
      <c r="I27" s="812"/>
      <c r="J27" s="809"/>
      <c r="K27" s="810"/>
      <c r="L27" s="813"/>
      <c r="M27" s="814"/>
      <c r="N27" s="814"/>
      <c r="O27" s="815"/>
      <c r="P27" s="816"/>
      <c r="Q27" s="817"/>
      <c r="R27" s="816"/>
      <c r="S27" s="817"/>
      <c r="T27" s="818"/>
      <c r="U27" s="819"/>
      <c r="V27" s="820"/>
      <c r="W27" s="809"/>
      <c r="X27" s="821"/>
      <c r="Y27" s="962"/>
      <c r="Z27" s="822"/>
      <c r="AA27" s="806"/>
      <c r="AB27" s="812"/>
      <c r="AC27" s="812"/>
      <c r="AD27" s="823"/>
      <c r="AE27" s="824"/>
      <c r="AF27" s="825"/>
      <c r="AG27" s="651"/>
      <c r="AH27" s="657"/>
      <c r="AI27" s="657"/>
      <c r="AJ27" s="657"/>
      <c r="AK27" s="657"/>
      <c r="AL27" s="668"/>
      <c r="AM27" s="927"/>
      <c r="AN27" s="928"/>
    </row>
    <row r="28" spans="1:40" ht="15" customHeight="1" thickTop="1" x14ac:dyDescent="0.25">
      <c r="A28" s="912" t="s">
        <v>392</v>
      </c>
      <c r="B28" s="826">
        <v>49.4</v>
      </c>
      <c r="C28" s="827">
        <f>B28+AC28</f>
        <v>50.51</v>
      </c>
      <c r="D28" s="828">
        <f>F28/E28</f>
        <v>6.4267352185089971E-2</v>
      </c>
      <c r="E28" s="829">
        <v>77.8</v>
      </c>
      <c r="F28" s="830">
        <v>5</v>
      </c>
      <c r="G28" s="827">
        <v>48.9</v>
      </c>
      <c r="H28" s="831">
        <v>1.67</v>
      </c>
      <c r="I28" s="832">
        <v>68.3</v>
      </c>
      <c r="J28" s="829">
        <v>61.1</v>
      </c>
      <c r="K28" s="830">
        <v>5.56</v>
      </c>
      <c r="L28" s="833">
        <v>896.7</v>
      </c>
      <c r="M28" s="834">
        <v>287.2</v>
      </c>
      <c r="N28" s="834">
        <v>166.1</v>
      </c>
      <c r="O28" s="835">
        <v>67.8</v>
      </c>
      <c r="P28" s="836">
        <f>K28/J28</f>
        <v>9.0998363338788857E-2</v>
      </c>
      <c r="Q28" s="837">
        <f>H28/G28</f>
        <v>3.4151329243353783E-2</v>
      </c>
      <c r="R28" s="836">
        <f>M28/L28</f>
        <v>0.32028549124567857</v>
      </c>
      <c r="S28" s="838">
        <f>O28/N28</f>
        <v>0.40818783865141478</v>
      </c>
      <c r="T28" s="839">
        <f>SQRT((Q28^2)+(P28^2))</f>
        <v>9.7195758237827362E-2</v>
      </c>
      <c r="U28" s="837">
        <f>SQRT(R28^2+S28^2)</f>
        <v>0.51884497446289202</v>
      </c>
      <c r="V28" s="840">
        <v>0.33</v>
      </c>
      <c r="W28" s="829">
        <v>2.78</v>
      </c>
      <c r="X28" s="841">
        <f>W28/J28</f>
        <v>4.5499181669394428E-2</v>
      </c>
      <c r="Y28" s="963">
        <f t="shared" si="14"/>
        <v>5.6275303643724697E-2</v>
      </c>
      <c r="Z28" s="842">
        <f>V28/W28</f>
        <v>0.11870503597122303</v>
      </c>
      <c r="AA28" s="826">
        <v>1.1100000000000001</v>
      </c>
      <c r="AB28" s="832">
        <v>0.56000000000000005</v>
      </c>
      <c r="AC28" s="832">
        <v>1.1100000000000001</v>
      </c>
      <c r="AD28" s="843">
        <f>AA28+AB28</f>
        <v>1.6700000000000002</v>
      </c>
      <c r="AE28" s="844">
        <f>1-(J28/I28)</f>
        <v>0.10541727672035128</v>
      </c>
      <c r="AF28" s="845">
        <f>AD28/C28</f>
        <v>3.3062759849534752E-2</v>
      </c>
      <c r="AG28" s="826">
        <v>0</v>
      </c>
      <c r="AH28" s="832">
        <v>0</v>
      </c>
      <c r="AI28" s="832">
        <v>1.67</v>
      </c>
      <c r="AJ28" s="832">
        <v>4.4400000000000004</v>
      </c>
      <c r="AK28" s="832">
        <v>4.4400000000000004</v>
      </c>
      <c r="AL28" s="843">
        <v>0.56000000000000005</v>
      </c>
      <c r="AM28" s="941">
        <f>AL28+AK28+AI28</f>
        <v>6.67</v>
      </c>
      <c r="AN28" s="942"/>
    </row>
    <row r="29" spans="1:40" ht="15" customHeight="1" x14ac:dyDescent="0.25">
      <c r="A29" s="913" t="s">
        <v>341</v>
      </c>
      <c r="B29" s="846">
        <v>60</v>
      </c>
      <c r="C29" s="847">
        <f>B29+AC29</f>
        <v>63.33</v>
      </c>
      <c r="D29" s="848">
        <f>F29/E29</f>
        <v>0.19</v>
      </c>
      <c r="E29" s="849">
        <v>70</v>
      </c>
      <c r="F29" s="850">
        <v>13.3</v>
      </c>
      <c r="G29" s="847">
        <v>60</v>
      </c>
      <c r="H29" s="851">
        <v>17.8</v>
      </c>
      <c r="I29" s="852">
        <v>56.7</v>
      </c>
      <c r="J29" s="849">
        <v>46.7</v>
      </c>
      <c r="K29" s="850">
        <v>7.78</v>
      </c>
      <c r="L29" s="853">
        <v>806.7</v>
      </c>
      <c r="M29" s="854">
        <v>195.6</v>
      </c>
      <c r="N29" s="854">
        <v>781.1</v>
      </c>
      <c r="O29" s="855">
        <v>498.9</v>
      </c>
      <c r="P29" s="856">
        <f>K29/J29</f>
        <v>0.16659528907922913</v>
      </c>
      <c r="Q29" s="857">
        <f>H29/G29</f>
        <v>0.29666666666666669</v>
      </c>
      <c r="R29" s="856">
        <f>M29/L29</f>
        <v>0.24246931944960951</v>
      </c>
      <c r="S29" s="857">
        <f>O29/N29</f>
        <v>0.63871463320957622</v>
      </c>
      <c r="T29" s="856">
        <f>SQRT((Q29^2)+(P29^2))</f>
        <v>0.34024270962726449</v>
      </c>
      <c r="U29" s="857">
        <f>SQRT(R29^2+S29^2)</f>
        <v>0.68318939800790257</v>
      </c>
      <c r="V29" s="858">
        <v>0.89</v>
      </c>
      <c r="W29" s="849">
        <v>5.56</v>
      </c>
      <c r="X29" s="859">
        <f>W29/J29</f>
        <v>0.11905781584582439</v>
      </c>
      <c r="Y29" s="964">
        <f t="shared" si="14"/>
        <v>9.2666666666666661E-2</v>
      </c>
      <c r="Z29" s="860">
        <f>V29/W29</f>
        <v>0.16007194244604317</v>
      </c>
      <c r="AA29" s="846">
        <v>1.1100000000000001</v>
      </c>
      <c r="AB29" s="852">
        <v>2.2200000000000002</v>
      </c>
      <c r="AC29" s="852">
        <v>3.33</v>
      </c>
      <c r="AD29" s="861">
        <f>AA29+AB29</f>
        <v>3.33</v>
      </c>
      <c r="AE29" s="862">
        <f>1-(J29/I29)</f>
        <v>0.17636684303350969</v>
      </c>
      <c r="AF29" s="863">
        <f>AD29/C29</f>
        <v>5.2581714827096164E-2</v>
      </c>
      <c r="AG29" s="846">
        <v>2.2200000000000002</v>
      </c>
      <c r="AH29" s="852">
        <v>1.1100000000000001</v>
      </c>
      <c r="AI29" s="852">
        <v>0</v>
      </c>
      <c r="AJ29" s="852">
        <v>2.2200000000000002</v>
      </c>
      <c r="AK29" s="852">
        <v>4.4400000000000004</v>
      </c>
      <c r="AL29" s="861">
        <v>0</v>
      </c>
      <c r="AM29" s="943">
        <f>AL29+AK29+AI29</f>
        <v>4.4400000000000004</v>
      </c>
      <c r="AN29" s="944"/>
    </row>
    <row r="30" spans="1:40" ht="15" customHeight="1" x14ac:dyDescent="0.25">
      <c r="A30" s="913" t="s">
        <v>342</v>
      </c>
      <c r="B30" s="846">
        <v>52.2</v>
      </c>
      <c r="C30" s="847">
        <f>B30+AC30</f>
        <v>55.53</v>
      </c>
      <c r="D30" s="848">
        <f>F30/E30</f>
        <v>7.1465295629820055E-2</v>
      </c>
      <c r="E30" s="849">
        <v>77.8</v>
      </c>
      <c r="F30" s="850">
        <v>5.56</v>
      </c>
      <c r="G30" s="847">
        <v>53.3</v>
      </c>
      <c r="H30" s="851">
        <v>5.56</v>
      </c>
      <c r="I30" s="852">
        <v>47.8</v>
      </c>
      <c r="J30" s="849">
        <v>35.6</v>
      </c>
      <c r="K30" s="850">
        <v>2.2200000000000002</v>
      </c>
      <c r="L30" s="853">
        <v>394.4</v>
      </c>
      <c r="M30" s="854">
        <v>95.6</v>
      </c>
      <c r="N30" s="854">
        <v>256.7</v>
      </c>
      <c r="O30" s="855">
        <v>90</v>
      </c>
      <c r="P30" s="864">
        <f>K30/J30</f>
        <v>6.2359550561797754E-2</v>
      </c>
      <c r="Q30" s="857">
        <f>H30/G30</f>
        <v>0.10431519699812383</v>
      </c>
      <c r="R30" s="856">
        <f>M30/L30</f>
        <v>0.24239350912778904</v>
      </c>
      <c r="S30" s="857">
        <f>O30/N30</f>
        <v>0.35060381768601484</v>
      </c>
      <c r="T30" s="856">
        <f>SQRT((Q30^2)+(P30^2))</f>
        <v>0.12153342696981269</v>
      </c>
      <c r="U30" s="865">
        <f>SQRT(R30^2+S30^2)</f>
        <v>0.42623661297839244</v>
      </c>
      <c r="V30" s="858">
        <v>0</v>
      </c>
      <c r="W30" s="849">
        <v>1.1100000000000001</v>
      </c>
      <c r="X30" s="866">
        <f>W30/J30</f>
        <v>3.1179775280898877E-2</v>
      </c>
      <c r="Y30" s="965">
        <f t="shared" si="14"/>
        <v>2.1264367816091954E-2</v>
      </c>
      <c r="Z30" s="860">
        <f>V30/W30</f>
        <v>0</v>
      </c>
      <c r="AA30" s="846">
        <v>3.33</v>
      </c>
      <c r="AB30" s="852">
        <v>1.1100000000000001</v>
      </c>
      <c r="AC30" s="852">
        <v>3.33</v>
      </c>
      <c r="AD30" s="861">
        <f>AA30+AB30</f>
        <v>4.4400000000000004</v>
      </c>
      <c r="AE30" s="862">
        <f>1-(J30/I30)</f>
        <v>0.2552301255230125</v>
      </c>
      <c r="AF30" s="863">
        <f>AD30/C30</f>
        <v>7.9956780118854681E-2</v>
      </c>
      <c r="AG30" s="846">
        <v>6.67</v>
      </c>
      <c r="AH30" s="852">
        <v>2.2200000000000002</v>
      </c>
      <c r="AI30" s="852">
        <v>2.2200000000000002</v>
      </c>
      <c r="AJ30" s="852">
        <v>0</v>
      </c>
      <c r="AK30" s="852">
        <v>6.67</v>
      </c>
      <c r="AL30" s="861">
        <v>0</v>
      </c>
      <c r="AM30" s="943">
        <f>AL30+AK30+AI30</f>
        <v>8.89</v>
      </c>
      <c r="AN30" s="944"/>
    </row>
    <row r="31" spans="1:40" ht="15" customHeight="1" thickBot="1" x14ac:dyDescent="0.3">
      <c r="A31" s="914" t="s">
        <v>343</v>
      </c>
      <c r="B31" s="867">
        <v>78.3</v>
      </c>
      <c r="C31" s="868">
        <f>B31+AC31</f>
        <v>81.63</v>
      </c>
      <c r="D31" s="869">
        <f>F31/E31</f>
        <v>3.6314067611777537E-2</v>
      </c>
      <c r="E31" s="870">
        <v>91.7</v>
      </c>
      <c r="F31" s="871">
        <v>3.33</v>
      </c>
      <c r="G31" s="868">
        <v>60</v>
      </c>
      <c r="H31" s="872">
        <v>6.67</v>
      </c>
      <c r="I31" s="873">
        <v>76.7</v>
      </c>
      <c r="J31" s="870">
        <v>66.7</v>
      </c>
      <c r="K31" s="871">
        <v>8.33</v>
      </c>
      <c r="L31" s="874">
        <v>813.3</v>
      </c>
      <c r="M31" s="875">
        <v>241.7</v>
      </c>
      <c r="N31" s="875">
        <v>313.3</v>
      </c>
      <c r="O31" s="876">
        <v>230</v>
      </c>
      <c r="P31" s="877">
        <f>K31/J31</f>
        <v>0.12488755622188905</v>
      </c>
      <c r="Q31" s="878">
        <f>H31/G31</f>
        <v>0.11116666666666666</v>
      </c>
      <c r="R31" s="877">
        <f>M31/L31</f>
        <v>0.29718431083241115</v>
      </c>
      <c r="S31" s="878">
        <f>O31/N31</f>
        <v>0.73412065113309921</v>
      </c>
      <c r="T31" s="877">
        <f>SQRT((Q31^2)+(P31^2))</f>
        <v>0.16719727712152874</v>
      </c>
      <c r="U31" s="878">
        <f>SQRT(R31^2+S31^2)</f>
        <v>0.79199220010365046</v>
      </c>
      <c r="V31" s="879">
        <v>0</v>
      </c>
      <c r="W31" s="870">
        <v>0</v>
      </c>
      <c r="X31" s="880">
        <f>W31/J31</f>
        <v>0</v>
      </c>
      <c r="Y31" s="966">
        <f t="shared" si="14"/>
        <v>0</v>
      </c>
      <c r="Z31" s="881">
        <v>0</v>
      </c>
      <c r="AA31" s="867">
        <v>1.67</v>
      </c>
      <c r="AB31" s="873">
        <v>0</v>
      </c>
      <c r="AC31" s="873">
        <v>3.33</v>
      </c>
      <c r="AD31" s="882">
        <f>AA31+AB31</f>
        <v>1.67</v>
      </c>
      <c r="AE31" s="883">
        <f>1-(J31/I31)</f>
        <v>0.13037809647979137</v>
      </c>
      <c r="AF31" s="884">
        <f>AD31/C31</f>
        <v>2.0458164890358937E-2</v>
      </c>
      <c r="AG31" s="867">
        <v>1.67</v>
      </c>
      <c r="AH31" s="873">
        <v>0</v>
      </c>
      <c r="AI31" s="873">
        <v>0</v>
      </c>
      <c r="AJ31" s="873">
        <v>1.67</v>
      </c>
      <c r="AK31" s="873">
        <v>3.33</v>
      </c>
      <c r="AL31" s="882">
        <v>0</v>
      </c>
      <c r="AM31" s="945">
        <f>AL31+AK31+AI31</f>
        <v>3.33</v>
      </c>
      <c r="AN31" s="946"/>
    </row>
    <row r="32" spans="1:40" ht="15" customHeight="1" thickTop="1" x14ac:dyDescent="0.25"/>
    <row r="43" spans="17:17" ht="15" customHeight="1" x14ac:dyDescent="0.25">
      <c r="Q43" t="s">
        <v>367</v>
      </c>
    </row>
    <row r="69" spans="1:2" ht="15" customHeight="1" thickBot="1" x14ac:dyDescent="0.3"/>
    <row r="70" spans="1:2" ht="15" customHeight="1" thickTop="1" x14ac:dyDescent="0.25">
      <c r="A70" s="897" t="s">
        <v>4</v>
      </c>
      <c r="B70" s="921">
        <v>8.7100000000000009</v>
      </c>
    </row>
    <row r="71" spans="1:2" ht="15" customHeight="1" x14ac:dyDescent="0.25">
      <c r="A71" s="898" t="s">
        <v>353</v>
      </c>
      <c r="B71" s="923">
        <v>4.93</v>
      </c>
    </row>
    <row r="72" spans="1:2" ht="15" customHeight="1" x14ac:dyDescent="0.25">
      <c r="A72" s="898" t="s">
        <v>3</v>
      </c>
      <c r="B72" s="923">
        <v>4.33</v>
      </c>
    </row>
    <row r="73" spans="1:2" ht="15" customHeight="1" x14ac:dyDescent="0.25">
      <c r="A73" s="898" t="s">
        <v>1</v>
      </c>
      <c r="B73" s="923">
        <v>3.78</v>
      </c>
    </row>
    <row r="74" spans="1:2" ht="15" customHeight="1" x14ac:dyDescent="0.25">
      <c r="A74" s="898" t="s">
        <v>354</v>
      </c>
      <c r="B74" s="923">
        <v>2.56</v>
      </c>
    </row>
    <row r="75" spans="1:2" ht="15" customHeight="1" thickBot="1" x14ac:dyDescent="0.3">
      <c r="A75" s="899" t="s">
        <v>0</v>
      </c>
      <c r="B75" s="925">
        <v>1.79</v>
      </c>
    </row>
    <row r="76" spans="1:2" ht="15" customHeight="1" thickTop="1" thickBot="1" x14ac:dyDescent="0.3">
      <c r="A76" s="900"/>
      <c r="B76" s="927"/>
    </row>
    <row r="77" spans="1:2" ht="15" customHeight="1" thickTop="1" x14ac:dyDescent="0.25">
      <c r="A77" s="904" t="s">
        <v>193</v>
      </c>
      <c r="B77" s="929">
        <v>7.14</v>
      </c>
    </row>
    <row r="78" spans="1:2" ht="15" customHeight="1" x14ac:dyDescent="0.25">
      <c r="A78" s="905" t="s">
        <v>228</v>
      </c>
      <c r="B78" s="931">
        <v>7</v>
      </c>
    </row>
    <row r="79" spans="1:2" ht="15" customHeight="1" x14ac:dyDescent="0.25">
      <c r="A79" s="905" t="s">
        <v>248</v>
      </c>
      <c r="B79" s="931">
        <v>6.57</v>
      </c>
    </row>
    <row r="80" spans="1:2" ht="15" customHeight="1" x14ac:dyDescent="0.25">
      <c r="A80" s="905" t="s">
        <v>175</v>
      </c>
      <c r="B80" s="931">
        <v>5.6000000000000005</v>
      </c>
    </row>
    <row r="81" spans="1:2" ht="15" customHeight="1" x14ac:dyDescent="0.25">
      <c r="A81" s="905" t="s">
        <v>186</v>
      </c>
      <c r="B81" s="931">
        <v>4.7899999999999991</v>
      </c>
    </row>
    <row r="82" spans="1:2" ht="15" customHeight="1" x14ac:dyDescent="0.25">
      <c r="A82" s="905" t="s">
        <v>355</v>
      </c>
      <c r="B82" s="931">
        <v>4.25</v>
      </c>
    </row>
    <row r="83" spans="1:2" ht="15" customHeight="1" x14ac:dyDescent="0.25">
      <c r="A83" s="905" t="s">
        <v>357</v>
      </c>
      <c r="B83" s="931">
        <v>3.85</v>
      </c>
    </row>
    <row r="84" spans="1:2" ht="15" customHeight="1" x14ac:dyDescent="0.25">
      <c r="A84" s="905" t="s">
        <v>356</v>
      </c>
      <c r="B84" s="931">
        <v>3.7</v>
      </c>
    </row>
    <row r="85" spans="1:2" ht="15" customHeight="1" thickBot="1" x14ac:dyDescent="0.3">
      <c r="A85" s="906" t="s">
        <v>358</v>
      </c>
      <c r="B85" s="933">
        <v>3.63</v>
      </c>
    </row>
    <row r="86" spans="1:2" ht="15" customHeight="1" thickTop="1" thickBot="1" x14ac:dyDescent="0.3">
      <c r="A86" s="907"/>
      <c r="B86" s="927"/>
    </row>
    <row r="87" spans="1:2" ht="15" customHeight="1" thickTop="1" x14ac:dyDescent="0.25">
      <c r="A87" s="908" t="s">
        <v>349</v>
      </c>
      <c r="B87" s="935">
        <v>11.350000000000001</v>
      </c>
    </row>
    <row r="88" spans="1:2" ht="15" customHeight="1" x14ac:dyDescent="0.25">
      <c r="A88" s="909" t="s">
        <v>346</v>
      </c>
      <c r="B88" s="937">
        <v>5.12</v>
      </c>
    </row>
    <row r="89" spans="1:2" ht="15" customHeight="1" x14ac:dyDescent="0.25">
      <c r="A89" s="909" t="s">
        <v>347</v>
      </c>
      <c r="B89" s="937">
        <v>3.25</v>
      </c>
    </row>
    <row r="90" spans="1:2" ht="15" customHeight="1" x14ac:dyDescent="0.25">
      <c r="A90" s="909" t="s">
        <v>348</v>
      </c>
      <c r="B90" s="937">
        <v>3.08</v>
      </c>
    </row>
    <row r="91" spans="1:2" ht="15" customHeight="1" x14ac:dyDescent="0.25">
      <c r="A91" s="909" t="s">
        <v>345</v>
      </c>
      <c r="B91" s="937">
        <v>2.5</v>
      </c>
    </row>
    <row r="92" spans="1:2" ht="15" customHeight="1" thickBot="1" x14ac:dyDescent="0.3">
      <c r="A92" s="910" t="s">
        <v>344</v>
      </c>
      <c r="B92" s="939">
        <v>1.4</v>
      </c>
    </row>
    <row r="93" spans="1:2" ht="15" customHeight="1" thickTop="1" thickBot="1" x14ac:dyDescent="0.3">
      <c r="A93" s="911"/>
      <c r="B93" s="927"/>
    </row>
    <row r="94" spans="1:2" ht="15" customHeight="1" thickTop="1" x14ac:dyDescent="0.25">
      <c r="A94" s="912" t="s">
        <v>342</v>
      </c>
      <c r="B94" s="941">
        <v>8.89</v>
      </c>
    </row>
    <row r="95" spans="1:2" ht="15" customHeight="1" x14ac:dyDescent="0.25">
      <c r="A95" s="913" t="s">
        <v>392</v>
      </c>
      <c r="B95" s="943">
        <v>6.67</v>
      </c>
    </row>
    <row r="96" spans="1:2" ht="15" customHeight="1" x14ac:dyDescent="0.25">
      <c r="A96" s="913" t="s">
        <v>341</v>
      </c>
      <c r="B96" s="943">
        <v>4.4400000000000004</v>
      </c>
    </row>
    <row r="97" spans="1:2" ht="15" customHeight="1" thickBot="1" x14ac:dyDescent="0.3">
      <c r="A97" s="914" t="s">
        <v>343</v>
      </c>
      <c r="B97" s="945">
        <v>3.33</v>
      </c>
    </row>
    <row r="98" spans="1:2" ht="15" customHeight="1" thickTop="1" x14ac:dyDescent="0.25"/>
  </sheetData>
  <sortState xmlns:xlrd2="http://schemas.microsoft.com/office/spreadsheetml/2017/richdata2" ref="A95:B97">
    <sortCondition descending="1" ref="B95:B97"/>
  </sortState>
  <mergeCells count="5">
    <mergeCell ref="G1:U1"/>
    <mergeCell ref="A1:D1"/>
    <mergeCell ref="V1:Z1"/>
    <mergeCell ref="AA1:AF1"/>
    <mergeCell ref="AG1:AN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872B7-6DEF-48FA-89A9-789584F5D2B1}">
  <dimension ref="A1"/>
  <sheetViews>
    <sheetView showGridLines="0" zoomScaleNormal="100" workbookViewId="0">
      <selection activeCell="AF91" sqref="AF9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7C283-C337-4143-BDD0-8CB9CA77D369}">
  <dimension ref="A1:CB79"/>
  <sheetViews>
    <sheetView showGridLines="0" topLeftCell="Z42" zoomScaleNormal="100" workbookViewId="0">
      <selection activeCell="BS78" sqref="BS78"/>
    </sheetView>
  </sheetViews>
  <sheetFormatPr defaultColWidth="5.7109375" defaultRowHeight="15" zeroHeight="1" x14ac:dyDescent="0.25"/>
  <cols>
    <col min="1" max="1" width="16.7109375" customWidth="1"/>
    <col min="65" max="71" width="5.85546875" bestFit="1" customWidth="1"/>
    <col min="72" max="72" width="5.7109375" customWidth="1"/>
    <col min="73" max="80" width="5.85546875" bestFit="1" customWidth="1"/>
  </cols>
  <sheetData>
    <row r="1" spans="1:80" s="42" customFormat="1" ht="37.5" customHeight="1" thickTop="1" thickBot="1" x14ac:dyDescent="0.3">
      <c r="A1" s="976" t="s">
        <v>329</v>
      </c>
      <c r="B1" s="976"/>
      <c r="C1" s="976"/>
      <c r="D1" s="976"/>
      <c r="E1" s="979" t="s">
        <v>292</v>
      </c>
      <c r="F1" s="980"/>
      <c r="G1" s="980"/>
      <c r="H1" s="980"/>
      <c r="I1" s="980"/>
      <c r="J1" s="980"/>
      <c r="K1" s="980"/>
      <c r="L1" s="980"/>
      <c r="M1" s="980"/>
      <c r="N1" s="981"/>
      <c r="O1" s="982" t="s">
        <v>286</v>
      </c>
      <c r="P1" s="980"/>
      <c r="Q1" s="980"/>
      <c r="R1" s="980"/>
      <c r="S1" s="983"/>
      <c r="T1" s="977" t="s">
        <v>291</v>
      </c>
      <c r="U1" s="978"/>
      <c r="V1" s="978"/>
      <c r="W1" s="978"/>
      <c r="X1" s="978"/>
      <c r="Y1" s="989" t="s">
        <v>285</v>
      </c>
      <c r="Z1" s="978"/>
      <c r="AA1" s="978"/>
      <c r="AB1" s="978"/>
      <c r="AC1" s="978"/>
      <c r="AD1" s="978"/>
      <c r="AE1" s="978"/>
      <c r="AF1" s="978"/>
      <c r="AG1" s="977" t="s">
        <v>288</v>
      </c>
      <c r="AH1" s="978"/>
      <c r="AI1" s="978"/>
      <c r="AJ1" s="978"/>
      <c r="AK1" s="978"/>
      <c r="AL1" s="978"/>
      <c r="AM1" s="986"/>
      <c r="AN1" s="977" t="s">
        <v>289</v>
      </c>
      <c r="AO1" s="978"/>
      <c r="AP1" s="978"/>
      <c r="AQ1" s="978"/>
      <c r="AR1" s="986"/>
      <c r="AS1" s="977" t="s">
        <v>290</v>
      </c>
      <c r="AT1" s="978"/>
      <c r="AU1" s="978"/>
      <c r="AV1" s="978"/>
      <c r="AW1" s="978"/>
      <c r="AX1" s="978"/>
      <c r="AY1" s="978"/>
      <c r="AZ1" s="986"/>
      <c r="BA1" s="987" t="s">
        <v>293</v>
      </c>
      <c r="BB1" s="988"/>
      <c r="BC1" s="977" t="s">
        <v>294</v>
      </c>
      <c r="BD1" s="978"/>
      <c r="BE1" s="978"/>
      <c r="BF1" s="978"/>
      <c r="BG1" s="978"/>
      <c r="BH1" s="978"/>
      <c r="BI1" s="978"/>
      <c r="BJ1" s="986"/>
      <c r="BK1" s="984" t="s">
        <v>295</v>
      </c>
      <c r="BL1" s="985"/>
      <c r="BM1" s="990" t="s">
        <v>387</v>
      </c>
      <c r="BN1" s="991"/>
      <c r="BO1" s="991"/>
      <c r="BP1" s="991"/>
      <c r="BQ1" s="991"/>
      <c r="BR1" s="991"/>
      <c r="BS1" s="991"/>
      <c r="BT1" s="991"/>
      <c r="BU1" s="991"/>
      <c r="BV1" s="991"/>
      <c r="BW1" s="991"/>
      <c r="BX1" s="991"/>
      <c r="BY1" s="991"/>
      <c r="BZ1" s="991"/>
      <c r="CA1" s="991"/>
      <c r="CB1" s="992"/>
    </row>
    <row r="2" spans="1:80" s="41" customFormat="1" ht="24.95" customHeight="1" thickBot="1" x14ac:dyDescent="0.3">
      <c r="A2" s="38" t="s">
        <v>233</v>
      </c>
      <c r="B2" s="39" t="s">
        <v>234</v>
      </c>
      <c r="C2" s="39" t="s">
        <v>235</v>
      </c>
      <c r="D2" s="40" t="s">
        <v>236</v>
      </c>
      <c r="E2" s="32" t="s">
        <v>274</v>
      </c>
      <c r="F2" s="33" t="s">
        <v>270</v>
      </c>
      <c r="G2" s="33" t="s">
        <v>229</v>
      </c>
      <c r="H2" s="33" t="s">
        <v>275</v>
      </c>
      <c r="I2" s="33" t="s">
        <v>276</v>
      </c>
      <c r="J2" s="33" t="s">
        <v>277</v>
      </c>
      <c r="K2" s="33" t="s">
        <v>284</v>
      </c>
      <c r="L2" s="33" t="s">
        <v>278</v>
      </c>
      <c r="M2" s="33" t="s">
        <v>279</v>
      </c>
      <c r="N2" s="34" t="s">
        <v>280</v>
      </c>
      <c r="O2" s="35" t="s">
        <v>25</v>
      </c>
      <c r="P2" s="33" t="s">
        <v>64</v>
      </c>
      <c r="Q2" s="33" t="s">
        <v>281</v>
      </c>
      <c r="R2" s="33" t="s">
        <v>282</v>
      </c>
      <c r="S2" s="36" t="s">
        <v>283</v>
      </c>
      <c r="T2" s="32" t="s">
        <v>66</v>
      </c>
      <c r="U2" s="33" t="s">
        <v>67</v>
      </c>
      <c r="V2" s="33" t="s">
        <v>68</v>
      </c>
      <c r="W2" s="33" t="s">
        <v>237</v>
      </c>
      <c r="X2" s="34" t="s">
        <v>238</v>
      </c>
      <c r="Y2" s="35" t="s">
        <v>239</v>
      </c>
      <c r="Z2" s="33" t="s">
        <v>26</v>
      </c>
      <c r="AA2" s="33" t="s">
        <v>240</v>
      </c>
      <c r="AB2" s="33" t="s">
        <v>256</v>
      </c>
      <c r="AC2" s="37" t="s">
        <v>257</v>
      </c>
      <c r="AD2" s="33" t="s">
        <v>241</v>
      </c>
      <c r="AE2" s="33" t="s">
        <v>242</v>
      </c>
      <c r="AF2" s="34" t="s">
        <v>69</v>
      </c>
      <c r="AG2" s="32" t="s">
        <v>231</v>
      </c>
      <c r="AH2" s="33" t="s">
        <v>220</v>
      </c>
      <c r="AI2" s="33" t="s">
        <v>259</v>
      </c>
      <c r="AJ2" s="33" t="s">
        <v>260</v>
      </c>
      <c r="AK2" s="33" t="s">
        <v>261</v>
      </c>
      <c r="AL2" s="33" t="s">
        <v>221</v>
      </c>
      <c r="AM2" s="36" t="s">
        <v>262</v>
      </c>
      <c r="AN2" s="32" t="s">
        <v>67</v>
      </c>
      <c r="AO2" s="33" t="s">
        <v>263</v>
      </c>
      <c r="AP2" s="33" t="s">
        <v>264</v>
      </c>
      <c r="AQ2" s="33" t="s">
        <v>222</v>
      </c>
      <c r="AR2" s="36" t="s">
        <v>223</v>
      </c>
      <c r="AS2" s="32" t="s">
        <v>258</v>
      </c>
      <c r="AT2" s="33" t="s">
        <v>237</v>
      </c>
      <c r="AU2" s="33" t="s">
        <v>238</v>
      </c>
      <c r="AV2" s="33" t="s">
        <v>27</v>
      </c>
      <c r="AW2" s="37" t="s">
        <v>287</v>
      </c>
      <c r="AX2" s="33" t="s">
        <v>224</v>
      </c>
      <c r="AY2" s="33" t="s">
        <v>265</v>
      </c>
      <c r="AZ2" s="36" t="s">
        <v>225</v>
      </c>
      <c r="BA2" s="32" t="s">
        <v>226</v>
      </c>
      <c r="BB2" s="36" t="s">
        <v>227</v>
      </c>
      <c r="BC2" s="32" t="s">
        <v>14</v>
      </c>
      <c r="BD2" s="33" t="s">
        <v>266</v>
      </c>
      <c r="BE2" s="33" t="s">
        <v>267</v>
      </c>
      <c r="BF2" s="33" t="s">
        <v>268</v>
      </c>
      <c r="BG2" s="33" t="s">
        <v>269</v>
      </c>
      <c r="BH2" s="33" t="s">
        <v>270</v>
      </c>
      <c r="BI2" s="33" t="s">
        <v>271</v>
      </c>
      <c r="BJ2" s="36" t="s">
        <v>272</v>
      </c>
      <c r="BK2" s="32" t="s">
        <v>65</v>
      </c>
      <c r="BL2" s="34" t="s">
        <v>273</v>
      </c>
      <c r="BM2" s="38" t="s">
        <v>378</v>
      </c>
      <c r="BN2" s="39" t="s">
        <v>379</v>
      </c>
      <c r="BO2" s="39" t="s">
        <v>259</v>
      </c>
      <c r="BP2" s="39" t="s">
        <v>260</v>
      </c>
      <c r="BQ2" s="494" t="s">
        <v>261</v>
      </c>
      <c r="BR2" s="38" t="s">
        <v>378</v>
      </c>
      <c r="BS2" s="39" t="s">
        <v>67</v>
      </c>
      <c r="BT2" s="39" t="s">
        <v>380</v>
      </c>
      <c r="BU2" s="494" t="s">
        <v>381</v>
      </c>
      <c r="BV2" s="38" t="s">
        <v>377</v>
      </c>
      <c r="BW2" s="39" t="s">
        <v>270</v>
      </c>
      <c r="BX2" s="494" t="s">
        <v>382</v>
      </c>
      <c r="BY2" s="38" t="s">
        <v>383</v>
      </c>
      <c r="BZ2" s="39" t="s">
        <v>384</v>
      </c>
      <c r="CA2" s="39" t="s">
        <v>385</v>
      </c>
      <c r="CB2" s="494" t="s">
        <v>386</v>
      </c>
    </row>
    <row r="3" spans="1:80" s="29" customFormat="1" ht="15.75" thickBot="1" x14ac:dyDescent="0.3">
      <c r="A3" s="28"/>
      <c r="B3" s="21"/>
      <c r="C3" s="21"/>
      <c r="D3" s="21"/>
      <c r="E3" s="22"/>
      <c r="F3" s="21"/>
      <c r="G3" s="21"/>
      <c r="H3" s="21"/>
      <c r="I3" s="21"/>
      <c r="J3" s="21"/>
      <c r="K3" s="21"/>
      <c r="L3" s="21"/>
      <c r="M3" s="21"/>
      <c r="N3" s="21"/>
      <c r="O3" s="24"/>
      <c r="P3" s="21"/>
      <c r="Q3" s="21"/>
      <c r="R3" s="21"/>
      <c r="S3" s="23"/>
      <c r="T3" s="22"/>
      <c r="U3" s="21"/>
      <c r="V3" s="21"/>
      <c r="W3" s="21"/>
      <c r="X3" s="21"/>
      <c r="Y3" s="24"/>
      <c r="Z3" s="21"/>
      <c r="AA3" s="21"/>
      <c r="AB3" s="21"/>
      <c r="AC3" s="26"/>
      <c r="AD3" s="21"/>
      <c r="AE3" s="21"/>
      <c r="AF3" s="21"/>
      <c r="AG3" s="30"/>
      <c r="AH3" s="27"/>
      <c r="AI3" s="27"/>
      <c r="AJ3" s="27"/>
      <c r="AK3" s="27"/>
      <c r="AL3" s="27"/>
      <c r="AM3" s="31"/>
      <c r="AN3" s="30"/>
      <c r="AO3" s="27"/>
      <c r="AP3" s="27"/>
      <c r="AQ3" s="27"/>
      <c r="AR3" s="31"/>
      <c r="AS3" s="30"/>
      <c r="AT3" s="27"/>
      <c r="AU3" s="27"/>
      <c r="AV3" s="27"/>
      <c r="AW3" s="27"/>
      <c r="AX3" s="27"/>
      <c r="AY3" s="27"/>
      <c r="AZ3" s="31"/>
      <c r="BA3" s="30"/>
      <c r="BB3" s="31"/>
      <c r="BC3" s="30"/>
      <c r="BD3" s="27"/>
      <c r="BE3" s="27"/>
      <c r="BF3" s="27"/>
      <c r="BG3" s="27"/>
      <c r="BH3" s="27"/>
      <c r="BI3" s="27"/>
      <c r="BJ3" s="31"/>
      <c r="BK3" s="30"/>
      <c r="BL3" s="497"/>
      <c r="BM3" s="499"/>
      <c r="BQ3" s="500"/>
      <c r="BR3" s="499"/>
      <c r="BU3" s="500"/>
      <c r="BV3" s="499"/>
      <c r="BX3" s="500"/>
      <c r="BY3" s="499"/>
      <c r="CB3" s="500"/>
    </row>
    <row r="4" spans="1:80" s="496" customFormat="1" ht="15" customHeight="1" thickTop="1" x14ac:dyDescent="0.25">
      <c r="A4" s="240" t="s">
        <v>249</v>
      </c>
      <c r="B4" s="241" t="s">
        <v>246</v>
      </c>
      <c r="C4" s="211">
        <v>24</v>
      </c>
      <c r="D4" s="212">
        <v>0.8</v>
      </c>
      <c r="E4" s="213">
        <v>0</v>
      </c>
      <c r="F4" s="214">
        <v>6.25</v>
      </c>
      <c r="G4" s="214">
        <v>2.5</v>
      </c>
      <c r="H4" s="215">
        <f t="shared" ref="H4:H29" si="0">IF(F4=0,"",G4/F4)</f>
        <v>0.4</v>
      </c>
      <c r="I4" s="215">
        <v>0</v>
      </c>
      <c r="J4" s="215">
        <v>0</v>
      </c>
      <c r="K4" s="214">
        <v>12.4</v>
      </c>
      <c r="L4" s="214">
        <v>0</v>
      </c>
      <c r="M4" s="214">
        <v>0</v>
      </c>
      <c r="N4" s="216">
        <v>0</v>
      </c>
      <c r="O4" s="217">
        <v>0.87</v>
      </c>
      <c r="P4" s="218">
        <v>0.87</v>
      </c>
      <c r="Q4" s="218">
        <v>0.14000000000000001</v>
      </c>
      <c r="R4" s="242">
        <v>-0.87</v>
      </c>
      <c r="S4" s="243">
        <v>-0.87</v>
      </c>
      <c r="T4" s="219">
        <v>53.8</v>
      </c>
      <c r="U4" s="214">
        <v>67.5</v>
      </c>
      <c r="V4" s="220">
        <f t="shared" ref="V4:V29" si="1">T4/U4</f>
        <v>0.79703703703703699</v>
      </c>
      <c r="W4" s="221">
        <v>828.8</v>
      </c>
      <c r="X4" s="222">
        <v>313.8</v>
      </c>
      <c r="Y4" s="223">
        <v>0</v>
      </c>
      <c r="Z4" s="218">
        <v>0</v>
      </c>
      <c r="AA4" s="214">
        <v>0.37</v>
      </c>
      <c r="AB4" s="218">
        <v>0</v>
      </c>
      <c r="AC4" s="214">
        <v>3.75</v>
      </c>
      <c r="AD4" s="214">
        <v>0</v>
      </c>
      <c r="AE4" s="214">
        <v>0</v>
      </c>
      <c r="AF4" s="216">
        <v>10</v>
      </c>
      <c r="AG4" s="224">
        <v>83.8</v>
      </c>
      <c r="AH4" s="225">
        <v>2.5</v>
      </c>
      <c r="AI4" s="225">
        <v>7.5</v>
      </c>
      <c r="AJ4" s="225">
        <v>35</v>
      </c>
      <c r="AK4" s="225">
        <v>41.3</v>
      </c>
      <c r="AL4" s="225">
        <v>8.75</v>
      </c>
      <c r="AM4" s="226">
        <v>83.8</v>
      </c>
      <c r="AN4" s="224">
        <v>2.5</v>
      </c>
      <c r="AO4" s="225">
        <v>2.5</v>
      </c>
      <c r="AP4" s="227">
        <f t="shared" ref="AP4:AP29" si="2">IF(AN4=0,"",AO4/AN4)</f>
        <v>1</v>
      </c>
      <c r="AQ4" s="225">
        <v>0</v>
      </c>
      <c r="AR4" s="228">
        <f t="shared" ref="AR4:AR29" si="3">IF(AN4=0,"",AQ4/AN4)</f>
        <v>0</v>
      </c>
      <c r="AS4" s="224">
        <v>53.8</v>
      </c>
      <c r="AT4" s="229">
        <v>253.8</v>
      </c>
      <c r="AU4" s="229">
        <v>128.80000000000001</v>
      </c>
      <c r="AV4" s="225">
        <v>2.5</v>
      </c>
      <c r="AW4" s="225">
        <v>5</v>
      </c>
      <c r="AX4" s="225">
        <v>0</v>
      </c>
      <c r="AY4" s="225">
        <v>3.75</v>
      </c>
      <c r="AZ4" s="226">
        <v>2.5</v>
      </c>
      <c r="BA4" s="224">
        <v>67.5</v>
      </c>
      <c r="BB4" s="226">
        <v>3.75</v>
      </c>
      <c r="BC4" s="219">
        <v>1.25</v>
      </c>
      <c r="BD4" s="214">
        <v>1.3</v>
      </c>
      <c r="BE4" s="214">
        <v>1.25</v>
      </c>
      <c r="BF4" s="214">
        <v>0</v>
      </c>
      <c r="BG4" s="214">
        <v>0</v>
      </c>
      <c r="BH4" s="214">
        <v>0</v>
      </c>
      <c r="BI4" s="214">
        <v>0</v>
      </c>
      <c r="BJ4" s="212">
        <v>0</v>
      </c>
      <c r="BK4" s="219">
        <v>0</v>
      </c>
      <c r="BL4" s="216">
        <v>0</v>
      </c>
      <c r="BM4" s="543">
        <v>0</v>
      </c>
      <c r="BN4" s="527">
        <v>1.67</v>
      </c>
      <c r="BO4" s="527">
        <v>0</v>
      </c>
      <c r="BP4" s="527">
        <v>0</v>
      </c>
      <c r="BQ4" s="516">
        <v>0</v>
      </c>
      <c r="BR4" s="543">
        <v>0</v>
      </c>
      <c r="BS4" s="527">
        <v>0</v>
      </c>
      <c r="BT4" s="511"/>
      <c r="BU4" s="516">
        <v>0</v>
      </c>
      <c r="BV4" s="543">
        <v>1.25</v>
      </c>
      <c r="BW4" s="527">
        <v>0</v>
      </c>
      <c r="BX4" s="516">
        <v>1.25</v>
      </c>
      <c r="BY4" s="543">
        <v>1.33</v>
      </c>
      <c r="BZ4" s="527">
        <v>0</v>
      </c>
      <c r="CA4" s="527">
        <v>0</v>
      </c>
      <c r="CB4" s="525">
        <v>0</v>
      </c>
    </row>
    <row r="5" spans="1:80" s="94" customFormat="1" ht="15" customHeight="1" x14ac:dyDescent="0.25">
      <c r="A5" s="231" t="s">
        <v>198</v>
      </c>
      <c r="B5" s="236" t="s">
        <v>39</v>
      </c>
      <c r="C5" s="73">
        <v>20</v>
      </c>
      <c r="D5" s="74">
        <v>1.3</v>
      </c>
      <c r="E5" s="75">
        <v>0</v>
      </c>
      <c r="F5" s="76">
        <v>3.08</v>
      </c>
      <c r="G5" s="76">
        <v>2.31</v>
      </c>
      <c r="H5" s="77">
        <f t="shared" ref="H5:H18" si="4">IF(F5=0,"",G5/F5)</f>
        <v>0.75</v>
      </c>
      <c r="I5" s="77">
        <v>0</v>
      </c>
      <c r="J5" s="77">
        <v>0</v>
      </c>
      <c r="K5" s="76">
        <v>13.2</v>
      </c>
      <c r="L5" s="76">
        <v>0</v>
      </c>
      <c r="M5" s="76">
        <v>0</v>
      </c>
      <c r="N5" s="78">
        <v>0</v>
      </c>
      <c r="O5" s="79">
        <v>0.38</v>
      </c>
      <c r="P5" s="80">
        <v>0.38</v>
      </c>
      <c r="Q5" s="80">
        <v>0.13</v>
      </c>
      <c r="R5" s="81">
        <v>-0.38</v>
      </c>
      <c r="S5" s="82">
        <v>-0.38</v>
      </c>
      <c r="T5" s="83">
        <v>26.2</v>
      </c>
      <c r="U5" s="76">
        <v>34.6</v>
      </c>
      <c r="V5" s="84">
        <f t="shared" ref="V5:V15" si="5">T5/U5</f>
        <v>0.75722543352601146</v>
      </c>
      <c r="W5" s="85">
        <v>362.3</v>
      </c>
      <c r="X5" s="86">
        <v>79.2</v>
      </c>
      <c r="Y5" s="87">
        <v>0</v>
      </c>
      <c r="Z5" s="80">
        <v>0.15</v>
      </c>
      <c r="AA5" s="76">
        <v>0.23</v>
      </c>
      <c r="AB5" s="80">
        <v>2.31</v>
      </c>
      <c r="AC5" s="76">
        <v>2.31</v>
      </c>
      <c r="AD5" s="76">
        <v>1.54</v>
      </c>
      <c r="AE5" s="76">
        <v>0.77</v>
      </c>
      <c r="AF5" s="78">
        <v>2.31</v>
      </c>
      <c r="AG5" s="88">
        <v>55.4</v>
      </c>
      <c r="AH5" s="89">
        <v>0</v>
      </c>
      <c r="AI5" s="89">
        <v>6.92</v>
      </c>
      <c r="AJ5" s="89">
        <v>16.2</v>
      </c>
      <c r="AK5" s="89">
        <v>33.1</v>
      </c>
      <c r="AL5" s="89">
        <v>12.3</v>
      </c>
      <c r="AM5" s="90">
        <v>55.4</v>
      </c>
      <c r="AN5" s="88">
        <v>7.69</v>
      </c>
      <c r="AO5" s="89">
        <v>2.31</v>
      </c>
      <c r="AP5" s="91">
        <f t="shared" ref="AP5:AP18" si="6">IF(AN5=0,"",AO5/AN5)</f>
        <v>0.30039011703511054</v>
      </c>
      <c r="AQ5" s="89">
        <v>3.08</v>
      </c>
      <c r="AR5" s="92">
        <f t="shared" ref="AR5:AR18" si="7">IF(AN5=0,"",AQ5/AN5)</f>
        <v>0.40052015604681401</v>
      </c>
      <c r="AS5" s="88">
        <v>38.5</v>
      </c>
      <c r="AT5" s="93">
        <v>394.6</v>
      </c>
      <c r="AU5" s="93">
        <v>193.8</v>
      </c>
      <c r="AV5" s="89">
        <v>7.69</v>
      </c>
      <c r="AW5" s="89">
        <v>3.85</v>
      </c>
      <c r="AX5" s="89">
        <v>5.38</v>
      </c>
      <c r="AY5" s="89">
        <v>3.08</v>
      </c>
      <c r="AZ5" s="90">
        <v>1.54</v>
      </c>
      <c r="BA5" s="88">
        <v>40.799999999999997</v>
      </c>
      <c r="BB5" s="90">
        <v>15.4</v>
      </c>
      <c r="BC5" s="83">
        <v>6.15</v>
      </c>
      <c r="BD5" s="76">
        <v>6.37</v>
      </c>
      <c r="BE5" s="76">
        <v>3.08</v>
      </c>
      <c r="BF5" s="76">
        <v>0</v>
      </c>
      <c r="BG5" s="76">
        <v>0.77</v>
      </c>
      <c r="BH5" s="76">
        <v>2.31</v>
      </c>
      <c r="BI5" s="76">
        <v>0</v>
      </c>
      <c r="BJ5" s="74">
        <v>0</v>
      </c>
      <c r="BK5" s="83">
        <v>0</v>
      </c>
      <c r="BL5" s="78">
        <v>0</v>
      </c>
      <c r="BM5" s="538">
        <v>1.54</v>
      </c>
      <c r="BN5" s="528">
        <v>1.5</v>
      </c>
      <c r="BO5" s="528">
        <v>0.77</v>
      </c>
      <c r="BP5" s="528">
        <v>0.77</v>
      </c>
      <c r="BQ5" s="514">
        <v>0</v>
      </c>
      <c r="BR5" s="538">
        <v>0.77</v>
      </c>
      <c r="BS5" s="528">
        <v>1.54</v>
      </c>
      <c r="BT5" s="505">
        <f>BR5/BS5</f>
        <v>0.5</v>
      </c>
      <c r="BU5" s="514">
        <v>0.77</v>
      </c>
      <c r="BV5" s="538">
        <v>1.54</v>
      </c>
      <c r="BW5" s="528">
        <v>0</v>
      </c>
      <c r="BX5" s="514">
        <v>1.54</v>
      </c>
      <c r="BY5" s="538">
        <v>0</v>
      </c>
      <c r="BZ5" s="528">
        <v>2</v>
      </c>
      <c r="CA5" s="528">
        <v>0.77</v>
      </c>
      <c r="CB5" s="520">
        <v>0</v>
      </c>
    </row>
    <row r="6" spans="1:80" s="94" customFormat="1" ht="15" customHeight="1" x14ac:dyDescent="0.25">
      <c r="A6" s="231" t="s">
        <v>193</v>
      </c>
      <c r="B6" s="236" t="s">
        <v>298</v>
      </c>
      <c r="C6" s="73">
        <v>21</v>
      </c>
      <c r="D6" s="74">
        <v>2</v>
      </c>
      <c r="E6" s="75">
        <v>0</v>
      </c>
      <c r="F6" s="76">
        <v>3</v>
      </c>
      <c r="G6" s="76">
        <v>1</v>
      </c>
      <c r="H6" s="77">
        <f t="shared" si="4"/>
        <v>0.33333333333333331</v>
      </c>
      <c r="I6" s="77">
        <v>0</v>
      </c>
      <c r="J6" s="77">
        <v>0</v>
      </c>
      <c r="K6" s="76">
        <v>18.7</v>
      </c>
      <c r="L6" s="76">
        <v>0.5</v>
      </c>
      <c r="M6" s="76">
        <v>0</v>
      </c>
      <c r="N6" s="78">
        <v>0</v>
      </c>
      <c r="O6" s="79">
        <v>0.2</v>
      </c>
      <c r="P6" s="80">
        <v>0.2</v>
      </c>
      <c r="Q6" s="80">
        <v>7.0000000000000007E-2</v>
      </c>
      <c r="R6" s="81">
        <v>-0.2</v>
      </c>
      <c r="S6" s="82">
        <v>-0.2</v>
      </c>
      <c r="T6" s="83">
        <v>45.5</v>
      </c>
      <c r="U6" s="76">
        <v>56.5</v>
      </c>
      <c r="V6" s="84">
        <f t="shared" si="5"/>
        <v>0.80530973451327437</v>
      </c>
      <c r="W6" s="85">
        <v>600.5</v>
      </c>
      <c r="X6" s="86">
        <v>120</v>
      </c>
      <c r="Y6" s="87">
        <v>0.5</v>
      </c>
      <c r="Z6" s="80">
        <v>0.2</v>
      </c>
      <c r="AA6" s="76">
        <v>0.3</v>
      </c>
      <c r="AB6" s="80">
        <v>3</v>
      </c>
      <c r="AC6" s="76">
        <v>2</v>
      </c>
      <c r="AD6" s="76">
        <v>1.5</v>
      </c>
      <c r="AE6" s="76">
        <v>0</v>
      </c>
      <c r="AF6" s="78">
        <v>4.5</v>
      </c>
      <c r="AG6" s="88">
        <v>76.5</v>
      </c>
      <c r="AH6" s="89">
        <v>1.5</v>
      </c>
      <c r="AI6" s="89">
        <v>5</v>
      </c>
      <c r="AJ6" s="89">
        <v>31.5</v>
      </c>
      <c r="AK6" s="89">
        <v>41</v>
      </c>
      <c r="AL6" s="89">
        <v>7.5</v>
      </c>
      <c r="AM6" s="90">
        <v>76.5</v>
      </c>
      <c r="AN6" s="88">
        <v>4.5</v>
      </c>
      <c r="AO6" s="89">
        <v>1</v>
      </c>
      <c r="AP6" s="91">
        <f t="shared" si="6"/>
        <v>0.22222222222222221</v>
      </c>
      <c r="AQ6" s="89">
        <v>2.5</v>
      </c>
      <c r="AR6" s="92">
        <f t="shared" si="7"/>
        <v>0.55555555555555558</v>
      </c>
      <c r="AS6" s="88">
        <v>42.5</v>
      </c>
      <c r="AT6" s="93">
        <v>298</v>
      </c>
      <c r="AU6" s="93">
        <v>180</v>
      </c>
      <c r="AV6" s="89">
        <v>5</v>
      </c>
      <c r="AW6" s="89">
        <v>3.5</v>
      </c>
      <c r="AX6" s="89">
        <v>2.5</v>
      </c>
      <c r="AY6" s="89">
        <v>4.5</v>
      </c>
      <c r="AZ6" s="90">
        <v>1.5</v>
      </c>
      <c r="BA6" s="88">
        <v>53</v>
      </c>
      <c r="BB6" s="90">
        <v>11.5</v>
      </c>
      <c r="BC6" s="83">
        <v>8</v>
      </c>
      <c r="BD6" s="76">
        <v>9.5399999999999991</v>
      </c>
      <c r="BE6" s="76">
        <v>5</v>
      </c>
      <c r="BF6" s="76">
        <v>0.5</v>
      </c>
      <c r="BG6" s="76">
        <v>1</v>
      </c>
      <c r="BH6" s="76">
        <v>0</v>
      </c>
      <c r="BI6" s="76">
        <v>1</v>
      </c>
      <c r="BJ6" s="74">
        <v>0.5</v>
      </c>
      <c r="BK6" s="83">
        <v>0.5</v>
      </c>
      <c r="BL6" s="78">
        <v>0.6</v>
      </c>
      <c r="BM6" s="538">
        <v>2.35</v>
      </c>
      <c r="BN6" s="528">
        <v>0.33</v>
      </c>
      <c r="BO6" s="528">
        <v>0</v>
      </c>
      <c r="BP6" s="528">
        <v>0.59</v>
      </c>
      <c r="BQ6" s="514">
        <v>1.76</v>
      </c>
      <c r="BR6" s="538">
        <v>0</v>
      </c>
      <c r="BS6" s="528">
        <v>2.35</v>
      </c>
      <c r="BT6" s="505">
        <f t="shared" ref="BT6:BT10" si="8">BR6/BS6</f>
        <v>0</v>
      </c>
      <c r="BU6" s="514">
        <v>2.35</v>
      </c>
      <c r="BV6" s="538">
        <v>3.53</v>
      </c>
      <c r="BW6" s="528">
        <v>0.59</v>
      </c>
      <c r="BX6" s="514">
        <v>2.94</v>
      </c>
      <c r="BY6" s="538">
        <v>0.67</v>
      </c>
      <c r="BZ6" s="528">
        <v>3</v>
      </c>
      <c r="CA6" s="528">
        <v>0.59</v>
      </c>
      <c r="CB6" s="520">
        <v>0</v>
      </c>
    </row>
    <row r="7" spans="1:80" s="94" customFormat="1" ht="15" customHeight="1" x14ac:dyDescent="0.25">
      <c r="A7" s="231" t="s">
        <v>48</v>
      </c>
      <c r="B7" s="236" t="s">
        <v>39</v>
      </c>
      <c r="C7" s="73">
        <v>21</v>
      </c>
      <c r="D7" s="74">
        <v>3.3</v>
      </c>
      <c r="E7" s="75">
        <v>0.3</v>
      </c>
      <c r="F7" s="76">
        <v>2.73</v>
      </c>
      <c r="G7" s="76">
        <v>1.21</v>
      </c>
      <c r="H7" s="77">
        <f t="shared" si="4"/>
        <v>0.4432234432234432</v>
      </c>
      <c r="I7" s="77">
        <v>0.11</v>
      </c>
      <c r="J7" s="77">
        <v>0.25</v>
      </c>
      <c r="K7" s="76">
        <v>15</v>
      </c>
      <c r="L7" s="76">
        <v>0</v>
      </c>
      <c r="M7" s="76">
        <v>0</v>
      </c>
      <c r="N7" s="78">
        <v>0</v>
      </c>
      <c r="O7" s="79">
        <v>0.3</v>
      </c>
      <c r="P7" s="80">
        <v>0.3</v>
      </c>
      <c r="Q7" s="80">
        <v>0.11</v>
      </c>
      <c r="R7" s="80">
        <v>0</v>
      </c>
      <c r="S7" s="95">
        <v>0</v>
      </c>
      <c r="T7" s="83">
        <v>20.6</v>
      </c>
      <c r="U7" s="76">
        <v>27.3</v>
      </c>
      <c r="V7" s="84">
        <f t="shared" si="5"/>
        <v>0.75457875457875456</v>
      </c>
      <c r="W7" s="85">
        <v>258.5</v>
      </c>
      <c r="X7" s="86">
        <v>44.2</v>
      </c>
      <c r="Y7" s="87">
        <v>0.61</v>
      </c>
      <c r="Z7" s="80">
        <v>0.21</v>
      </c>
      <c r="AA7" s="76">
        <v>0.24</v>
      </c>
      <c r="AB7" s="80">
        <v>2.42</v>
      </c>
      <c r="AC7" s="76">
        <v>1.52</v>
      </c>
      <c r="AD7" s="76">
        <v>0.91</v>
      </c>
      <c r="AE7" s="76">
        <v>0</v>
      </c>
      <c r="AF7" s="78">
        <v>1.21</v>
      </c>
      <c r="AG7" s="88">
        <v>40.9</v>
      </c>
      <c r="AH7" s="89">
        <v>0.91</v>
      </c>
      <c r="AI7" s="89">
        <v>3.33</v>
      </c>
      <c r="AJ7" s="89">
        <v>12.7</v>
      </c>
      <c r="AK7" s="89">
        <v>25.2</v>
      </c>
      <c r="AL7" s="89">
        <v>5.76</v>
      </c>
      <c r="AM7" s="90">
        <v>40.9</v>
      </c>
      <c r="AN7" s="88">
        <v>4.55</v>
      </c>
      <c r="AO7" s="89">
        <v>1.52</v>
      </c>
      <c r="AP7" s="91">
        <f t="shared" si="6"/>
        <v>0.3340659340659341</v>
      </c>
      <c r="AQ7" s="89">
        <v>2.42</v>
      </c>
      <c r="AR7" s="92">
        <f t="shared" si="7"/>
        <v>0.53186813186813187</v>
      </c>
      <c r="AS7" s="88">
        <v>29.1</v>
      </c>
      <c r="AT7" s="93">
        <v>263</v>
      </c>
      <c r="AU7" s="93">
        <v>148.5</v>
      </c>
      <c r="AV7" s="89">
        <v>5.45</v>
      </c>
      <c r="AW7" s="89">
        <v>3.03</v>
      </c>
      <c r="AX7" s="89">
        <v>2.12</v>
      </c>
      <c r="AY7" s="89">
        <v>2.42</v>
      </c>
      <c r="AZ7" s="90">
        <v>3.33</v>
      </c>
      <c r="BA7" s="88">
        <v>32.1</v>
      </c>
      <c r="BB7" s="90">
        <v>12.7</v>
      </c>
      <c r="BC7" s="83">
        <v>4.8499999999999996</v>
      </c>
      <c r="BD7" s="76">
        <v>4.82</v>
      </c>
      <c r="BE7" s="76">
        <v>3.64</v>
      </c>
      <c r="BF7" s="76">
        <v>0</v>
      </c>
      <c r="BG7" s="76">
        <v>0.3</v>
      </c>
      <c r="BH7" s="76">
        <v>0.61</v>
      </c>
      <c r="BI7" s="76">
        <v>0.3</v>
      </c>
      <c r="BJ7" s="74">
        <v>0</v>
      </c>
      <c r="BK7" s="83">
        <v>1.21</v>
      </c>
      <c r="BL7" s="78">
        <v>1.2</v>
      </c>
      <c r="BM7" s="538">
        <v>0.91</v>
      </c>
      <c r="BN7" s="528">
        <v>0.63</v>
      </c>
      <c r="BO7" s="528">
        <v>0.3</v>
      </c>
      <c r="BP7" s="528">
        <v>0.3</v>
      </c>
      <c r="BQ7" s="514">
        <v>0.3</v>
      </c>
      <c r="BR7" s="538">
        <v>0</v>
      </c>
      <c r="BS7" s="528">
        <v>0.61</v>
      </c>
      <c r="BT7" s="505">
        <f t="shared" si="8"/>
        <v>0</v>
      </c>
      <c r="BU7" s="514">
        <v>0.61</v>
      </c>
      <c r="BV7" s="538">
        <v>1.52</v>
      </c>
      <c r="BW7" s="528">
        <v>0.3</v>
      </c>
      <c r="BX7" s="514">
        <v>1.21</v>
      </c>
      <c r="BY7" s="538">
        <v>0.13</v>
      </c>
      <c r="BZ7" s="528">
        <v>1</v>
      </c>
      <c r="CA7" s="528">
        <v>0</v>
      </c>
      <c r="CB7" s="520">
        <v>0</v>
      </c>
    </row>
    <row r="8" spans="1:80" s="94" customFormat="1" ht="15" customHeight="1" x14ac:dyDescent="0.25">
      <c r="A8" s="231" t="s">
        <v>186</v>
      </c>
      <c r="B8" s="236" t="s">
        <v>39</v>
      </c>
      <c r="C8" s="73">
        <v>22</v>
      </c>
      <c r="D8" s="74">
        <v>1.9</v>
      </c>
      <c r="E8" s="75">
        <v>0</v>
      </c>
      <c r="F8" s="76">
        <v>3.16</v>
      </c>
      <c r="G8" s="76">
        <v>1.05</v>
      </c>
      <c r="H8" s="77">
        <f t="shared" si="4"/>
        <v>0.33227848101265822</v>
      </c>
      <c r="I8" s="77">
        <v>0</v>
      </c>
      <c r="J8" s="77">
        <v>0</v>
      </c>
      <c r="K8" s="76">
        <v>22.2</v>
      </c>
      <c r="L8" s="76">
        <v>0</v>
      </c>
      <c r="M8" s="76">
        <v>0</v>
      </c>
      <c r="N8" s="78">
        <v>0</v>
      </c>
      <c r="O8" s="79">
        <v>0.11</v>
      </c>
      <c r="P8" s="80">
        <v>0.11</v>
      </c>
      <c r="Q8" s="80">
        <v>0.04</v>
      </c>
      <c r="R8" s="81">
        <v>-0.11</v>
      </c>
      <c r="S8" s="82">
        <v>-0.11</v>
      </c>
      <c r="T8" s="83">
        <v>45.3</v>
      </c>
      <c r="U8" s="76">
        <v>57.4</v>
      </c>
      <c r="V8" s="84">
        <f t="shared" si="5"/>
        <v>0.78919860627177696</v>
      </c>
      <c r="W8" s="85">
        <v>583.70000000000005</v>
      </c>
      <c r="X8" s="86">
        <v>117.9</v>
      </c>
      <c r="Y8" s="87">
        <v>0</v>
      </c>
      <c r="Z8" s="80">
        <v>0.05</v>
      </c>
      <c r="AA8" s="76">
        <v>0.11</v>
      </c>
      <c r="AB8" s="80">
        <v>1.58</v>
      </c>
      <c r="AC8" s="76">
        <v>1.05</v>
      </c>
      <c r="AD8" s="76">
        <v>1.05</v>
      </c>
      <c r="AE8" s="76">
        <v>0</v>
      </c>
      <c r="AF8" s="78">
        <v>3.68</v>
      </c>
      <c r="AG8" s="88">
        <v>77.900000000000006</v>
      </c>
      <c r="AH8" s="89">
        <v>0</v>
      </c>
      <c r="AI8" s="89">
        <v>7.37</v>
      </c>
      <c r="AJ8" s="89">
        <v>27.9</v>
      </c>
      <c r="AK8" s="89">
        <v>44.7</v>
      </c>
      <c r="AL8" s="89">
        <v>4.21</v>
      </c>
      <c r="AM8" s="90">
        <v>77.900000000000006</v>
      </c>
      <c r="AN8" s="88">
        <v>8.42</v>
      </c>
      <c r="AO8" s="89">
        <v>2.11</v>
      </c>
      <c r="AP8" s="91">
        <f t="shared" si="6"/>
        <v>0.25059382422802851</v>
      </c>
      <c r="AQ8" s="89">
        <v>4.74</v>
      </c>
      <c r="AR8" s="92">
        <f t="shared" si="7"/>
        <v>0.56294536817102137</v>
      </c>
      <c r="AS8" s="88">
        <v>48.9</v>
      </c>
      <c r="AT8" s="93">
        <v>310</v>
      </c>
      <c r="AU8" s="93">
        <v>140</v>
      </c>
      <c r="AV8" s="89">
        <v>4.21</v>
      </c>
      <c r="AW8" s="89">
        <v>5.79</v>
      </c>
      <c r="AX8" s="89">
        <v>1.05</v>
      </c>
      <c r="AY8" s="89">
        <v>3.16</v>
      </c>
      <c r="AZ8" s="90">
        <v>3.16</v>
      </c>
      <c r="BA8" s="88">
        <v>59.5</v>
      </c>
      <c r="BB8" s="90">
        <v>10.5</v>
      </c>
      <c r="BC8" s="83">
        <v>3.68</v>
      </c>
      <c r="BD8" s="76">
        <v>4.4400000000000004</v>
      </c>
      <c r="BE8" s="76">
        <v>2.63</v>
      </c>
      <c r="BF8" s="76">
        <v>0.53</v>
      </c>
      <c r="BG8" s="76">
        <v>0</v>
      </c>
      <c r="BH8" s="76">
        <v>0</v>
      </c>
      <c r="BI8" s="76">
        <v>0.53</v>
      </c>
      <c r="BJ8" s="74">
        <v>0</v>
      </c>
      <c r="BK8" s="83">
        <v>0</v>
      </c>
      <c r="BL8" s="78">
        <v>0</v>
      </c>
      <c r="BM8" s="538">
        <v>1.88</v>
      </c>
      <c r="BN8" s="528">
        <v>1.6</v>
      </c>
      <c r="BO8" s="528">
        <v>1.25</v>
      </c>
      <c r="BP8" s="528">
        <v>0</v>
      </c>
      <c r="BQ8" s="514">
        <v>0.63</v>
      </c>
      <c r="BR8" s="538">
        <v>0.63</v>
      </c>
      <c r="BS8" s="528">
        <v>1.25</v>
      </c>
      <c r="BT8" s="505">
        <f t="shared" si="8"/>
        <v>0.504</v>
      </c>
      <c r="BU8" s="514">
        <v>0.63</v>
      </c>
      <c r="BV8" s="538">
        <v>1.88</v>
      </c>
      <c r="BW8" s="528">
        <v>0</v>
      </c>
      <c r="BX8" s="514">
        <v>1.88</v>
      </c>
      <c r="BY8" s="538">
        <v>0.4</v>
      </c>
      <c r="BZ8" s="528">
        <v>2</v>
      </c>
      <c r="CA8" s="528">
        <v>0.63</v>
      </c>
      <c r="CB8" s="520">
        <v>0</v>
      </c>
    </row>
    <row r="9" spans="1:80" s="140" customFormat="1" ht="15" customHeight="1" x14ac:dyDescent="0.25">
      <c r="A9" s="233" t="s">
        <v>5</v>
      </c>
      <c r="B9" s="238" t="s">
        <v>296</v>
      </c>
      <c r="C9" s="119">
        <v>24</v>
      </c>
      <c r="D9" s="120">
        <v>3.5</v>
      </c>
      <c r="E9" s="121">
        <v>0.28999999999999998</v>
      </c>
      <c r="F9" s="122">
        <v>1.1399999999999999</v>
      </c>
      <c r="G9" s="122">
        <v>1.1399999999999999</v>
      </c>
      <c r="H9" s="123">
        <f t="shared" si="4"/>
        <v>1</v>
      </c>
      <c r="I9" s="123">
        <v>0.25</v>
      </c>
      <c r="J9" s="123">
        <v>0.25</v>
      </c>
      <c r="K9" s="122">
        <v>11.7</v>
      </c>
      <c r="L9" s="122">
        <v>0</v>
      </c>
      <c r="M9" s="122">
        <v>0</v>
      </c>
      <c r="N9" s="124">
        <v>0</v>
      </c>
      <c r="O9" s="125">
        <v>0.23</v>
      </c>
      <c r="P9" s="126">
        <v>0.23</v>
      </c>
      <c r="Q9" s="126">
        <v>0.21</v>
      </c>
      <c r="R9" s="141">
        <v>0.06</v>
      </c>
      <c r="S9" s="142">
        <v>0.06</v>
      </c>
      <c r="T9" s="129">
        <v>48.3</v>
      </c>
      <c r="U9" s="122">
        <v>57.7</v>
      </c>
      <c r="V9" s="130">
        <f t="shared" si="5"/>
        <v>0.83708838821490461</v>
      </c>
      <c r="W9" s="131">
        <v>736.6</v>
      </c>
      <c r="X9" s="132">
        <v>177.7</v>
      </c>
      <c r="Y9" s="133">
        <v>0.28999999999999998</v>
      </c>
      <c r="Z9" s="126">
        <v>0.43</v>
      </c>
      <c r="AA9" s="122">
        <v>0.17</v>
      </c>
      <c r="AB9" s="126">
        <v>1.71</v>
      </c>
      <c r="AC9" s="122">
        <v>4.57</v>
      </c>
      <c r="AD9" s="122">
        <v>2.57</v>
      </c>
      <c r="AE9" s="122">
        <v>0.28999999999999998</v>
      </c>
      <c r="AF9" s="124">
        <v>5.71</v>
      </c>
      <c r="AG9" s="134">
        <v>66</v>
      </c>
      <c r="AH9" s="135">
        <v>0.86</v>
      </c>
      <c r="AI9" s="135">
        <v>8.86</v>
      </c>
      <c r="AJ9" s="135">
        <v>38</v>
      </c>
      <c r="AK9" s="135">
        <v>19.399999999999999</v>
      </c>
      <c r="AL9" s="135">
        <v>1.71</v>
      </c>
      <c r="AM9" s="136">
        <v>66</v>
      </c>
      <c r="AN9" s="134">
        <v>0.56999999999999995</v>
      </c>
      <c r="AO9" s="135">
        <v>0</v>
      </c>
      <c r="AP9" s="137">
        <f t="shared" si="6"/>
        <v>0</v>
      </c>
      <c r="AQ9" s="135">
        <v>0.28999999999999998</v>
      </c>
      <c r="AR9" s="138">
        <f t="shared" si="7"/>
        <v>0.50877192982456143</v>
      </c>
      <c r="AS9" s="134">
        <v>30.9</v>
      </c>
      <c r="AT9" s="139">
        <v>107.7</v>
      </c>
      <c r="AU9" s="139">
        <v>41.1</v>
      </c>
      <c r="AV9" s="135">
        <v>0.56999999999999995</v>
      </c>
      <c r="AW9" s="135">
        <v>1.1399999999999999</v>
      </c>
      <c r="AX9" s="135">
        <v>0.28999999999999998</v>
      </c>
      <c r="AY9" s="135">
        <v>1.43</v>
      </c>
      <c r="AZ9" s="136">
        <v>1.1399999999999999</v>
      </c>
      <c r="BA9" s="134">
        <v>49.7</v>
      </c>
      <c r="BB9" s="136">
        <v>5.71</v>
      </c>
      <c r="BC9" s="129">
        <v>2.57</v>
      </c>
      <c r="BD9" s="122">
        <v>2.58</v>
      </c>
      <c r="BE9" s="122">
        <v>2.57</v>
      </c>
      <c r="BF9" s="122">
        <v>0</v>
      </c>
      <c r="BG9" s="122">
        <v>0</v>
      </c>
      <c r="BH9" s="122">
        <v>0</v>
      </c>
      <c r="BI9" s="122">
        <v>0</v>
      </c>
      <c r="BJ9" s="120">
        <v>0</v>
      </c>
      <c r="BK9" s="129">
        <v>0.28999999999999998</v>
      </c>
      <c r="BL9" s="124">
        <v>0.28999999999999998</v>
      </c>
      <c r="BM9" s="537">
        <v>2</v>
      </c>
      <c r="BN9" s="529">
        <v>1.64</v>
      </c>
      <c r="BO9" s="529">
        <v>1.43</v>
      </c>
      <c r="BP9" s="529">
        <v>0.28999999999999998</v>
      </c>
      <c r="BQ9" s="513">
        <v>0.28999999999999998</v>
      </c>
      <c r="BR9" s="537">
        <v>0.56999999999999995</v>
      </c>
      <c r="BS9" s="529">
        <v>1.43</v>
      </c>
      <c r="BT9" s="506">
        <f t="shared" si="8"/>
        <v>0.39860139860139859</v>
      </c>
      <c r="BU9" s="513">
        <v>0.86</v>
      </c>
      <c r="BV9" s="537">
        <v>1.43</v>
      </c>
      <c r="BW9" s="529">
        <v>0.28999999999999998</v>
      </c>
      <c r="BX9" s="513">
        <v>1.1399999999999999</v>
      </c>
      <c r="BY9" s="537">
        <v>0.36</v>
      </c>
      <c r="BZ9" s="529">
        <v>3</v>
      </c>
      <c r="CA9" s="529">
        <v>1.1399999999999999</v>
      </c>
      <c r="CB9" s="519">
        <v>0</v>
      </c>
    </row>
    <row r="10" spans="1:80" s="94" customFormat="1" ht="15" customHeight="1" x14ac:dyDescent="0.25">
      <c r="A10" s="231" t="s">
        <v>228</v>
      </c>
      <c r="B10" s="236" t="s">
        <v>39</v>
      </c>
      <c r="C10" s="73">
        <v>24</v>
      </c>
      <c r="D10" s="74">
        <v>0.7</v>
      </c>
      <c r="E10" s="75">
        <v>0</v>
      </c>
      <c r="F10" s="76">
        <v>5.71</v>
      </c>
      <c r="G10" s="76">
        <v>1.43</v>
      </c>
      <c r="H10" s="77">
        <f t="shared" si="4"/>
        <v>0.25043782837127843</v>
      </c>
      <c r="I10" s="77">
        <v>0</v>
      </c>
      <c r="J10" s="77">
        <v>0</v>
      </c>
      <c r="K10" s="76">
        <v>12.9</v>
      </c>
      <c r="L10" s="76">
        <v>0</v>
      </c>
      <c r="M10" s="76">
        <v>0</v>
      </c>
      <c r="N10" s="78">
        <v>0</v>
      </c>
      <c r="O10" s="79">
        <v>0.71</v>
      </c>
      <c r="P10" s="80">
        <v>0.71</v>
      </c>
      <c r="Q10" s="80">
        <v>0.13</v>
      </c>
      <c r="R10" s="81">
        <v>-0.71</v>
      </c>
      <c r="S10" s="82">
        <v>-0.71</v>
      </c>
      <c r="T10" s="83">
        <v>14.3</v>
      </c>
      <c r="U10" s="76">
        <v>18.600000000000001</v>
      </c>
      <c r="V10" s="84">
        <f t="shared" si="5"/>
        <v>0.76881720430107525</v>
      </c>
      <c r="W10" s="85">
        <v>142.9</v>
      </c>
      <c r="X10" s="86">
        <v>14.3</v>
      </c>
      <c r="Y10" s="87">
        <v>0</v>
      </c>
      <c r="Z10" s="80">
        <v>0</v>
      </c>
      <c r="AA10" s="76">
        <v>0</v>
      </c>
      <c r="AB10" s="80">
        <v>0</v>
      </c>
      <c r="AC10" s="76">
        <v>0</v>
      </c>
      <c r="AD10" s="76">
        <v>0</v>
      </c>
      <c r="AE10" s="76">
        <v>0</v>
      </c>
      <c r="AF10" s="78">
        <v>0</v>
      </c>
      <c r="AG10" s="88">
        <v>35.700000000000003</v>
      </c>
      <c r="AH10" s="89">
        <v>0</v>
      </c>
      <c r="AI10" s="89">
        <v>4.29</v>
      </c>
      <c r="AJ10" s="89">
        <v>14.3</v>
      </c>
      <c r="AK10" s="89">
        <v>17.100000000000001</v>
      </c>
      <c r="AL10" s="89">
        <v>7.14</v>
      </c>
      <c r="AM10" s="90">
        <v>35.700000000000003</v>
      </c>
      <c r="AN10" s="88">
        <v>0</v>
      </c>
      <c r="AO10" s="89">
        <v>0</v>
      </c>
      <c r="AP10" s="91" t="str">
        <f t="shared" si="6"/>
        <v/>
      </c>
      <c r="AQ10" s="89">
        <v>0</v>
      </c>
      <c r="AR10" s="92" t="str">
        <f t="shared" si="7"/>
        <v/>
      </c>
      <c r="AS10" s="88">
        <v>20</v>
      </c>
      <c r="AT10" s="93">
        <v>52.9</v>
      </c>
      <c r="AU10" s="93">
        <v>10</v>
      </c>
      <c r="AV10" s="89">
        <v>0</v>
      </c>
      <c r="AW10" s="89">
        <v>0</v>
      </c>
      <c r="AX10" s="89">
        <v>0</v>
      </c>
      <c r="AY10" s="89">
        <v>4.29</v>
      </c>
      <c r="AZ10" s="90">
        <v>1.43</v>
      </c>
      <c r="BA10" s="88">
        <v>28.6</v>
      </c>
      <c r="BB10" s="90">
        <v>7.14</v>
      </c>
      <c r="BC10" s="83">
        <v>0</v>
      </c>
      <c r="BD10" s="76">
        <v>0</v>
      </c>
      <c r="BE10" s="76">
        <v>0</v>
      </c>
      <c r="BF10" s="76">
        <v>0</v>
      </c>
      <c r="BG10" s="76">
        <v>0</v>
      </c>
      <c r="BH10" s="76">
        <v>0</v>
      </c>
      <c r="BI10" s="76">
        <v>0</v>
      </c>
      <c r="BJ10" s="74">
        <v>0</v>
      </c>
      <c r="BK10" s="83">
        <v>0</v>
      </c>
      <c r="BL10" s="78">
        <v>0</v>
      </c>
      <c r="BM10" s="538">
        <v>5</v>
      </c>
      <c r="BN10" s="528">
        <v>3</v>
      </c>
      <c r="BO10" s="528">
        <v>5</v>
      </c>
      <c r="BP10" s="528">
        <v>0</v>
      </c>
      <c r="BQ10" s="514">
        <v>0</v>
      </c>
      <c r="BR10" s="538">
        <v>2.5</v>
      </c>
      <c r="BS10" s="528">
        <v>2.5</v>
      </c>
      <c r="BT10" s="505">
        <f t="shared" si="8"/>
        <v>1</v>
      </c>
      <c r="BU10" s="514">
        <v>0</v>
      </c>
      <c r="BV10" s="538">
        <v>0</v>
      </c>
      <c r="BW10" s="528">
        <v>0</v>
      </c>
      <c r="BX10" s="514">
        <v>0</v>
      </c>
      <c r="BY10" s="538">
        <v>2</v>
      </c>
      <c r="BZ10" s="528">
        <v>3</v>
      </c>
      <c r="CA10" s="528">
        <v>0</v>
      </c>
      <c r="CB10" s="520">
        <v>0</v>
      </c>
    </row>
    <row r="11" spans="1:80" s="94" customFormat="1" ht="15" customHeight="1" x14ac:dyDescent="0.25">
      <c r="A11" s="231" t="s">
        <v>3</v>
      </c>
      <c r="B11" s="236" t="s">
        <v>39</v>
      </c>
      <c r="C11" s="73">
        <v>25</v>
      </c>
      <c r="D11" s="74">
        <v>3.6</v>
      </c>
      <c r="E11" s="75">
        <v>0.83</v>
      </c>
      <c r="F11" s="76">
        <v>2.2200000000000002</v>
      </c>
      <c r="G11" s="76">
        <v>1.1100000000000001</v>
      </c>
      <c r="H11" s="77">
        <f t="shared" si="4"/>
        <v>0.5</v>
      </c>
      <c r="I11" s="77">
        <v>0.38</v>
      </c>
      <c r="J11" s="77">
        <v>0.75</v>
      </c>
      <c r="K11" s="76">
        <v>12.1</v>
      </c>
      <c r="L11" s="76">
        <v>0</v>
      </c>
      <c r="M11" s="76">
        <v>0</v>
      </c>
      <c r="N11" s="78">
        <v>0</v>
      </c>
      <c r="O11" s="79">
        <v>0.57999999999999996</v>
      </c>
      <c r="P11" s="80">
        <v>0.57999999999999996</v>
      </c>
      <c r="Q11" s="80">
        <v>0.26</v>
      </c>
      <c r="R11" s="96">
        <v>0.25</v>
      </c>
      <c r="S11" s="97">
        <v>0.25</v>
      </c>
      <c r="T11" s="83">
        <v>11.1</v>
      </c>
      <c r="U11" s="76">
        <v>16.100000000000001</v>
      </c>
      <c r="V11" s="84">
        <f t="shared" si="5"/>
        <v>0.68944099378881984</v>
      </c>
      <c r="W11" s="85">
        <v>137.80000000000001</v>
      </c>
      <c r="X11" s="86">
        <v>24.7</v>
      </c>
      <c r="Y11" s="87">
        <v>0</v>
      </c>
      <c r="Z11" s="80">
        <v>0.28000000000000003</v>
      </c>
      <c r="AA11" s="76">
        <v>0.11</v>
      </c>
      <c r="AB11" s="80">
        <v>1.67</v>
      </c>
      <c r="AC11" s="76">
        <v>0.56000000000000005</v>
      </c>
      <c r="AD11" s="76">
        <v>0.83</v>
      </c>
      <c r="AE11" s="76">
        <v>0</v>
      </c>
      <c r="AF11" s="78">
        <v>1.39</v>
      </c>
      <c r="AG11" s="88">
        <v>27.5</v>
      </c>
      <c r="AH11" s="89">
        <v>1.1100000000000001</v>
      </c>
      <c r="AI11" s="89">
        <v>3.33</v>
      </c>
      <c r="AJ11" s="89">
        <v>8.61</v>
      </c>
      <c r="AK11" s="89">
        <v>16.100000000000001</v>
      </c>
      <c r="AL11" s="89">
        <v>5.28</v>
      </c>
      <c r="AM11" s="90">
        <v>27.5</v>
      </c>
      <c r="AN11" s="88">
        <v>1.39</v>
      </c>
      <c r="AO11" s="89">
        <v>0</v>
      </c>
      <c r="AP11" s="91">
        <f t="shared" si="6"/>
        <v>0</v>
      </c>
      <c r="AQ11" s="89">
        <v>1.1100000000000001</v>
      </c>
      <c r="AR11" s="92">
        <f t="shared" si="7"/>
        <v>0.79856115107913683</v>
      </c>
      <c r="AS11" s="88">
        <v>12.5</v>
      </c>
      <c r="AT11" s="93">
        <v>67.5</v>
      </c>
      <c r="AU11" s="93">
        <v>47.5</v>
      </c>
      <c r="AV11" s="89">
        <v>1.39</v>
      </c>
      <c r="AW11" s="89">
        <v>0.83</v>
      </c>
      <c r="AX11" s="89">
        <v>0.28000000000000003</v>
      </c>
      <c r="AY11" s="89">
        <v>3.33</v>
      </c>
      <c r="AZ11" s="90">
        <v>0.83</v>
      </c>
      <c r="BA11" s="88">
        <v>16.7</v>
      </c>
      <c r="BB11" s="90">
        <v>4.72</v>
      </c>
      <c r="BC11" s="83">
        <v>1.94</v>
      </c>
      <c r="BD11" s="76">
        <v>1.95</v>
      </c>
      <c r="BE11" s="76">
        <v>1.39</v>
      </c>
      <c r="BF11" s="76">
        <v>0</v>
      </c>
      <c r="BG11" s="76">
        <v>0</v>
      </c>
      <c r="BH11" s="76">
        <v>0.28000000000000003</v>
      </c>
      <c r="BI11" s="76">
        <v>0.28000000000000003</v>
      </c>
      <c r="BJ11" s="74">
        <v>0</v>
      </c>
      <c r="BK11" s="83">
        <v>0.28000000000000003</v>
      </c>
      <c r="BL11" s="78">
        <v>0.28000000000000003</v>
      </c>
      <c r="BM11" s="538">
        <v>0.56000000000000005</v>
      </c>
      <c r="BN11" s="528">
        <v>1.22</v>
      </c>
      <c r="BO11" s="528">
        <v>0</v>
      </c>
      <c r="BP11" s="528">
        <v>0.28000000000000003</v>
      </c>
      <c r="BQ11" s="514">
        <v>0.28000000000000003</v>
      </c>
      <c r="BR11" s="538">
        <v>0</v>
      </c>
      <c r="BS11" s="528">
        <v>0</v>
      </c>
      <c r="BT11" s="505"/>
      <c r="BU11" s="514">
        <v>0</v>
      </c>
      <c r="BV11" s="538">
        <v>1.1100000000000001</v>
      </c>
      <c r="BW11" s="528">
        <v>0</v>
      </c>
      <c r="BX11" s="514">
        <v>1.1100000000000001</v>
      </c>
      <c r="BY11" s="538">
        <v>0.89</v>
      </c>
      <c r="BZ11" s="528">
        <v>0.75</v>
      </c>
      <c r="CA11" s="528">
        <v>1.1100000000000001</v>
      </c>
      <c r="CB11" s="520">
        <v>0</v>
      </c>
    </row>
    <row r="12" spans="1:80" s="94" customFormat="1" ht="15" customHeight="1" x14ac:dyDescent="0.25">
      <c r="A12" s="231" t="s">
        <v>190</v>
      </c>
      <c r="B12" s="236" t="s">
        <v>39</v>
      </c>
      <c r="C12" s="73">
        <v>25</v>
      </c>
      <c r="D12" s="74">
        <v>1</v>
      </c>
      <c r="E12" s="75">
        <v>0</v>
      </c>
      <c r="F12" s="76">
        <v>2</v>
      </c>
      <c r="G12" s="76">
        <v>1</v>
      </c>
      <c r="H12" s="77">
        <f t="shared" si="4"/>
        <v>0.5</v>
      </c>
      <c r="I12" s="77">
        <v>0</v>
      </c>
      <c r="J12" s="77">
        <v>0</v>
      </c>
      <c r="K12" s="76">
        <v>8.8000000000000007</v>
      </c>
      <c r="L12" s="76">
        <v>0</v>
      </c>
      <c r="M12" s="76">
        <v>0</v>
      </c>
      <c r="N12" s="78">
        <v>0</v>
      </c>
      <c r="O12" s="79">
        <v>0.4</v>
      </c>
      <c r="P12" s="80">
        <v>0.4</v>
      </c>
      <c r="Q12" s="80">
        <v>0.18</v>
      </c>
      <c r="R12" s="81">
        <v>-0.4</v>
      </c>
      <c r="S12" s="82">
        <v>-0.4</v>
      </c>
      <c r="T12" s="83">
        <v>22</v>
      </c>
      <c r="U12" s="76">
        <v>28</v>
      </c>
      <c r="V12" s="84">
        <f t="shared" si="5"/>
        <v>0.7857142857142857</v>
      </c>
      <c r="W12" s="85">
        <v>297</v>
      </c>
      <c r="X12" s="86">
        <v>130</v>
      </c>
      <c r="Y12" s="87">
        <v>0</v>
      </c>
      <c r="Z12" s="80">
        <v>0.2</v>
      </c>
      <c r="AA12" s="76">
        <v>0.1</v>
      </c>
      <c r="AB12" s="80">
        <v>4</v>
      </c>
      <c r="AC12" s="76">
        <v>3</v>
      </c>
      <c r="AD12" s="76">
        <v>2</v>
      </c>
      <c r="AE12" s="76">
        <v>0</v>
      </c>
      <c r="AF12" s="78">
        <v>7</v>
      </c>
      <c r="AG12" s="88">
        <v>39</v>
      </c>
      <c r="AH12" s="89">
        <v>0</v>
      </c>
      <c r="AI12" s="89">
        <v>0</v>
      </c>
      <c r="AJ12" s="89">
        <v>12</v>
      </c>
      <c r="AK12" s="89">
        <v>27</v>
      </c>
      <c r="AL12" s="89">
        <v>6</v>
      </c>
      <c r="AM12" s="90">
        <v>39</v>
      </c>
      <c r="AN12" s="88">
        <v>2</v>
      </c>
      <c r="AO12" s="89">
        <v>1</v>
      </c>
      <c r="AP12" s="91">
        <f t="shared" si="6"/>
        <v>0.5</v>
      </c>
      <c r="AQ12" s="89">
        <v>1</v>
      </c>
      <c r="AR12" s="92">
        <f t="shared" si="7"/>
        <v>0.5</v>
      </c>
      <c r="AS12" s="88">
        <v>17</v>
      </c>
      <c r="AT12" s="93">
        <v>67</v>
      </c>
      <c r="AU12" s="93">
        <v>26</v>
      </c>
      <c r="AV12" s="89">
        <v>1</v>
      </c>
      <c r="AW12" s="89">
        <v>0</v>
      </c>
      <c r="AX12" s="89">
        <v>1</v>
      </c>
      <c r="AY12" s="89">
        <v>2</v>
      </c>
      <c r="AZ12" s="90">
        <v>0</v>
      </c>
      <c r="BA12" s="88">
        <v>25</v>
      </c>
      <c r="BB12" s="90">
        <v>6</v>
      </c>
      <c r="BC12" s="83">
        <v>6</v>
      </c>
      <c r="BD12" s="76">
        <v>5.81</v>
      </c>
      <c r="BE12" s="76">
        <v>6</v>
      </c>
      <c r="BF12" s="76">
        <v>0</v>
      </c>
      <c r="BG12" s="76">
        <v>0</v>
      </c>
      <c r="BH12" s="76">
        <v>0</v>
      </c>
      <c r="BI12" s="76">
        <v>0</v>
      </c>
      <c r="BJ12" s="74">
        <v>0</v>
      </c>
      <c r="BK12" s="83">
        <v>0</v>
      </c>
      <c r="BL12" s="78">
        <v>0</v>
      </c>
      <c r="BM12" s="538">
        <v>2</v>
      </c>
      <c r="BN12" s="528">
        <v>0.75</v>
      </c>
      <c r="BO12" s="528">
        <v>0</v>
      </c>
      <c r="BP12" s="528">
        <v>1</v>
      </c>
      <c r="BQ12" s="514">
        <v>1</v>
      </c>
      <c r="BR12" s="538">
        <v>0</v>
      </c>
      <c r="BS12" s="528">
        <v>0</v>
      </c>
      <c r="BT12" s="505"/>
      <c r="BU12" s="514">
        <v>0</v>
      </c>
      <c r="BV12" s="538">
        <v>0</v>
      </c>
      <c r="BW12" s="528">
        <v>0</v>
      </c>
      <c r="BX12" s="514">
        <v>0</v>
      </c>
      <c r="BY12" s="538">
        <v>1.63</v>
      </c>
      <c r="BZ12" s="528">
        <v>4</v>
      </c>
      <c r="CA12" s="528">
        <v>0</v>
      </c>
      <c r="CB12" s="520">
        <v>0</v>
      </c>
    </row>
    <row r="13" spans="1:80" s="94" customFormat="1" ht="15" customHeight="1" x14ac:dyDescent="0.25">
      <c r="A13" s="231" t="s">
        <v>1</v>
      </c>
      <c r="B13" s="236" t="s">
        <v>39</v>
      </c>
      <c r="C13" s="73">
        <v>25</v>
      </c>
      <c r="D13" s="74">
        <v>3.5</v>
      </c>
      <c r="E13" s="75">
        <v>0</v>
      </c>
      <c r="F13" s="76">
        <v>2.29</v>
      </c>
      <c r="G13" s="76">
        <v>1.71</v>
      </c>
      <c r="H13" s="77">
        <f t="shared" si="4"/>
        <v>0.74672489082969429</v>
      </c>
      <c r="I13" s="77">
        <v>0</v>
      </c>
      <c r="J13" s="77">
        <v>0</v>
      </c>
      <c r="K13" s="76">
        <v>19.100000000000001</v>
      </c>
      <c r="L13" s="76">
        <v>0.28999999999999998</v>
      </c>
      <c r="M13" s="76">
        <v>0</v>
      </c>
      <c r="N13" s="78">
        <v>0</v>
      </c>
      <c r="O13" s="79">
        <v>0.34</v>
      </c>
      <c r="P13" s="80">
        <v>0.34</v>
      </c>
      <c r="Q13" s="80">
        <v>0.15</v>
      </c>
      <c r="R13" s="81">
        <v>-0.34</v>
      </c>
      <c r="S13" s="82">
        <v>-0.34</v>
      </c>
      <c r="T13" s="83">
        <v>31.7</v>
      </c>
      <c r="U13" s="76">
        <v>42.9</v>
      </c>
      <c r="V13" s="84">
        <f t="shared" si="5"/>
        <v>0.73892773892773889</v>
      </c>
      <c r="W13" s="85">
        <v>547.4</v>
      </c>
      <c r="X13" s="86">
        <v>124.3</v>
      </c>
      <c r="Y13" s="87">
        <v>0.28999999999999998</v>
      </c>
      <c r="Z13" s="80">
        <v>0.37</v>
      </c>
      <c r="AA13" s="76">
        <v>0.26</v>
      </c>
      <c r="AB13" s="80">
        <v>2.29</v>
      </c>
      <c r="AC13" s="76">
        <v>1.43</v>
      </c>
      <c r="AD13" s="76">
        <v>1.43</v>
      </c>
      <c r="AE13" s="76">
        <v>0.28999999999999998</v>
      </c>
      <c r="AF13" s="78">
        <v>2.57</v>
      </c>
      <c r="AG13" s="88">
        <v>55.4</v>
      </c>
      <c r="AH13" s="89">
        <v>0.56999999999999995</v>
      </c>
      <c r="AI13" s="89">
        <v>5.43</v>
      </c>
      <c r="AJ13" s="89">
        <v>19.7</v>
      </c>
      <c r="AK13" s="89">
        <v>30.6</v>
      </c>
      <c r="AL13" s="89">
        <v>6</v>
      </c>
      <c r="AM13" s="90">
        <v>55.4</v>
      </c>
      <c r="AN13" s="88">
        <v>4.29</v>
      </c>
      <c r="AO13" s="89">
        <v>1.1399999999999999</v>
      </c>
      <c r="AP13" s="91">
        <f t="shared" si="6"/>
        <v>0.26573426573426573</v>
      </c>
      <c r="AQ13" s="89">
        <v>2</v>
      </c>
      <c r="AR13" s="92">
        <f t="shared" si="7"/>
        <v>0.46620046620046618</v>
      </c>
      <c r="AS13" s="88">
        <v>32.9</v>
      </c>
      <c r="AT13" s="93">
        <v>222.9</v>
      </c>
      <c r="AU13" s="93">
        <v>121.1</v>
      </c>
      <c r="AV13" s="89">
        <v>4.8600000000000003</v>
      </c>
      <c r="AW13" s="89">
        <v>2.57</v>
      </c>
      <c r="AX13" s="89">
        <v>1.71</v>
      </c>
      <c r="AY13" s="89">
        <v>1.71</v>
      </c>
      <c r="AZ13" s="90">
        <v>1.1399999999999999</v>
      </c>
      <c r="BA13" s="88">
        <v>39.1</v>
      </c>
      <c r="BB13" s="90">
        <v>9.14</v>
      </c>
      <c r="BC13" s="83">
        <v>5.43</v>
      </c>
      <c r="BD13" s="76">
        <v>5.43</v>
      </c>
      <c r="BE13" s="76">
        <v>3.71</v>
      </c>
      <c r="BF13" s="76">
        <v>0.56999999999999995</v>
      </c>
      <c r="BG13" s="76">
        <v>0.28999999999999998</v>
      </c>
      <c r="BH13" s="76">
        <v>0.28999999999999998</v>
      </c>
      <c r="BI13" s="76">
        <v>0</v>
      </c>
      <c r="BJ13" s="74">
        <v>0.56999999999999995</v>
      </c>
      <c r="BK13" s="83">
        <v>0</v>
      </c>
      <c r="BL13" s="78">
        <v>0</v>
      </c>
      <c r="BM13" s="538">
        <v>2.29</v>
      </c>
      <c r="BN13" s="528">
        <v>1.5</v>
      </c>
      <c r="BO13" s="528">
        <v>0.86</v>
      </c>
      <c r="BP13" s="528">
        <v>0.56999999999999995</v>
      </c>
      <c r="BQ13" s="514">
        <v>0.86</v>
      </c>
      <c r="BR13" s="538">
        <v>1.71</v>
      </c>
      <c r="BS13" s="528">
        <v>2.29</v>
      </c>
      <c r="BT13" s="505">
        <f t="shared" ref="BT13:BT16" si="9">BR13/BS13</f>
        <v>0.74672489082969429</v>
      </c>
      <c r="BU13" s="514">
        <v>0.56999999999999995</v>
      </c>
      <c r="BV13" s="538">
        <v>0.86</v>
      </c>
      <c r="BW13" s="528">
        <v>0</v>
      </c>
      <c r="BX13" s="514">
        <v>0.86</v>
      </c>
      <c r="BY13" s="538">
        <v>0.63</v>
      </c>
      <c r="BZ13" s="528">
        <v>2.75</v>
      </c>
      <c r="CA13" s="528">
        <v>0</v>
      </c>
      <c r="CB13" s="520">
        <v>0</v>
      </c>
    </row>
    <row r="14" spans="1:80" s="202" customFormat="1" ht="15" customHeight="1" x14ac:dyDescent="0.25">
      <c r="A14" s="234" t="s">
        <v>248</v>
      </c>
      <c r="B14" s="239" t="s">
        <v>246</v>
      </c>
      <c r="C14" s="181">
        <v>28</v>
      </c>
      <c r="D14" s="182">
        <v>1</v>
      </c>
      <c r="E14" s="183">
        <v>0</v>
      </c>
      <c r="F14" s="184">
        <v>0</v>
      </c>
      <c r="G14" s="184">
        <v>0</v>
      </c>
      <c r="H14" s="185" t="str">
        <f t="shared" si="4"/>
        <v/>
      </c>
      <c r="I14" s="185"/>
      <c r="J14" s="185"/>
      <c r="K14" s="184"/>
      <c r="L14" s="184">
        <v>0</v>
      </c>
      <c r="M14" s="184">
        <v>0</v>
      </c>
      <c r="N14" s="186">
        <v>0</v>
      </c>
      <c r="O14" s="187">
        <v>0</v>
      </c>
      <c r="P14" s="188">
        <v>0</v>
      </c>
      <c r="Q14" s="188"/>
      <c r="R14" s="188">
        <v>0</v>
      </c>
      <c r="S14" s="205">
        <v>0</v>
      </c>
      <c r="T14" s="191">
        <v>51</v>
      </c>
      <c r="U14" s="184">
        <v>57</v>
      </c>
      <c r="V14" s="192">
        <f t="shared" si="5"/>
        <v>0.89473684210526316</v>
      </c>
      <c r="W14" s="193">
        <v>896</v>
      </c>
      <c r="X14" s="194">
        <v>326</v>
      </c>
      <c r="Y14" s="195">
        <v>0</v>
      </c>
      <c r="Z14" s="188">
        <v>0</v>
      </c>
      <c r="AA14" s="184">
        <v>0</v>
      </c>
      <c r="AB14" s="188">
        <v>0</v>
      </c>
      <c r="AC14" s="184">
        <v>4</v>
      </c>
      <c r="AD14" s="184">
        <v>0</v>
      </c>
      <c r="AE14" s="184">
        <v>0</v>
      </c>
      <c r="AF14" s="186">
        <v>7</v>
      </c>
      <c r="AG14" s="196">
        <v>64</v>
      </c>
      <c r="AH14" s="197">
        <v>4</v>
      </c>
      <c r="AI14" s="197">
        <v>13</v>
      </c>
      <c r="AJ14" s="197">
        <v>45</v>
      </c>
      <c r="AK14" s="197">
        <v>7</v>
      </c>
      <c r="AL14" s="197">
        <v>0</v>
      </c>
      <c r="AM14" s="198">
        <v>64</v>
      </c>
      <c r="AN14" s="196">
        <v>0</v>
      </c>
      <c r="AO14" s="197">
        <v>0</v>
      </c>
      <c r="AP14" s="199" t="str">
        <f t="shared" si="6"/>
        <v/>
      </c>
      <c r="AQ14" s="197">
        <v>0</v>
      </c>
      <c r="AR14" s="200" t="str">
        <f t="shared" si="7"/>
        <v/>
      </c>
      <c r="AS14" s="196">
        <v>41</v>
      </c>
      <c r="AT14" s="201">
        <v>158</v>
      </c>
      <c r="AU14" s="201">
        <v>75</v>
      </c>
      <c r="AV14" s="197">
        <v>1</v>
      </c>
      <c r="AW14" s="197">
        <v>2</v>
      </c>
      <c r="AX14" s="197">
        <v>0</v>
      </c>
      <c r="AY14" s="197">
        <v>1</v>
      </c>
      <c r="AZ14" s="198">
        <v>0</v>
      </c>
      <c r="BA14" s="196">
        <v>40</v>
      </c>
      <c r="BB14" s="198">
        <v>0</v>
      </c>
      <c r="BC14" s="191">
        <v>4</v>
      </c>
      <c r="BD14" s="184">
        <v>4</v>
      </c>
      <c r="BE14" s="184">
        <v>3</v>
      </c>
      <c r="BF14" s="184">
        <v>1</v>
      </c>
      <c r="BG14" s="184">
        <v>0</v>
      </c>
      <c r="BH14" s="184">
        <v>0</v>
      </c>
      <c r="BI14" s="184">
        <v>0</v>
      </c>
      <c r="BJ14" s="182">
        <v>0</v>
      </c>
      <c r="BK14" s="191">
        <v>0</v>
      </c>
      <c r="BL14" s="186">
        <v>0</v>
      </c>
      <c r="BM14" s="539">
        <v>3</v>
      </c>
      <c r="BN14" s="530">
        <v>2.57</v>
      </c>
      <c r="BO14" s="530">
        <v>1</v>
      </c>
      <c r="BP14" s="530">
        <v>2</v>
      </c>
      <c r="BQ14" s="515">
        <v>0</v>
      </c>
      <c r="BR14" s="539">
        <v>2</v>
      </c>
      <c r="BS14" s="530">
        <v>2</v>
      </c>
      <c r="BT14" s="507">
        <f t="shared" si="9"/>
        <v>1</v>
      </c>
      <c r="BU14" s="515">
        <v>0</v>
      </c>
      <c r="BV14" s="539">
        <v>0</v>
      </c>
      <c r="BW14" s="530">
        <v>0</v>
      </c>
      <c r="BX14" s="515">
        <v>0</v>
      </c>
      <c r="BY14" s="539">
        <v>1.57</v>
      </c>
      <c r="BZ14" s="530">
        <v>4</v>
      </c>
      <c r="CA14" s="530">
        <v>2</v>
      </c>
      <c r="CB14" s="521">
        <v>0</v>
      </c>
    </row>
    <row r="15" spans="1:80" s="202" customFormat="1" ht="15" customHeight="1" x14ac:dyDescent="0.25">
      <c r="A15" s="234" t="s">
        <v>175</v>
      </c>
      <c r="B15" s="239" t="s">
        <v>246</v>
      </c>
      <c r="C15" s="181">
        <v>29</v>
      </c>
      <c r="D15" s="182">
        <v>1.6</v>
      </c>
      <c r="E15" s="183">
        <v>0</v>
      </c>
      <c r="F15" s="184">
        <v>1.88</v>
      </c>
      <c r="G15" s="184">
        <v>0.63</v>
      </c>
      <c r="H15" s="185">
        <f t="shared" si="4"/>
        <v>0.33510638297872342</v>
      </c>
      <c r="I15" s="185">
        <v>0</v>
      </c>
      <c r="J15" s="185">
        <v>0</v>
      </c>
      <c r="K15" s="184">
        <v>18.3</v>
      </c>
      <c r="L15" s="184">
        <v>0</v>
      </c>
      <c r="M15" s="184">
        <v>0</v>
      </c>
      <c r="N15" s="186">
        <v>0</v>
      </c>
      <c r="O15" s="187">
        <v>0.19</v>
      </c>
      <c r="P15" s="188">
        <v>0.19</v>
      </c>
      <c r="Q15" s="188">
        <v>0.11</v>
      </c>
      <c r="R15" s="189">
        <v>-0.19</v>
      </c>
      <c r="S15" s="190">
        <v>-0.19</v>
      </c>
      <c r="T15" s="191">
        <v>44.4</v>
      </c>
      <c r="U15" s="184">
        <v>51.9</v>
      </c>
      <c r="V15" s="192">
        <f t="shared" si="5"/>
        <v>0.8554913294797688</v>
      </c>
      <c r="W15" s="193">
        <v>692.5</v>
      </c>
      <c r="X15" s="194">
        <v>211.3</v>
      </c>
      <c r="Y15" s="195">
        <v>0</v>
      </c>
      <c r="Z15" s="188">
        <v>0.13</v>
      </c>
      <c r="AA15" s="184">
        <v>0.13</v>
      </c>
      <c r="AB15" s="188">
        <v>2.5</v>
      </c>
      <c r="AC15" s="184">
        <v>3.75</v>
      </c>
      <c r="AD15" s="184">
        <v>2.5</v>
      </c>
      <c r="AE15" s="184">
        <v>0</v>
      </c>
      <c r="AF15" s="186">
        <v>6.88</v>
      </c>
      <c r="AG15" s="196">
        <v>61.3</v>
      </c>
      <c r="AH15" s="197">
        <v>2.5</v>
      </c>
      <c r="AI15" s="197">
        <v>13.8</v>
      </c>
      <c r="AJ15" s="197">
        <v>26.9</v>
      </c>
      <c r="AK15" s="197">
        <v>20.6</v>
      </c>
      <c r="AL15" s="197">
        <v>1.25</v>
      </c>
      <c r="AM15" s="198">
        <v>61.3</v>
      </c>
      <c r="AN15" s="196">
        <v>0</v>
      </c>
      <c r="AO15" s="197">
        <v>0</v>
      </c>
      <c r="AP15" s="199" t="str">
        <f t="shared" si="6"/>
        <v/>
      </c>
      <c r="AQ15" s="197">
        <v>0</v>
      </c>
      <c r="AR15" s="200" t="str">
        <f t="shared" si="7"/>
        <v/>
      </c>
      <c r="AS15" s="196">
        <v>31.9</v>
      </c>
      <c r="AT15" s="201">
        <v>123.1</v>
      </c>
      <c r="AU15" s="201">
        <v>45</v>
      </c>
      <c r="AV15" s="197">
        <v>0</v>
      </c>
      <c r="AW15" s="197">
        <v>0.63</v>
      </c>
      <c r="AX15" s="197">
        <v>0</v>
      </c>
      <c r="AY15" s="197">
        <v>1.88</v>
      </c>
      <c r="AZ15" s="198">
        <v>0.63</v>
      </c>
      <c r="BA15" s="196">
        <v>41.9</v>
      </c>
      <c r="BB15" s="198">
        <v>3.13</v>
      </c>
      <c r="BC15" s="191">
        <v>3.13</v>
      </c>
      <c r="BD15" s="184">
        <v>3.54</v>
      </c>
      <c r="BE15" s="184">
        <v>2.5</v>
      </c>
      <c r="BF15" s="184">
        <v>0</v>
      </c>
      <c r="BG15" s="184">
        <v>0</v>
      </c>
      <c r="BH15" s="184">
        <v>0.63</v>
      </c>
      <c r="BI15" s="184">
        <v>0</v>
      </c>
      <c r="BJ15" s="182">
        <v>0</v>
      </c>
      <c r="BK15" s="191">
        <v>0</v>
      </c>
      <c r="BL15" s="186">
        <v>0</v>
      </c>
      <c r="BM15" s="539">
        <v>2.14</v>
      </c>
      <c r="BN15" s="530">
        <v>2.25</v>
      </c>
      <c r="BO15" s="530">
        <v>0.71</v>
      </c>
      <c r="BP15" s="530">
        <v>0.71</v>
      </c>
      <c r="BQ15" s="515">
        <v>0.71</v>
      </c>
      <c r="BR15" s="539">
        <v>0.71</v>
      </c>
      <c r="BS15" s="530">
        <v>1.43</v>
      </c>
      <c r="BT15" s="507">
        <f t="shared" si="9"/>
        <v>0.49650349650349651</v>
      </c>
      <c r="BU15" s="515">
        <v>0.71</v>
      </c>
      <c r="BV15" s="539">
        <v>0.71</v>
      </c>
      <c r="BW15" s="530">
        <v>0.71</v>
      </c>
      <c r="BX15" s="515">
        <v>0</v>
      </c>
      <c r="BY15" s="539">
        <v>0.5</v>
      </c>
      <c r="BZ15" s="530">
        <v>1.5</v>
      </c>
      <c r="CA15" s="530">
        <v>2.14</v>
      </c>
      <c r="CB15" s="521">
        <v>0</v>
      </c>
    </row>
    <row r="16" spans="1:80" s="202" customFormat="1" ht="15" customHeight="1" x14ac:dyDescent="0.25">
      <c r="A16" s="234" t="s">
        <v>4</v>
      </c>
      <c r="B16" s="239" t="s">
        <v>246</v>
      </c>
      <c r="C16" s="181">
        <v>30</v>
      </c>
      <c r="D16" s="182">
        <v>4.3</v>
      </c>
      <c r="E16" s="183">
        <v>0.23</v>
      </c>
      <c r="F16" s="184">
        <v>2.09</v>
      </c>
      <c r="G16" s="184">
        <v>0.7</v>
      </c>
      <c r="H16" s="185">
        <f t="shared" si="4"/>
        <v>0.3349282296650718</v>
      </c>
      <c r="I16" s="185">
        <v>0.11</v>
      </c>
      <c r="J16" s="185">
        <v>0.33</v>
      </c>
      <c r="K16" s="184">
        <v>26</v>
      </c>
      <c r="L16" s="184">
        <v>0.23</v>
      </c>
      <c r="M16" s="184">
        <v>0</v>
      </c>
      <c r="N16" s="186">
        <v>0</v>
      </c>
      <c r="O16" s="187">
        <v>0.09</v>
      </c>
      <c r="P16" s="188">
        <v>0.09</v>
      </c>
      <c r="Q16" s="188">
        <v>0.05</v>
      </c>
      <c r="R16" s="203">
        <v>0.14000000000000001</v>
      </c>
      <c r="S16" s="204">
        <v>0.14000000000000001</v>
      </c>
      <c r="T16" s="191">
        <v>48.4</v>
      </c>
      <c r="U16" s="184">
        <v>58.4</v>
      </c>
      <c r="V16" s="192">
        <f t="shared" ref="V16" si="10">T16/U16</f>
        <v>0.82876712328767121</v>
      </c>
      <c r="W16" s="193">
        <v>835.1</v>
      </c>
      <c r="X16" s="194">
        <v>247.7</v>
      </c>
      <c r="Y16" s="195">
        <v>0</v>
      </c>
      <c r="Z16" s="188">
        <v>0.02</v>
      </c>
      <c r="AA16" s="184">
        <v>0.09</v>
      </c>
      <c r="AB16" s="188">
        <v>0.93</v>
      </c>
      <c r="AC16" s="184">
        <v>5.35</v>
      </c>
      <c r="AD16" s="184">
        <v>0.7</v>
      </c>
      <c r="AE16" s="184">
        <v>0.23</v>
      </c>
      <c r="AF16" s="186">
        <v>5.35</v>
      </c>
      <c r="AG16" s="196">
        <v>70.5</v>
      </c>
      <c r="AH16" s="197">
        <v>2.33</v>
      </c>
      <c r="AI16" s="197">
        <v>13.7</v>
      </c>
      <c r="AJ16" s="197">
        <v>40.5</v>
      </c>
      <c r="AK16" s="197">
        <v>16.5</v>
      </c>
      <c r="AL16" s="197">
        <v>1.1599999999999999</v>
      </c>
      <c r="AM16" s="198">
        <v>70.5</v>
      </c>
      <c r="AN16" s="196">
        <v>0.7</v>
      </c>
      <c r="AO16" s="197">
        <v>0.23</v>
      </c>
      <c r="AP16" s="199">
        <f t="shared" si="6"/>
        <v>0.32857142857142863</v>
      </c>
      <c r="AQ16" s="197">
        <v>0.23</v>
      </c>
      <c r="AR16" s="200">
        <f t="shared" si="7"/>
        <v>0.32857142857142863</v>
      </c>
      <c r="AS16" s="196">
        <v>30.7</v>
      </c>
      <c r="AT16" s="201">
        <v>118.6</v>
      </c>
      <c r="AU16" s="201">
        <v>53.7</v>
      </c>
      <c r="AV16" s="197">
        <v>0.7</v>
      </c>
      <c r="AW16" s="197">
        <v>1.4</v>
      </c>
      <c r="AX16" s="197">
        <v>0</v>
      </c>
      <c r="AY16" s="197">
        <v>0.23</v>
      </c>
      <c r="AZ16" s="198">
        <v>0.93</v>
      </c>
      <c r="BA16" s="196">
        <v>47.2</v>
      </c>
      <c r="BB16" s="198">
        <v>1.4</v>
      </c>
      <c r="BC16" s="191">
        <v>2.09</v>
      </c>
      <c r="BD16" s="184">
        <v>2.25</v>
      </c>
      <c r="BE16" s="184">
        <v>2.09</v>
      </c>
      <c r="BF16" s="184">
        <v>0</v>
      </c>
      <c r="BG16" s="184">
        <v>0</v>
      </c>
      <c r="BH16" s="184">
        <v>0</v>
      </c>
      <c r="BI16" s="184">
        <v>0</v>
      </c>
      <c r="BJ16" s="182">
        <v>0</v>
      </c>
      <c r="BK16" s="191">
        <v>0</v>
      </c>
      <c r="BL16" s="186">
        <v>0</v>
      </c>
      <c r="BM16" s="539">
        <v>2.75</v>
      </c>
      <c r="BN16" s="530">
        <v>1.38</v>
      </c>
      <c r="BO16" s="530">
        <v>0.75</v>
      </c>
      <c r="BP16" s="530">
        <v>1.25</v>
      </c>
      <c r="BQ16" s="515">
        <v>0.75</v>
      </c>
      <c r="BR16" s="539">
        <v>1</v>
      </c>
      <c r="BS16" s="530">
        <v>1.5</v>
      </c>
      <c r="BT16" s="507">
        <f t="shared" si="9"/>
        <v>0.66666666666666663</v>
      </c>
      <c r="BU16" s="515">
        <v>0.5</v>
      </c>
      <c r="BV16" s="539">
        <v>3.25</v>
      </c>
      <c r="BW16" s="530">
        <v>0.5</v>
      </c>
      <c r="BX16" s="515">
        <v>2.75</v>
      </c>
      <c r="BY16" s="539">
        <v>1.46</v>
      </c>
      <c r="BZ16" s="530">
        <v>4.5</v>
      </c>
      <c r="CA16" s="530">
        <v>1.25</v>
      </c>
      <c r="CB16" s="521">
        <v>0</v>
      </c>
    </row>
    <row r="17" spans="1:80" s="140" customFormat="1" ht="15" customHeight="1" x14ac:dyDescent="0.25">
      <c r="A17" s="233" t="s">
        <v>0</v>
      </c>
      <c r="B17" s="238" t="s">
        <v>296</v>
      </c>
      <c r="C17" s="119">
        <v>30</v>
      </c>
      <c r="D17" s="120">
        <v>3.1</v>
      </c>
      <c r="E17" s="121">
        <v>0.65</v>
      </c>
      <c r="F17" s="122">
        <v>3.55</v>
      </c>
      <c r="G17" s="122">
        <v>1.94</v>
      </c>
      <c r="H17" s="123">
        <f t="shared" si="4"/>
        <v>0.54647887323943667</v>
      </c>
      <c r="I17" s="123">
        <v>0.09</v>
      </c>
      <c r="J17" s="123">
        <v>0.17</v>
      </c>
      <c r="K17" s="122">
        <v>19.2</v>
      </c>
      <c r="L17" s="122">
        <v>0.97</v>
      </c>
      <c r="M17" s="122">
        <v>0.32</v>
      </c>
      <c r="N17" s="124">
        <v>0.32</v>
      </c>
      <c r="O17" s="125">
        <v>0.87</v>
      </c>
      <c r="P17" s="126">
        <v>0.61</v>
      </c>
      <c r="Q17" s="126">
        <v>0.18</v>
      </c>
      <c r="R17" s="127">
        <v>-0.23</v>
      </c>
      <c r="S17" s="128">
        <v>-0.28999999999999998</v>
      </c>
      <c r="T17" s="129">
        <v>39</v>
      </c>
      <c r="U17" s="122">
        <v>49.4</v>
      </c>
      <c r="V17" s="130">
        <f>T17/U17</f>
        <v>0.78947368421052633</v>
      </c>
      <c r="W17" s="131">
        <v>579</v>
      </c>
      <c r="X17" s="132">
        <v>202.3</v>
      </c>
      <c r="Y17" s="133">
        <v>0</v>
      </c>
      <c r="Z17" s="126">
        <v>0.26</v>
      </c>
      <c r="AA17" s="122">
        <v>0.16</v>
      </c>
      <c r="AB17" s="126">
        <v>1.94</v>
      </c>
      <c r="AC17" s="122">
        <v>5.16</v>
      </c>
      <c r="AD17" s="122">
        <v>1.29</v>
      </c>
      <c r="AE17" s="122">
        <v>0</v>
      </c>
      <c r="AF17" s="124">
        <v>7.42</v>
      </c>
      <c r="AG17" s="134">
        <v>67.400000000000006</v>
      </c>
      <c r="AH17" s="135">
        <v>0</v>
      </c>
      <c r="AI17" s="135">
        <v>3.87</v>
      </c>
      <c r="AJ17" s="135">
        <v>32.6</v>
      </c>
      <c r="AK17" s="135">
        <v>31.6</v>
      </c>
      <c r="AL17" s="135">
        <v>4.84</v>
      </c>
      <c r="AM17" s="136">
        <v>67.099999999999994</v>
      </c>
      <c r="AN17" s="134">
        <v>7.42</v>
      </c>
      <c r="AO17" s="135">
        <v>1.94</v>
      </c>
      <c r="AP17" s="137">
        <f t="shared" si="6"/>
        <v>0.26145552560646901</v>
      </c>
      <c r="AQ17" s="135">
        <v>4.1900000000000004</v>
      </c>
      <c r="AR17" s="138">
        <f t="shared" si="7"/>
        <v>0.56469002695417791</v>
      </c>
      <c r="AS17" s="134">
        <v>45.5</v>
      </c>
      <c r="AT17" s="139">
        <v>330.6</v>
      </c>
      <c r="AU17" s="139">
        <v>143.5</v>
      </c>
      <c r="AV17" s="135">
        <v>2.9</v>
      </c>
      <c r="AW17" s="135">
        <v>5.16</v>
      </c>
      <c r="AX17" s="135">
        <v>0.97</v>
      </c>
      <c r="AY17" s="135">
        <v>2.58</v>
      </c>
      <c r="AZ17" s="136">
        <v>3.87</v>
      </c>
      <c r="BA17" s="134">
        <v>53.9</v>
      </c>
      <c r="BB17" s="136">
        <v>7.42</v>
      </c>
      <c r="BC17" s="129">
        <v>4.84</v>
      </c>
      <c r="BD17" s="122">
        <v>5.42</v>
      </c>
      <c r="BE17" s="122">
        <v>1.61</v>
      </c>
      <c r="BF17" s="122">
        <v>0.65</v>
      </c>
      <c r="BG17" s="122">
        <v>0.65</v>
      </c>
      <c r="BH17" s="122">
        <v>0.65</v>
      </c>
      <c r="BI17" s="122">
        <v>1.29</v>
      </c>
      <c r="BJ17" s="120">
        <v>0</v>
      </c>
      <c r="BK17" s="129">
        <v>1.29</v>
      </c>
      <c r="BL17" s="124">
        <v>1.45</v>
      </c>
      <c r="BM17" s="537">
        <v>0.36</v>
      </c>
      <c r="BN17" s="529">
        <v>0.62</v>
      </c>
      <c r="BO17" s="529">
        <v>0</v>
      </c>
      <c r="BP17" s="529">
        <v>0.36</v>
      </c>
      <c r="BQ17" s="513">
        <v>0</v>
      </c>
      <c r="BR17" s="537">
        <v>0</v>
      </c>
      <c r="BS17" s="529">
        <v>0</v>
      </c>
      <c r="BT17" s="506"/>
      <c r="BU17" s="513">
        <v>0</v>
      </c>
      <c r="BV17" s="537">
        <v>0.71</v>
      </c>
      <c r="BW17" s="529">
        <v>0</v>
      </c>
      <c r="BX17" s="513">
        <v>0.71</v>
      </c>
      <c r="BY17" s="537">
        <v>0.46</v>
      </c>
      <c r="BZ17" s="529">
        <v>0.67</v>
      </c>
      <c r="CA17" s="529">
        <v>0</v>
      </c>
      <c r="CB17" s="519">
        <v>0</v>
      </c>
    </row>
    <row r="18" spans="1:80" s="411" customFormat="1" ht="15" customHeight="1" thickBot="1" x14ac:dyDescent="0.3">
      <c r="A18" s="380" t="s">
        <v>250</v>
      </c>
      <c r="B18" s="381" t="s">
        <v>296</v>
      </c>
      <c r="C18" s="382">
        <v>33</v>
      </c>
      <c r="D18" s="383">
        <v>0.4</v>
      </c>
      <c r="E18" s="384">
        <v>0</v>
      </c>
      <c r="F18" s="385">
        <v>0</v>
      </c>
      <c r="G18" s="385">
        <v>0</v>
      </c>
      <c r="H18" s="386" t="str">
        <f t="shared" si="4"/>
        <v/>
      </c>
      <c r="I18" s="386"/>
      <c r="J18" s="386"/>
      <c r="K18" s="385"/>
      <c r="L18" s="385">
        <v>0</v>
      </c>
      <c r="M18" s="385">
        <v>0</v>
      </c>
      <c r="N18" s="387">
        <v>0</v>
      </c>
      <c r="O18" s="388">
        <v>0</v>
      </c>
      <c r="P18" s="389">
        <v>0</v>
      </c>
      <c r="Q18" s="389"/>
      <c r="R18" s="389">
        <v>0</v>
      </c>
      <c r="S18" s="390">
        <v>0</v>
      </c>
      <c r="T18" s="391">
        <v>37.5</v>
      </c>
      <c r="U18" s="385">
        <v>45</v>
      </c>
      <c r="V18" s="392">
        <f>T18/U18</f>
        <v>0.83333333333333337</v>
      </c>
      <c r="W18" s="393">
        <v>525</v>
      </c>
      <c r="X18" s="394">
        <v>167.5</v>
      </c>
      <c r="Y18" s="395">
        <v>0</v>
      </c>
      <c r="Z18" s="389">
        <v>0.25</v>
      </c>
      <c r="AA18" s="385">
        <v>0.25</v>
      </c>
      <c r="AB18" s="389">
        <v>5</v>
      </c>
      <c r="AC18" s="385">
        <v>5</v>
      </c>
      <c r="AD18" s="385">
        <v>2.5</v>
      </c>
      <c r="AE18" s="385">
        <v>2.5</v>
      </c>
      <c r="AF18" s="387">
        <v>7.5</v>
      </c>
      <c r="AG18" s="396">
        <v>52.5</v>
      </c>
      <c r="AH18" s="397">
        <v>0</v>
      </c>
      <c r="AI18" s="397">
        <v>5</v>
      </c>
      <c r="AJ18" s="397">
        <v>17.5</v>
      </c>
      <c r="AK18" s="397">
        <v>30</v>
      </c>
      <c r="AL18" s="397">
        <v>7.5</v>
      </c>
      <c r="AM18" s="398">
        <v>52.5</v>
      </c>
      <c r="AN18" s="396">
        <v>2.5</v>
      </c>
      <c r="AO18" s="397">
        <v>0</v>
      </c>
      <c r="AP18" s="399">
        <f t="shared" si="6"/>
        <v>0</v>
      </c>
      <c r="AQ18" s="397">
        <v>2.5</v>
      </c>
      <c r="AR18" s="400">
        <f t="shared" si="7"/>
        <v>1</v>
      </c>
      <c r="AS18" s="396">
        <v>27.5</v>
      </c>
      <c r="AT18" s="401">
        <v>350</v>
      </c>
      <c r="AU18" s="401">
        <v>245</v>
      </c>
      <c r="AV18" s="397">
        <v>10</v>
      </c>
      <c r="AW18" s="397">
        <v>7.5</v>
      </c>
      <c r="AX18" s="397">
        <v>2.5</v>
      </c>
      <c r="AY18" s="397">
        <v>0</v>
      </c>
      <c r="AZ18" s="398">
        <v>2.5</v>
      </c>
      <c r="BA18" s="396">
        <v>42.5</v>
      </c>
      <c r="BB18" s="398">
        <v>12.5</v>
      </c>
      <c r="BC18" s="391">
        <v>5</v>
      </c>
      <c r="BD18" s="385">
        <v>5</v>
      </c>
      <c r="BE18" s="385">
        <v>5</v>
      </c>
      <c r="BF18" s="385">
        <v>0</v>
      </c>
      <c r="BG18" s="385">
        <v>0</v>
      </c>
      <c r="BH18" s="385">
        <v>0</v>
      </c>
      <c r="BI18" s="385">
        <v>0</v>
      </c>
      <c r="BJ18" s="383">
        <v>0</v>
      </c>
      <c r="BK18" s="391">
        <v>0</v>
      </c>
      <c r="BL18" s="387">
        <v>0</v>
      </c>
      <c r="BM18" s="544">
        <v>2.5</v>
      </c>
      <c r="BN18" s="531">
        <v>0.8</v>
      </c>
      <c r="BO18" s="531">
        <v>2.5</v>
      </c>
      <c r="BP18" s="531">
        <v>0</v>
      </c>
      <c r="BQ18" s="517">
        <v>0</v>
      </c>
      <c r="BR18" s="544">
        <v>2.5</v>
      </c>
      <c r="BS18" s="531">
        <v>2.5</v>
      </c>
      <c r="BT18" s="512">
        <f>BR18/BS18</f>
        <v>1</v>
      </c>
      <c r="BU18" s="517">
        <v>0</v>
      </c>
      <c r="BV18" s="544">
        <v>0</v>
      </c>
      <c r="BW18" s="531">
        <v>0</v>
      </c>
      <c r="BX18" s="517">
        <v>0</v>
      </c>
      <c r="BY18" s="544">
        <v>1.2</v>
      </c>
      <c r="BZ18" s="531">
        <v>0.2</v>
      </c>
      <c r="CA18" s="531">
        <v>0</v>
      </c>
      <c r="CB18" s="526">
        <v>0</v>
      </c>
    </row>
    <row r="19" spans="1:80" s="379" customFormat="1" ht="15" hidden="1" customHeight="1" thickTop="1" x14ac:dyDescent="0.3">
      <c r="A19" s="356" t="s">
        <v>91</v>
      </c>
      <c r="B19" s="357" t="s">
        <v>244</v>
      </c>
      <c r="C19" s="358">
        <v>24</v>
      </c>
      <c r="D19" s="359">
        <v>3.9</v>
      </c>
      <c r="E19" s="360">
        <v>0</v>
      </c>
      <c r="F19" s="361">
        <v>1.28</v>
      </c>
      <c r="G19" s="361">
        <v>0.26</v>
      </c>
      <c r="H19" s="362">
        <f t="shared" si="0"/>
        <v>0.203125</v>
      </c>
      <c r="I19" s="362">
        <v>0</v>
      </c>
      <c r="J19" s="362">
        <v>0</v>
      </c>
      <c r="K19" s="361">
        <v>20.2</v>
      </c>
      <c r="L19" s="361">
        <v>0</v>
      </c>
      <c r="M19" s="361">
        <v>0</v>
      </c>
      <c r="N19" s="363">
        <v>0</v>
      </c>
      <c r="O19" s="364">
        <v>0.05</v>
      </c>
      <c r="P19" s="365">
        <v>0.05</v>
      </c>
      <c r="Q19" s="365">
        <v>0.04</v>
      </c>
      <c r="R19" s="366">
        <v>-0.05</v>
      </c>
      <c r="S19" s="367">
        <v>-0.05</v>
      </c>
      <c r="T19" s="368">
        <v>64.400000000000006</v>
      </c>
      <c r="U19" s="361">
        <v>71</v>
      </c>
      <c r="V19" s="369">
        <f t="shared" si="1"/>
        <v>0.90704225352112688</v>
      </c>
      <c r="W19" s="370">
        <v>1114.4000000000001</v>
      </c>
      <c r="X19" s="371">
        <v>388.2</v>
      </c>
      <c r="Y19" s="372">
        <v>0</v>
      </c>
      <c r="Z19" s="361">
        <v>0</v>
      </c>
      <c r="AA19" s="361">
        <v>0.03</v>
      </c>
      <c r="AB19" s="361">
        <v>0.26</v>
      </c>
      <c r="AC19" s="361">
        <v>5.13</v>
      </c>
      <c r="AD19" s="361">
        <v>0.26</v>
      </c>
      <c r="AE19" s="361">
        <v>0.26</v>
      </c>
      <c r="AF19" s="363">
        <v>5.38</v>
      </c>
      <c r="AG19" s="373">
        <v>78.7</v>
      </c>
      <c r="AH19" s="374">
        <v>3.08</v>
      </c>
      <c r="AI19" s="374">
        <v>26.4</v>
      </c>
      <c r="AJ19" s="374">
        <v>38.700000000000003</v>
      </c>
      <c r="AK19" s="374">
        <v>14.1</v>
      </c>
      <c r="AL19" s="374">
        <v>1.54</v>
      </c>
      <c r="AM19" s="375">
        <v>78.7</v>
      </c>
      <c r="AN19" s="373">
        <v>0</v>
      </c>
      <c r="AO19" s="374">
        <v>0</v>
      </c>
      <c r="AP19" s="376" t="str">
        <f t="shared" si="2"/>
        <v/>
      </c>
      <c r="AQ19" s="374">
        <v>0</v>
      </c>
      <c r="AR19" s="377" t="str">
        <f t="shared" si="3"/>
        <v/>
      </c>
      <c r="AS19" s="373">
        <v>48.7</v>
      </c>
      <c r="AT19" s="378">
        <v>213.3</v>
      </c>
      <c r="AU19" s="378">
        <v>126.9</v>
      </c>
      <c r="AV19" s="374">
        <v>1.54</v>
      </c>
      <c r="AW19" s="374">
        <v>1.79</v>
      </c>
      <c r="AX19" s="374">
        <v>0.26</v>
      </c>
      <c r="AY19" s="374">
        <v>1.54</v>
      </c>
      <c r="AZ19" s="375">
        <v>0.26</v>
      </c>
      <c r="BA19" s="373">
        <v>55.1</v>
      </c>
      <c r="BB19" s="375">
        <v>2.0499999999999998</v>
      </c>
      <c r="BC19" s="368">
        <v>1.54</v>
      </c>
      <c r="BD19" s="361">
        <v>1.56</v>
      </c>
      <c r="BE19" s="361">
        <v>1.28</v>
      </c>
      <c r="BF19" s="361">
        <v>0</v>
      </c>
      <c r="BG19" s="361">
        <v>0</v>
      </c>
      <c r="BH19" s="361">
        <v>0.26</v>
      </c>
      <c r="BI19" s="361">
        <v>0</v>
      </c>
      <c r="BJ19" s="359">
        <v>0</v>
      </c>
      <c r="BK19" s="368">
        <v>0</v>
      </c>
      <c r="BL19" s="359">
        <v>0</v>
      </c>
      <c r="BM19" s="208"/>
      <c r="BN19" s="208"/>
      <c r="BO19" s="208"/>
      <c r="BP19" s="208"/>
      <c r="BQ19" s="208"/>
      <c r="BR19" s="208"/>
    </row>
    <row r="20" spans="1:80" s="206" customFormat="1" ht="15" hidden="1" customHeight="1" x14ac:dyDescent="0.3">
      <c r="A20" s="230" t="s">
        <v>245</v>
      </c>
      <c r="B20" s="235" t="s">
        <v>244</v>
      </c>
      <c r="C20" s="51">
        <v>25</v>
      </c>
      <c r="D20" s="52">
        <v>1.2</v>
      </c>
      <c r="E20" s="53">
        <v>0</v>
      </c>
      <c r="F20" s="54">
        <v>0.83</v>
      </c>
      <c r="G20" s="54">
        <v>0</v>
      </c>
      <c r="H20" s="55">
        <f t="shared" si="0"/>
        <v>0</v>
      </c>
      <c r="I20" s="55">
        <v>0</v>
      </c>
      <c r="J20" s="55"/>
      <c r="K20" s="54">
        <v>5.5</v>
      </c>
      <c r="L20" s="54">
        <v>0</v>
      </c>
      <c r="M20" s="54">
        <v>0</v>
      </c>
      <c r="N20" s="56">
        <v>0</v>
      </c>
      <c r="O20" s="57">
        <v>0.17</v>
      </c>
      <c r="P20" s="58">
        <v>0.17</v>
      </c>
      <c r="Q20" s="58">
        <v>0.17</v>
      </c>
      <c r="R20" s="71">
        <v>-0.17</v>
      </c>
      <c r="S20" s="72">
        <v>-0.17</v>
      </c>
      <c r="T20" s="60">
        <v>65</v>
      </c>
      <c r="U20" s="54">
        <v>70</v>
      </c>
      <c r="V20" s="61">
        <f t="shared" si="1"/>
        <v>0.9285714285714286</v>
      </c>
      <c r="W20" s="62">
        <v>1204.2</v>
      </c>
      <c r="X20" s="63">
        <v>365</v>
      </c>
      <c r="Y20" s="64">
        <v>0</v>
      </c>
      <c r="Z20" s="54">
        <v>0</v>
      </c>
      <c r="AA20" s="54">
        <v>0</v>
      </c>
      <c r="AB20" s="54">
        <v>0</v>
      </c>
      <c r="AC20" s="54">
        <v>0.83</v>
      </c>
      <c r="AD20" s="54">
        <v>0</v>
      </c>
      <c r="AE20" s="54">
        <v>0</v>
      </c>
      <c r="AF20" s="56">
        <v>0.83</v>
      </c>
      <c r="AG20" s="65">
        <v>79.2</v>
      </c>
      <c r="AH20" s="66">
        <v>10</v>
      </c>
      <c r="AI20" s="66">
        <v>46.7</v>
      </c>
      <c r="AJ20" s="66">
        <v>30</v>
      </c>
      <c r="AK20" s="66">
        <v>3.33</v>
      </c>
      <c r="AL20" s="66">
        <v>0.83</v>
      </c>
      <c r="AM20" s="67">
        <v>79.2</v>
      </c>
      <c r="AN20" s="65">
        <v>0</v>
      </c>
      <c r="AO20" s="66">
        <v>0</v>
      </c>
      <c r="AP20" s="68" t="str">
        <f t="shared" si="2"/>
        <v/>
      </c>
      <c r="AQ20" s="66">
        <v>0</v>
      </c>
      <c r="AR20" s="69" t="str">
        <f t="shared" si="3"/>
        <v/>
      </c>
      <c r="AS20" s="65">
        <v>59.2</v>
      </c>
      <c r="AT20" s="70">
        <v>258.3</v>
      </c>
      <c r="AU20" s="70">
        <v>122.5</v>
      </c>
      <c r="AV20" s="66">
        <v>0</v>
      </c>
      <c r="AW20" s="66">
        <v>0</v>
      </c>
      <c r="AX20" s="66">
        <v>0</v>
      </c>
      <c r="AY20" s="66">
        <v>0.83</v>
      </c>
      <c r="AZ20" s="67">
        <v>0</v>
      </c>
      <c r="BA20" s="65">
        <v>57.5</v>
      </c>
      <c r="BB20" s="67">
        <v>0</v>
      </c>
      <c r="BC20" s="60">
        <v>0.83</v>
      </c>
      <c r="BD20" s="54">
        <v>0.83</v>
      </c>
      <c r="BE20" s="54">
        <v>0.83</v>
      </c>
      <c r="BF20" s="54">
        <v>0</v>
      </c>
      <c r="BG20" s="54">
        <v>0</v>
      </c>
      <c r="BH20" s="54">
        <v>0</v>
      </c>
      <c r="BI20" s="54">
        <v>0</v>
      </c>
      <c r="BJ20" s="52">
        <v>0</v>
      </c>
      <c r="BK20" s="60">
        <v>0</v>
      </c>
      <c r="BL20" s="52">
        <v>0</v>
      </c>
      <c r="BM20" s="209"/>
      <c r="BN20" s="209"/>
      <c r="BO20" s="209"/>
      <c r="BP20" s="209"/>
      <c r="BQ20" s="209"/>
      <c r="BR20" s="209"/>
    </row>
    <row r="21" spans="1:80" s="207" customFormat="1" ht="15" hidden="1" customHeight="1" x14ac:dyDescent="0.3">
      <c r="A21" s="230" t="s">
        <v>9</v>
      </c>
      <c r="B21" s="235" t="s">
        <v>244</v>
      </c>
      <c r="C21" s="51">
        <v>28</v>
      </c>
      <c r="D21" s="52">
        <v>4.7</v>
      </c>
      <c r="E21" s="53">
        <v>0</v>
      </c>
      <c r="F21" s="54">
        <v>0.43</v>
      </c>
      <c r="G21" s="54">
        <v>0</v>
      </c>
      <c r="H21" s="55">
        <f t="shared" si="0"/>
        <v>0</v>
      </c>
      <c r="I21" s="55">
        <v>0</v>
      </c>
      <c r="J21" s="55"/>
      <c r="K21" s="54">
        <v>10.4</v>
      </c>
      <c r="L21" s="54">
        <v>0</v>
      </c>
      <c r="M21" s="54">
        <v>0</v>
      </c>
      <c r="N21" s="56">
        <v>0</v>
      </c>
      <c r="O21" s="57">
        <v>0.04</v>
      </c>
      <c r="P21" s="58">
        <v>0.04</v>
      </c>
      <c r="Q21" s="58">
        <v>0.08</v>
      </c>
      <c r="R21" s="71">
        <v>-0.04</v>
      </c>
      <c r="S21" s="72">
        <v>-0.04</v>
      </c>
      <c r="T21" s="60">
        <v>74.900000000000006</v>
      </c>
      <c r="U21" s="54">
        <v>78.3</v>
      </c>
      <c r="V21" s="61">
        <f t="shared" si="1"/>
        <v>0.95657726692209466</v>
      </c>
      <c r="W21" s="62">
        <v>1303</v>
      </c>
      <c r="X21" s="63">
        <v>407</v>
      </c>
      <c r="Y21" s="64">
        <v>0</v>
      </c>
      <c r="Z21" s="54">
        <v>0.17</v>
      </c>
      <c r="AA21" s="54">
        <v>0.23</v>
      </c>
      <c r="AB21" s="54">
        <v>0.85</v>
      </c>
      <c r="AC21" s="54">
        <v>7.66</v>
      </c>
      <c r="AD21" s="54">
        <v>0.64</v>
      </c>
      <c r="AE21" s="54">
        <v>0.21</v>
      </c>
      <c r="AF21" s="56">
        <v>6.81</v>
      </c>
      <c r="AG21" s="65">
        <v>83.4</v>
      </c>
      <c r="AH21" s="66">
        <v>6.38</v>
      </c>
      <c r="AI21" s="66">
        <v>29.1</v>
      </c>
      <c r="AJ21" s="66">
        <v>50.6</v>
      </c>
      <c r="AK21" s="66">
        <v>3.83</v>
      </c>
      <c r="AL21" s="66">
        <v>1.28</v>
      </c>
      <c r="AM21" s="67">
        <v>83.4</v>
      </c>
      <c r="AN21" s="65">
        <v>0.21</v>
      </c>
      <c r="AO21" s="66">
        <v>0.21</v>
      </c>
      <c r="AP21" s="68">
        <f t="shared" si="2"/>
        <v>1</v>
      </c>
      <c r="AQ21" s="66">
        <v>0</v>
      </c>
      <c r="AR21" s="69">
        <f t="shared" si="3"/>
        <v>0</v>
      </c>
      <c r="AS21" s="65">
        <v>57.7</v>
      </c>
      <c r="AT21" s="70">
        <v>350.2</v>
      </c>
      <c r="AU21" s="70">
        <v>226.6</v>
      </c>
      <c r="AV21" s="66">
        <v>1.49</v>
      </c>
      <c r="AW21" s="66">
        <v>0.64</v>
      </c>
      <c r="AX21" s="66">
        <v>0</v>
      </c>
      <c r="AY21" s="66">
        <v>0.43</v>
      </c>
      <c r="AZ21" s="67">
        <v>0</v>
      </c>
      <c r="BA21" s="65">
        <v>65.5</v>
      </c>
      <c r="BB21" s="67">
        <v>0.64</v>
      </c>
      <c r="BC21" s="60">
        <v>1.91</v>
      </c>
      <c r="BD21" s="54">
        <v>2.04</v>
      </c>
      <c r="BE21" s="54">
        <v>1.7</v>
      </c>
      <c r="BF21" s="54">
        <v>0</v>
      </c>
      <c r="BG21" s="54">
        <v>0</v>
      </c>
      <c r="BH21" s="54">
        <v>0.21</v>
      </c>
      <c r="BI21" s="54">
        <v>0</v>
      </c>
      <c r="BJ21" s="52">
        <v>0</v>
      </c>
      <c r="BK21" s="60">
        <v>0.21</v>
      </c>
      <c r="BL21" s="52">
        <v>0.23</v>
      </c>
      <c r="BM21" s="209"/>
      <c r="BN21" s="209"/>
      <c r="BO21" s="209"/>
      <c r="BP21" s="209"/>
      <c r="BQ21" s="209"/>
      <c r="BR21" s="209"/>
    </row>
    <row r="22" spans="1:80" s="206" customFormat="1" ht="15" hidden="1" customHeight="1" x14ac:dyDescent="0.3">
      <c r="A22" s="230" t="s">
        <v>252</v>
      </c>
      <c r="B22" s="235" t="s">
        <v>244</v>
      </c>
      <c r="C22" s="51">
        <v>29</v>
      </c>
      <c r="D22" s="52">
        <v>0.7</v>
      </c>
      <c r="E22" s="53">
        <v>0</v>
      </c>
      <c r="F22" s="54">
        <v>0</v>
      </c>
      <c r="G22" s="54">
        <v>0</v>
      </c>
      <c r="H22" s="55" t="str">
        <f t="shared" si="0"/>
        <v/>
      </c>
      <c r="I22" s="55"/>
      <c r="J22" s="55"/>
      <c r="K22" s="54"/>
      <c r="L22" s="54">
        <v>0</v>
      </c>
      <c r="M22" s="54">
        <v>0</v>
      </c>
      <c r="N22" s="56">
        <v>0</v>
      </c>
      <c r="O22" s="57">
        <v>0</v>
      </c>
      <c r="P22" s="58">
        <v>0</v>
      </c>
      <c r="Q22" s="58"/>
      <c r="R22" s="58">
        <v>0</v>
      </c>
      <c r="S22" s="59">
        <v>0</v>
      </c>
      <c r="T22" s="60">
        <v>47.1</v>
      </c>
      <c r="U22" s="54">
        <v>60</v>
      </c>
      <c r="V22" s="61">
        <f t="shared" si="1"/>
        <v>0.78500000000000003</v>
      </c>
      <c r="W22" s="62">
        <v>724.3</v>
      </c>
      <c r="X22" s="63">
        <v>192.9</v>
      </c>
      <c r="Y22" s="64">
        <v>0</v>
      </c>
      <c r="Z22" s="54">
        <v>0</v>
      </c>
      <c r="AA22" s="54">
        <v>0</v>
      </c>
      <c r="AB22" s="54">
        <v>0</v>
      </c>
      <c r="AC22" s="54">
        <v>4.29</v>
      </c>
      <c r="AD22" s="54">
        <v>0</v>
      </c>
      <c r="AE22" s="54">
        <v>0</v>
      </c>
      <c r="AF22" s="56">
        <v>5.71</v>
      </c>
      <c r="AG22" s="65">
        <v>65.7</v>
      </c>
      <c r="AH22" s="66">
        <v>0</v>
      </c>
      <c r="AI22" s="66">
        <v>17.100000000000001</v>
      </c>
      <c r="AJ22" s="66">
        <v>30</v>
      </c>
      <c r="AK22" s="66">
        <v>20</v>
      </c>
      <c r="AL22" s="66">
        <v>1.43</v>
      </c>
      <c r="AM22" s="67">
        <v>65.7</v>
      </c>
      <c r="AN22" s="65">
        <v>0</v>
      </c>
      <c r="AO22" s="66">
        <v>0</v>
      </c>
      <c r="AP22" s="68" t="str">
        <f t="shared" si="2"/>
        <v/>
      </c>
      <c r="AQ22" s="66">
        <v>0</v>
      </c>
      <c r="AR22" s="69" t="str">
        <f t="shared" si="3"/>
        <v/>
      </c>
      <c r="AS22" s="65">
        <v>38.6</v>
      </c>
      <c r="AT22" s="70">
        <v>112.9</v>
      </c>
      <c r="AU22" s="70">
        <v>35.700000000000003</v>
      </c>
      <c r="AV22" s="66">
        <v>0</v>
      </c>
      <c r="AW22" s="66">
        <v>1.43</v>
      </c>
      <c r="AX22" s="66">
        <v>0</v>
      </c>
      <c r="AY22" s="66">
        <v>1.43</v>
      </c>
      <c r="AZ22" s="67">
        <v>0</v>
      </c>
      <c r="BA22" s="65">
        <v>45.7</v>
      </c>
      <c r="BB22" s="67">
        <v>0</v>
      </c>
      <c r="BC22" s="60">
        <v>1.43</v>
      </c>
      <c r="BD22" s="54">
        <v>1.55</v>
      </c>
      <c r="BE22" s="54">
        <v>1.43</v>
      </c>
      <c r="BF22" s="54">
        <v>0</v>
      </c>
      <c r="BG22" s="54">
        <v>0</v>
      </c>
      <c r="BH22" s="54">
        <v>0</v>
      </c>
      <c r="BI22" s="54">
        <v>0</v>
      </c>
      <c r="BJ22" s="52">
        <v>0</v>
      </c>
      <c r="BK22" s="60">
        <v>0</v>
      </c>
      <c r="BL22" s="52">
        <v>0</v>
      </c>
      <c r="BM22" s="209"/>
      <c r="BN22" s="209"/>
      <c r="BO22" s="209"/>
      <c r="BP22" s="209"/>
      <c r="BQ22" s="209"/>
      <c r="BR22" s="209"/>
    </row>
    <row r="23" spans="1:80" s="206" customFormat="1" ht="15" hidden="1" customHeight="1" x14ac:dyDescent="0.3">
      <c r="A23" s="230" t="s">
        <v>7</v>
      </c>
      <c r="B23" s="235" t="s">
        <v>244</v>
      </c>
      <c r="C23" s="51">
        <v>30</v>
      </c>
      <c r="D23" s="52">
        <v>3.1</v>
      </c>
      <c r="E23" s="53">
        <v>0</v>
      </c>
      <c r="F23" s="54">
        <v>0.65</v>
      </c>
      <c r="G23" s="54">
        <v>0</v>
      </c>
      <c r="H23" s="55">
        <f t="shared" si="0"/>
        <v>0</v>
      </c>
      <c r="I23" s="55">
        <v>0</v>
      </c>
      <c r="J23" s="55"/>
      <c r="K23" s="54">
        <v>27.7</v>
      </c>
      <c r="L23" s="54">
        <v>0</v>
      </c>
      <c r="M23" s="54">
        <v>0</v>
      </c>
      <c r="N23" s="56">
        <v>0</v>
      </c>
      <c r="O23" s="57">
        <v>0</v>
      </c>
      <c r="P23" s="58">
        <v>0</v>
      </c>
      <c r="Q23" s="58">
        <v>0.02</v>
      </c>
      <c r="R23" s="58">
        <v>0</v>
      </c>
      <c r="S23" s="59">
        <v>0</v>
      </c>
      <c r="T23" s="60">
        <v>74.2</v>
      </c>
      <c r="U23" s="54">
        <v>86.8</v>
      </c>
      <c r="V23" s="61">
        <f t="shared" si="1"/>
        <v>0.85483870967741937</v>
      </c>
      <c r="W23" s="62">
        <v>1166.0999999999999</v>
      </c>
      <c r="X23" s="63">
        <v>318.10000000000002</v>
      </c>
      <c r="Y23" s="64">
        <v>0</v>
      </c>
      <c r="Z23" s="54">
        <v>0</v>
      </c>
      <c r="AA23" s="54">
        <v>0.06</v>
      </c>
      <c r="AB23" s="54">
        <v>0</v>
      </c>
      <c r="AC23" s="54">
        <v>6.77</v>
      </c>
      <c r="AD23" s="54">
        <v>0.65</v>
      </c>
      <c r="AE23" s="54">
        <v>0.32</v>
      </c>
      <c r="AF23" s="56">
        <v>8.06</v>
      </c>
      <c r="AG23" s="65">
        <v>93.9</v>
      </c>
      <c r="AH23" s="66">
        <v>3.23</v>
      </c>
      <c r="AI23" s="66">
        <v>22.6</v>
      </c>
      <c r="AJ23" s="66">
        <v>57.4</v>
      </c>
      <c r="AK23" s="66">
        <v>13.9</v>
      </c>
      <c r="AL23" s="66">
        <v>0.32</v>
      </c>
      <c r="AM23" s="67">
        <v>93.9</v>
      </c>
      <c r="AN23" s="65">
        <v>0.32</v>
      </c>
      <c r="AO23" s="66">
        <v>0.32</v>
      </c>
      <c r="AP23" s="68">
        <f t="shared" si="2"/>
        <v>1</v>
      </c>
      <c r="AQ23" s="66">
        <v>0</v>
      </c>
      <c r="AR23" s="69">
        <f t="shared" si="3"/>
        <v>0</v>
      </c>
      <c r="AS23" s="65">
        <v>56.1</v>
      </c>
      <c r="AT23" s="70">
        <v>191.3</v>
      </c>
      <c r="AU23" s="70">
        <v>102.6</v>
      </c>
      <c r="AV23" s="66">
        <v>1.61</v>
      </c>
      <c r="AW23" s="66">
        <v>0.97</v>
      </c>
      <c r="AX23" s="66">
        <v>0</v>
      </c>
      <c r="AY23" s="66">
        <v>0.65</v>
      </c>
      <c r="AZ23" s="67">
        <v>0.32</v>
      </c>
      <c r="BA23" s="65">
        <v>69.400000000000006</v>
      </c>
      <c r="BB23" s="67">
        <v>5.16</v>
      </c>
      <c r="BC23" s="60">
        <v>2.58</v>
      </c>
      <c r="BD23" s="54">
        <v>2.87</v>
      </c>
      <c r="BE23" s="54">
        <v>2.58</v>
      </c>
      <c r="BF23" s="54">
        <v>0</v>
      </c>
      <c r="BG23" s="54">
        <v>0</v>
      </c>
      <c r="BH23" s="54">
        <v>0</v>
      </c>
      <c r="BI23" s="54">
        <v>0</v>
      </c>
      <c r="BJ23" s="52">
        <v>0</v>
      </c>
      <c r="BK23" s="60">
        <v>0</v>
      </c>
      <c r="BL23" s="52">
        <v>0</v>
      </c>
      <c r="BM23" s="209"/>
      <c r="BN23" s="209"/>
      <c r="BO23" s="209"/>
      <c r="BP23" s="209"/>
      <c r="BQ23" s="209"/>
      <c r="BR23" s="209"/>
    </row>
    <row r="24" spans="1:80" s="207" customFormat="1" ht="15" hidden="1" customHeight="1" x14ac:dyDescent="0.3">
      <c r="A24" s="230" t="s">
        <v>6</v>
      </c>
      <c r="B24" s="235" t="s">
        <v>244</v>
      </c>
      <c r="C24" s="51">
        <v>31</v>
      </c>
      <c r="D24" s="52">
        <v>2.1</v>
      </c>
      <c r="E24" s="53">
        <v>0</v>
      </c>
      <c r="F24" s="54">
        <v>0.48</v>
      </c>
      <c r="G24" s="54">
        <v>0</v>
      </c>
      <c r="H24" s="55">
        <f t="shared" si="0"/>
        <v>0</v>
      </c>
      <c r="I24" s="55">
        <v>0</v>
      </c>
      <c r="J24" s="55"/>
      <c r="K24" s="54">
        <v>33.5</v>
      </c>
      <c r="L24" s="54">
        <v>0</v>
      </c>
      <c r="M24" s="54">
        <v>0</v>
      </c>
      <c r="N24" s="56">
        <v>0</v>
      </c>
      <c r="O24" s="57">
        <v>0</v>
      </c>
      <c r="P24" s="58">
        <v>0</v>
      </c>
      <c r="Q24" s="58">
        <v>0.03</v>
      </c>
      <c r="R24" s="58">
        <v>0</v>
      </c>
      <c r="S24" s="59">
        <v>0</v>
      </c>
      <c r="T24" s="60">
        <v>71.400000000000006</v>
      </c>
      <c r="U24" s="54">
        <v>80.5</v>
      </c>
      <c r="V24" s="61">
        <f t="shared" si="1"/>
        <v>0.88695652173913053</v>
      </c>
      <c r="W24" s="62">
        <v>1033.8</v>
      </c>
      <c r="X24" s="63">
        <v>323.8</v>
      </c>
      <c r="Y24" s="64">
        <v>0</v>
      </c>
      <c r="Z24" s="54">
        <v>0.05</v>
      </c>
      <c r="AA24" s="54">
        <v>0.1</v>
      </c>
      <c r="AB24" s="54">
        <v>0.48</v>
      </c>
      <c r="AC24" s="54">
        <v>5.24</v>
      </c>
      <c r="AD24" s="54">
        <v>0.95</v>
      </c>
      <c r="AE24" s="54">
        <v>0.48</v>
      </c>
      <c r="AF24" s="56">
        <v>8.1</v>
      </c>
      <c r="AG24" s="65">
        <v>92.9</v>
      </c>
      <c r="AH24" s="66">
        <v>3.33</v>
      </c>
      <c r="AI24" s="66">
        <v>21.9</v>
      </c>
      <c r="AJ24" s="66">
        <v>52.9</v>
      </c>
      <c r="AK24" s="66">
        <v>19</v>
      </c>
      <c r="AL24" s="66">
        <v>0</v>
      </c>
      <c r="AM24" s="67">
        <v>92.9</v>
      </c>
      <c r="AN24" s="65">
        <v>0.95</v>
      </c>
      <c r="AO24" s="66">
        <v>0.48</v>
      </c>
      <c r="AP24" s="68">
        <f t="shared" si="2"/>
        <v>0.50526315789473686</v>
      </c>
      <c r="AQ24" s="66">
        <v>0.48</v>
      </c>
      <c r="AR24" s="69">
        <f t="shared" si="3"/>
        <v>0.50526315789473686</v>
      </c>
      <c r="AS24" s="65">
        <v>50.5</v>
      </c>
      <c r="AT24" s="70">
        <v>226.7</v>
      </c>
      <c r="AU24" s="70">
        <v>120</v>
      </c>
      <c r="AV24" s="66">
        <v>1.9</v>
      </c>
      <c r="AW24" s="66">
        <v>2.38</v>
      </c>
      <c r="AX24" s="66">
        <v>0</v>
      </c>
      <c r="AY24" s="66">
        <v>0.48</v>
      </c>
      <c r="AZ24" s="67">
        <v>0</v>
      </c>
      <c r="BA24" s="65">
        <v>57.6</v>
      </c>
      <c r="BB24" s="67">
        <v>1.9</v>
      </c>
      <c r="BC24" s="60">
        <v>2.86</v>
      </c>
      <c r="BD24" s="54">
        <v>3.09</v>
      </c>
      <c r="BE24" s="54">
        <v>2.38</v>
      </c>
      <c r="BF24" s="54">
        <v>0</v>
      </c>
      <c r="BG24" s="54">
        <v>0</v>
      </c>
      <c r="BH24" s="54">
        <v>0.48</v>
      </c>
      <c r="BI24" s="54">
        <v>0</v>
      </c>
      <c r="BJ24" s="52">
        <v>0</v>
      </c>
      <c r="BK24" s="60">
        <v>0</v>
      </c>
      <c r="BL24" s="52">
        <v>0</v>
      </c>
      <c r="BM24" s="209"/>
      <c r="BN24" s="209"/>
      <c r="BO24" s="209"/>
      <c r="BP24" s="209"/>
      <c r="BQ24" s="209"/>
      <c r="BR24" s="209"/>
    </row>
    <row r="25" spans="1:80" s="207" customFormat="1" ht="15" hidden="1" customHeight="1" x14ac:dyDescent="0.3">
      <c r="A25" s="230" t="s">
        <v>8</v>
      </c>
      <c r="B25" s="235" t="s">
        <v>244</v>
      </c>
      <c r="C25" s="51">
        <v>37</v>
      </c>
      <c r="D25" s="52">
        <v>4.3</v>
      </c>
      <c r="E25" s="53">
        <v>0</v>
      </c>
      <c r="F25" s="54">
        <v>0.47</v>
      </c>
      <c r="G25" s="54">
        <v>0</v>
      </c>
      <c r="H25" s="55">
        <f t="shared" si="0"/>
        <v>0</v>
      </c>
      <c r="I25" s="55">
        <v>0</v>
      </c>
      <c r="J25" s="55"/>
      <c r="K25" s="54">
        <v>8</v>
      </c>
      <c r="L25" s="54">
        <v>0</v>
      </c>
      <c r="M25" s="54">
        <v>0</v>
      </c>
      <c r="N25" s="56">
        <v>0</v>
      </c>
      <c r="O25" s="57">
        <v>0.05</v>
      </c>
      <c r="P25" s="58">
        <v>0.05</v>
      </c>
      <c r="Q25" s="58">
        <v>0.08</v>
      </c>
      <c r="R25" s="71">
        <v>-0.05</v>
      </c>
      <c r="S25" s="72">
        <v>-0.05</v>
      </c>
      <c r="T25" s="60">
        <v>74.900000000000006</v>
      </c>
      <c r="U25" s="54">
        <v>80</v>
      </c>
      <c r="V25" s="61">
        <f t="shared" si="1"/>
        <v>0.93625000000000003</v>
      </c>
      <c r="W25" s="62">
        <v>1429.1</v>
      </c>
      <c r="X25" s="63">
        <v>560.5</v>
      </c>
      <c r="Y25" s="64">
        <v>0.23</v>
      </c>
      <c r="Z25" s="54">
        <v>0.21</v>
      </c>
      <c r="AA25" s="54">
        <v>0.14000000000000001</v>
      </c>
      <c r="AB25" s="54">
        <v>0.93</v>
      </c>
      <c r="AC25" s="54">
        <v>3.49</v>
      </c>
      <c r="AD25" s="54">
        <v>0.7</v>
      </c>
      <c r="AE25" s="54">
        <v>0.23</v>
      </c>
      <c r="AF25" s="56">
        <v>4.88</v>
      </c>
      <c r="AG25" s="65">
        <v>85.8</v>
      </c>
      <c r="AH25" s="66">
        <v>5.12</v>
      </c>
      <c r="AI25" s="66">
        <v>32.299999999999997</v>
      </c>
      <c r="AJ25" s="66">
        <v>51.2</v>
      </c>
      <c r="AK25" s="66">
        <v>2.33</v>
      </c>
      <c r="AL25" s="66">
        <v>0.7</v>
      </c>
      <c r="AM25" s="67">
        <v>85.8</v>
      </c>
      <c r="AN25" s="65">
        <v>0.23</v>
      </c>
      <c r="AO25" s="66">
        <v>0</v>
      </c>
      <c r="AP25" s="68">
        <f t="shared" si="2"/>
        <v>0</v>
      </c>
      <c r="AQ25" s="66">
        <v>0</v>
      </c>
      <c r="AR25" s="69">
        <f t="shared" si="3"/>
        <v>0</v>
      </c>
      <c r="AS25" s="65">
        <v>58.4</v>
      </c>
      <c r="AT25" s="70">
        <v>280.2</v>
      </c>
      <c r="AU25" s="70">
        <v>155.1</v>
      </c>
      <c r="AV25" s="66">
        <v>0.7</v>
      </c>
      <c r="AW25" s="66">
        <v>0</v>
      </c>
      <c r="AX25" s="66">
        <v>0</v>
      </c>
      <c r="AY25" s="66">
        <v>0.47</v>
      </c>
      <c r="AZ25" s="67">
        <v>0</v>
      </c>
      <c r="BA25" s="65">
        <v>67.400000000000006</v>
      </c>
      <c r="BB25" s="67">
        <v>0</v>
      </c>
      <c r="BC25" s="60">
        <v>2.33</v>
      </c>
      <c r="BD25" s="54">
        <v>2.5</v>
      </c>
      <c r="BE25" s="54">
        <v>1.86</v>
      </c>
      <c r="BF25" s="54">
        <v>0.23</v>
      </c>
      <c r="BG25" s="54">
        <v>0</v>
      </c>
      <c r="BH25" s="54">
        <v>0.23</v>
      </c>
      <c r="BI25" s="54">
        <v>0</v>
      </c>
      <c r="BJ25" s="52">
        <v>0</v>
      </c>
      <c r="BK25" s="60">
        <v>0.23</v>
      </c>
      <c r="BL25" s="52">
        <v>0.25</v>
      </c>
      <c r="BM25" s="209"/>
      <c r="BN25" s="209"/>
      <c r="BO25" s="209"/>
      <c r="BP25" s="209"/>
      <c r="BQ25" s="209"/>
      <c r="BR25" s="209"/>
    </row>
    <row r="26" spans="1:80" s="143" customFormat="1" ht="15" hidden="1" customHeight="1" thickBot="1" x14ac:dyDescent="0.3">
      <c r="A26" s="309" t="s">
        <v>243</v>
      </c>
      <c r="B26" s="310" t="s">
        <v>244</v>
      </c>
      <c r="C26" s="311">
        <v>39</v>
      </c>
      <c r="D26" s="312">
        <v>1.3</v>
      </c>
      <c r="E26" s="313">
        <v>0</v>
      </c>
      <c r="F26" s="314">
        <v>2.31</v>
      </c>
      <c r="G26" s="314">
        <v>0</v>
      </c>
      <c r="H26" s="315">
        <f t="shared" si="0"/>
        <v>0</v>
      </c>
      <c r="I26" s="315">
        <v>0</v>
      </c>
      <c r="J26" s="315"/>
      <c r="K26" s="314">
        <v>21.9</v>
      </c>
      <c r="L26" s="314">
        <v>0.77</v>
      </c>
      <c r="M26" s="314">
        <v>0</v>
      </c>
      <c r="N26" s="316">
        <v>0</v>
      </c>
      <c r="O26" s="317">
        <v>0.15</v>
      </c>
      <c r="P26" s="318">
        <v>0.15</v>
      </c>
      <c r="Q26" s="318">
        <v>0.06</v>
      </c>
      <c r="R26" s="342">
        <v>-0.15</v>
      </c>
      <c r="S26" s="344">
        <v>-0.15</v>
      </c>
      <c r="T26" s="320">
        <v>63.8</v>
      </c>
      <c r="U26" s="314">
        <v>74.599999999999994</v>
      </c>
      <c r="V26" s="321">
        <f t="shared" si="1"/>
        <v>0.85522788203753353</v>
      </c>
      <c r="W26" s="322">
        <v>867.7</v>
      </c>
      <c r="X26" s="323">
        <v>330</v>
      </c>
      <c r="Y26" s="324">
        <v>0</v>
      </c>
      <c r="Z26" s="314">
        <v>0</v>
      </c>
      <c r="AA26" s="314">
        <v>0.08</v>
      </c>
      <c r="AB26" s="314">
        <v>0</v>
      </c>
      <c r="AC26" s="314">
        <v>5.38</v>
      </c>
      <c r="AD26" s="314">
        <v>2.31</v>
      </c>
      <c r="AE26" s="314">
        <v>0.77</v>
      </c>
      <c r="AF26" s="316">
        <v>5.38</v>
      </c>
      <c r="AG26" s="325">
        <v>86.9</v>
      </c>
      <c r="AH26" s="326">
        <v>3.08</v>
      </c>
      <c r="AI26" s="326">
        <v>16.899999999999999</v>
      </c>
      <c r="AJ26" s="326">
        <v>46.2</v>
      </c>
      <c r="AK26" s="326">
        <v>25.4</v>
      </c>
      <c r="AL26" s="326">
        <v>0.77</v>
      </c>
      <c r="AM26" s="327">
        <v>86.9</v>
      </c>
      <c r="AN26" s="325">
        <v>1.54</v>
      </c>
      <c r="AO26" s="326">
        <v>0.77</v>
      </c>
      <c r="AP26" s="328">
        <f t="shared" si="2"/>
        <v>0.5</v>
      </c>
      <c r="AQ26" s="326">
        <v>0</v>
      </c>
      <c r="AR26" s="329">
        <f t="shared" si="3"/>
        <v>0</v>
      </c>
      <c r="AS26" s="325">
        <v>43.8</v>
      </c>
      <c r="AT26" s="330">
        <v>163.1</v>
      </c>
      <c r="AU26" s="330">
        <v>86.2</v>
      </c>
      <c r="AV26" s="326">
        <v>0</v>
      </c>
      <c r="AW26" s="326">
        <v>0.77</v>
      </c>
      <c r="AX26" s="326">
        <v>0</v>
      </c>
      <c r="AY26" s="326">
        <v>0.77</v>
      </c>
      <c r="AZ26" s="327">
        <v>1.54</v>
      </c>
      <c r="BA26" s="325">
        <v>53.8</v>
      </c>
      <c r="BB26" s="327">
        <v>3.08</v>
      </c>
      <c r="BC26" s="320">
        <v>3.08</v>
      </c>
      <c r="BD26" s="314">
        <v>3.05</v>
      </c>
      <c r="BE26" s="314">
        <v>2.31</v>
      </c>
      <c r="BF26" s="314">
        <v>0</v>
      </c>
      <c r="BG26" s="314">
        <v>0</v>
      </c>
      <c r="BH26" s="314">
        <v>0.77</v>
      </c>
      <c r="BI26" s="314">
        <v>0</v>
      </c>
      <c r="BJ26" s="312">
        <v>0</v>
      </c>
      <c r="BK26" s="320">
        <v>0</v>
      </c>
      <c r="BL26" s="312">
        <v>0</v>
      </c>
      <c r="BM26" s="210"/>
      <c r="BN26" s="210"/>
      <c r="BO26" s="210"/>
      <c r="BP26" s="210"/>
      <c r="BQ26" s="210"/>
      <c r="BR26" s="210"/>
    </row>
    <row r="27" spans="1:80" s="140" customFormat="1" ht="15" hidden="1" customHeight="1" thickTop="1" x14ac:dyDescent="0.3">
      <c r="A27" s="232" t="s">
        <v>247</v>
      </c>
      <c r="B27" s="237" t="s">
        <v>30</v>
      </c>
      <c r="C27" s="98">
        <v>28</v>
      </c>
      <c r="D27" s="99">
        <v>1</v>
      </c>
      <c r="E27" s="100">
        <v>0</v>
      </c>
      <c r="F27" s="101">
        <v>0</v>
      </c>
      <c r="G27" s="101">
        <v>0</v>
      </c>
      <c r="H27" s="102" t="str">
        <f t="shared" si="0"/>
        <v/>
      </c>
      <c r="I27" s="102"/>
      <c r="J27" s="102"/>
      <c r="K27" s="101"/>
      <c r="L27" s="101">
        <v>0</v>
      </c>
      <c r="M27" s="101">
        <v>0</v>
      </c>
      <c r="N27" s="103">
        <v>0</v>
      </c>
      <c r="O27" s="104">
        <v>0</v>
      </c>
      <c r="P27" s="105">
        <v>0</v>
      </c>
      <c r="Q27" s="105"/>
      <c r="R27" s="105">
        <v>0</v>
      </c>
      <c r="S27" s="106">
        <v>0</v>
      </c>
      <c r="T27" s="107">
        <v>28</v>
      </c>
      <c r="U27" s="101">
        <v>31</v>
      </c>
      <c r="V27" s="108">
        <f t="shared" si="1"/>
        <v>0.90322580645161288</v>
      </c>
      <c r="W27" s="109">
        <v>728</v>
      </c>
      <c r="X27" s="110">
        <v>547</v>
      </c>
      <c r="Y27" s="111">
        <v>0</v>
      </c>
      <c r="Z27" s="101">
        <v>0</v>
      </c>
      <c r="AA27" s="101">
        <v>0</v>
      </c>
      <c r="AB27" s="101">
        <v>0</v>
      </c>
      <c r="AC27" s="101">
        <v>0</v>
      </c>
      <c r="AD27" s="101">
        <v>0</v>
      </c>
      <c r="AE27" s="101">
        <v>0</v>
      </c>
      <c r="AF27" s="103">
        <v>0</v>
      </c>
      <c r="AG27" s="112">
        <v>32</v>
      </c>
      <c r="AH27" s="113">
        <v>30</v>
      </c>
      <c r="AI27" s="113">
        <v>32</v>
      </c>
      <c r="AJ27" s="113">
        <v>0</v>
      </c>
      <c r="AK27" s="113">
        <v>0</v>
      </c>
      <c r="AL27" s="113">
        <v>0</v>
      </c>
      <c r="AM27" s="114">
        <v>32</v>
      </c>
      <c r="AN27" s="112">
        <v>0</v>
      </c>
      <c r="AO27" s="113">
        <v>0</v>
      </c>
      <c r="AP27" s="115" t="str">
        <f t="shared" si="2"/>
        <v/>
      </c>
      <c r="AQ27" s="113">
        <v>0</v>
      </c>
      <c r="AR27" s="116" t="str">
        <f t="shared" si="3"/>
        <v/>
      </c>
      <c r="AS27" s="112">
        <v>25</v>
      </c>
      <c r="AT27" s="117">
        <v>114</v>
      </c>
      <c r="AU27" s="117">
        <v>71</v>
      </c>
      <c r="AV27" s="113">
        <v>0</v>
      </c>
      <c r="AW27" s="113">
        <v>0</v>
      </c>
      <c r="AX27" s="113">
        <v>0</v>
      </c>
      <c r="AY27" s="113">
        <v>0</v>
      </c>
      <c r="AZ27" s="114">
        <v>0</v>
      </c>
      <c r="BA27" s="112">
        <v>15</v>
      </c>
      <c r="BB27" s="114">
        <v>0</v>
      </c>
      <c r="BC27" s="107">
        <v>1</v>
      </c>
      <c r="BD27" s="101">
        <v>1</v>
      </c>
      <c r="BE27" s="101">
        <v>0</v>
      </c>
      <c r="BF27" s="101">
        <v>1</v>
      </c>
      <c r="BG27" s="101">
        <v>0</v>
      </c>
      <c r="BH27" s="101">
        <v>0</v>
      </c>
      <c r="BI27" s="101">
        <v>0</v>
      </c>
      <c r="BJ27" s="99">
        <v>0</v>
      </c>
      <c r="BK27" s="107">
        <v>0</v>
      </c>
      <c r="BL27" s="99">
        <v>0</v>
      </c>
      <c r="BM27" s="209"/>
      <c r="BN27" s="209"/>
      <c r="BO27" s="209"/>
      <c r="BP27" s="209"/>
      <c r="BQ27" s="209"/>
      <c r="BR27" s="209"/>
    </row>
    <row r="28" spans="1:80" s="94" customFormat="1" ht="15" hidden="1" customHeight="1" x14ac:dyDescent="0.3">
      <c r="A28" s="232" t="s">
        <v>10</v>
      </c>
      <c r="B28" s="237" t="s">
        <v>30</v>
      </c>
      <c r="C28" s="98">
        <v>29</v>
      </c>
      <c r="D28" s="99">
        <v>4.2</v>
      </c>
      <c r="E28" s="100">
        <v>0</v>
      </c>
      <c r="F28" s="101">
        <v>0</v>
      </c>
      <c r="G28" s="101">
        <v>0</v>
      </c>
      <c r="H28" s="102" t="str">
        <f t="shared" si="0"/>
        <v/>
      </c>
      <c r="I28" s="102"/>
      <c r="J28" s="102"/>
      <c r="K28" s="101"/>
      <c r="L28" s="101">
        <v>0</v>
      </c>
      <c r="M28" s="101">
        <v>0</v>
      </c>
      <c r="N28" s="103">
        <v>0</v>
      </c>
      <c r="O28" s="104">
        <v>0</v>
      </c>
      <c r="P28" s="105">
        <v>0</v>
      </c>
      <c r="Q28" s="105"/>
      <c r="R28" s="105">
        <v>0</v>
      </c>
      <c r="S28" s="106">
        <v>0</v>
      </c>
      <c r="T28" s="107">
        <v>19</v>
      </c>
      <c r="U28" s="101">
        <v>22.1</v>
      </c>
      <c r="V28" s="108">
        <f t="shared" si="1"/>
        <v>0.85972850678733026</v>
      </c>
      <c r="W28" s="109">
        <v>378.6</v>
      </c>
      <c r="X28" s="110">
        <v>237.9</v>
      </c>
      <c r="Y28" s="111">
        <v>0</v>
      </c>
      <c r="Z28" s="101">
        <v>0</v>
      </c>
      <c r="AA28" s="101">
        <v>0</v>
      </c>
      <c r="AB28" s="101">
        <v>0</v>
      </c>
      <c r="AC28" s="101">
        <v>0.24</v>
      </c>
      <c r="AD28" s="101">
        <v>0</v>
      </c>
      <c r="AE28" s="101">
        <v>0</v>
      </c>
      <c r="AF28" s="103">
        <v>0</v>
      </c>
      <c r="AG28" s="112">
        <v>23.8</v>
      </c>
      <c r="AH28" s="113">
        <v>20.7</v>
      </c>
      <c r="AI28" s="113">
        <v>23.6</v>
      </c>
      <c r="AJ28" s="113">
        <v>0.24</v>
      </c>
      <c r="AK28" s="113">
        <v>0</v>
      </c>
      <c r="AL28" s="113">
        <v>0</v>
      </c>
      <c r="AM28" s="114">
        <v>23.8</v>
      </c>
      <c r="AN28" s="112">
        <v>0</v>
      </c>
      <c r="AO28" s="113">
        <v>0</v>
      </c>
      <c r="AP28" s="115" t="str">
        <f t="shared" si="2"/>
        <v/>
      </c>
      <c r="AQ28" s="113">
        <v>0</v>
      </c>
      <c r="AR28" s="116" t="str">
        <f t="shared" si="3"/>
        <v/>
      </c>
      <c r="AS28" s="112">
        <v>12.6</v>
      </c>
      <c r="AT28" s="117">
        <v>72.400000000000006</v>
      </c>
      <c r="AU28" s="117">
        <v>43.1</v>
      </c>
      <c r="AV28" s="113">
        <v>0</v>
      </c>
      <c r="AW28" s="113">
        <v>0</v>
      </c>
      <c r="AX28" s="113">
        <v>0</v>
      </c>
      <c r="AY28" s="113">
        <v>0.24</v>
      </c>
      <c r="AZ28" s="114">
        <v>0</v>
      </c>
      <c r="BA28" s="112">
        <v>10.199999999999999</v>
      </c>
      <c r="BB28" s="114">
        <v>0.24</v>
      </c>
      <c r="BC28" s="107">
        <v>0</v>
      </c>
      <c r="BD28" s="101">
        <v>0</v>
      </c>
      <c r="BE28" s="101">
        <v>0</v>
      </c>
      <c r="BF28" s="101">
        <v>0</v>
      </c>
      <c r="BG28" s="101">
        <v>0</v>
      </c>
      <c r="BH28" s="101">
        <v>0</v>
      </c>
      <c r="BI28" s="101">
        <v>0</v>
      </c>
      <c r="BJ28" s="99">
        <v>0</v>
      </c>
      <c r="BK28" s="107">
        <v>0</v>
      </c>
      <c r="BL28" s="99">
        <v>0</v>
      </c>
      <c r="BM28" s="209"/>
      <c r="BN28" s="209"/>
      <c r="BO28" s="209"/>
      <c r="BP28" s="209"/>
      <c r="BQ28" s="209"/>
      <c r="BR28" s="209"/>
    </row>
    <row r="29" spans="1:80" s="94" customFormat="1" ht="15" hidden="1" customHeight="1" thickBot="1" x14ac:dyDescent="0.3">
      <c r="A29" s="232" t="s">
        <v>253</v>
      </c>
      <c r="B29" s="237" t="s">
        <v>30</v>
      </c>
      <c r="C29" s="98">
        <v>34</v>
      </c>
      <c r="D29" s="99">
        <v>0.1</v>
      </c>
      <c r="E29" s="100">
        <v>0</v>
      </c>
      <c r="F29" s="101">
        <v>0</v>
      </c>
      <c r="G29" s="101">
        <v>0</v>
      </c>
      <c r="H29" s="102" t="str">
        <f t="shared" si="0"/>
        <v/>
      </c>
      <c r="I29" s="102"/>
      <c r="J29" s="102"/>
      <c r="K29" s="101"/>
      <c r="L29" s="101">
        <v>0</v>
      </c>
      <c r="M29" s="101">
        <v>0</v>
      </c>
      <c r="N29" s="103">
        <v>0</v>
      </c>
      <c r="O29" s="104">
        <v>0</v>
      </c>
      <c r="P29" s="105">
        <v>0</v>
      </c>
      <c r="Q29" s="105"/>
      <c r="R29" s="105">
        <v>0</v>
      </c>
      <c r="S29" s="106">
        <v>0</v>
      </c>
      <c r="T29" s="107">
        <v>30</v>
      </c>
      <c r="U29" s="101">
        <v>50</v>
      </c>
      <c r="V29" s="108">
        <f t="shared" si="1"/>
        <v>0.6</v>
      </c>
      <c r="W29" s="109">
        <v>1450</v>
      </c>
      <c r="X29" s="110">
        <v>1260</v>
      </c>
      <c r="Y29" s="111">
        <v>0</v>
      </c>
      <c r="Z29" s="101">
        <v>0</v>
      </c>
      <c r="AA29" s="101">
        <v>0</v>
      </c>
      <c r="AB29" s="101">
        <v>0</v>
      </c>
      <c r="AC29" s="101">
        <v>0</v>
      </c>
      <c r="AD29" s="101">
        <v>0</v>
      </c>
      <c r="AE29" s="101">
        <v>0</v>
      </c>
      <c r="AF29" s="103">
        <v>0</v>
      </c>
      <c r="AG29" s="112">
        <v>50</v>
      </c>
      <c r="AH29" s="113">
        <v>50</v>
      </c>
      <c r="AI29" s="113">
        <v>50</v>
      </c>
      <c r="AJ29" s="113">
        <v>0</v>
      </c>
      <c r="AK29" s="113">
        <v>0</v>
      </c>
      <c r="AL29" s="113">
        <v>0</v>
      </c>
      <c r="AM29" s="114">
        <v>50</v>
      </c>
      <c r="AN29" s="112">
        <v>0</v>
      </c>
      <c r="AO29" s="113">
        <v>0</v>
      </c>
      <c r="AP29" s="115" t="str">
        <f t="shared" si="2"/>
        <v/>
      </c>
      <c r="AQ29" s="113">
        <v>0</v>
      </c>
      <c r="AR29" s="116" t="str">
        <f t="shared" si="3"/>
        <v/>
      </c>
      <c r="AS29" s="112">
        <v>20</v>
      </c>
      <c r="AT29" s="117">
        <v>50</v>
      </c>
      <c r="AU29" s="117">
        <v>30</v>
      </c>
      <c r="AV29" s="113">
        <v>0</v>
      </c>
      <c r="AW29" s="113">
        <v>0</v>
      </c>
      <c r="AX29" s="113">
        <v>0</v>
      </c>
      <c r="AY29" s="113">
        <v>0</v>
      </c>
      <c r="AZ29" s="114">
        <v>0</v>
      </c>
      <c r="BA29" s="112">
        <v>20</v>
      </c>
      <c r="BB29" s="114">
        <v>0</v>
      </c>
      <c r="BC29" s="107">
        <v>0</v>
      </c>
      <c r="BD29" s="101">
        <v>0</v>
      </c>
      <c r="BE29" s="101">
        <v>0</v>
      </c>
      <c r="BF29" s="101">
        <v>0</v>
      </c>
      <c r="BG29" s="101">
        <v>0</v>
      </c>
      <c r="BH29" s="101">
        <v>0</v>
      </c>
      <c r="BI29" s="101">
        <v>0</v>
      </c>
      <c r="BJ29" s="99">
        <v>0</v>
      </c>
      <c r="BK29" s="107">
        <v>0</v>
      </c>
      <c r="BL29" s="99">
        <v>0</v>
      </c>
      <c r="BM29" s="209"/>
      <c r="BN29" s="209"/>
      <c r="BO29" s="209"/>
      <c r="BP29" s="209"/>
      <c r="BQ29" s="209"/>
      <c r="BR29" s="209"/>
    </row>
    <row r="30" spans="1:80" s="19" customFormat="1" ht="16.5" thickTop="1" thickBot="1" x14ac:dyDescent="0.3">
      <c r="A30" s="20"/>
      <c r="B30" s="25"/>
      <c r="C30" s="43"/>
      <c r="D30" s="44"/>
      <c r="E30" s="45"/>
      <c r="F30" s="46"/>
      <c r="G30" s="46"/>
      <c r="H30" s="47"/>
      <c r="I30" s="47"/>
      <c r="J30" s="47"/>
      <c r="K30" s="46"/>
      <c r="L30" s="46"/>
      <c r="M30" s="46"/>
      <c r="N30" s="46"/>
      <c r="O30" s="48"/>
      <c r="P30" s="46"/>
      <c r="Q30" s="46"/>
      <c r="R30" s="46"/>
      <c r="S30" s="49"/>
      <c r="T30" s="44"/>
      <c r="U30" s="44"/>
      <c r="V30" s="44"/>
      <c r="W30" s="44"/>
      <c r="X30" s="44"/>
      <c r="Y30" s="50"/>
      <c r="Z30" s="44"/>
      <c r="AA30" s="44"/>
      <c r="AB30" s="44"/>
      <c r="AC30" s="44"/>
      <c r="AD30" s="44"/>
      <c r="AE30" s="44"/>
      <c r="AF30" s="44"/>
      <c r="AG30" s="45"/>
      <c r="AH30" s="46"/>
      <c r="AI30" s="46"/>
      <c r="AJ30" s="46"/>
      <c r="AK30" s="46"/>
      <c r="AL30" s="46"/>
      <c r="AM30" s="49"/>
      <c r="AN30" s="45"/>
      <c r="AO30" s="46"/>
      <c r="AP30" s="47"/>
      <c r="AQ30" s="46"/>
      <c r="AR30" s="49"/>
      <c r="AS30" s="45"/>
      <c r="AT30" s="46"/>
      <c r="AU30" s="46"/>
      <c r="AV30" s="46"/>
      <c r="AW30" s="46"/>
      <c r="AX30" s="46"/>
      <c r="AY30" s="46"/>
      <c r="AZ30" s="49"/>
      <c r="BA30" s="45"/>
      <c r="BB30" s="49"/>
      <c r="BC30" s="45"/>
      <c r="BD30" s="46"/>
      <c r="BE30" s="46"/>
      <c r="BF30" s="46"/>
      <c r="BG30" s="46"/>
      <c r="BH30" s="46"/>
      <c r="BI30" s="46"/>
      <c r="BJ30" s="49"/>
      <c r="BK30" s="45"/>
      <c r="BL30" s="49"/>
    </row>
    <row r="31" spans="1:80" s="162" customFormat="1" ht="15.75" thickTop="1" x14ac:dyDescent="0.25">
      <c r="A31" s="144" t="s">
        <v>254</v>
      </c>
      <c r="B31" s="145"/>
      <c r="C31" s="146">
        <v>27.6</v>
      </c>
      <c r="D31" s="147">
        <v>5.3</v>
      </c>
      <c r="E31" s="148">
        <v>1.51</v>
      </c>
      <c r="F31" s="149">
        <v>17.899999999999999</v>
      </c>
      <c r="G31" s="149">
        <v>7.55</v>
      </c>
      <c r="H31" s="150">
        <f>IF(F31=0,"-",G31/F31)</f>
        <v>0.42178770949720673</v>
      </c>
      <c r="I31" s="151">
        <f>IF(F31=0,"-",E31/F31)</f>
        <v>8.4357541899441349E-2</v>
      </c>
      <c r="J31" s="150">
        <f>IF(G31=0,"-",E31/G31)</f>
        <v>0.2</v>
      </c>
      <c r="K31" s="149">
        <v>17.5</v>
      </c>
      <c r="L31" s="149">
        <v>1.32</v>
      </c>
      <c r="M31" s="149">
        <v>0.19</v>
      </c>
      <c r="N31" s="152">
        <v>0.19</v>
      </c>
      <c r="O31" s="153">
        <v>2.2599999999999998</v>
      </c>
      <c r="P31" s="154">
        <v>2.11</v>
      </c>
      <c r="Q31" s="154">
        <v>0.12</v>
      </c>
      <c r="R31" s="149">
        <v>-0.75</v>
      </c>
      <c r="S31" s="147">
        <v>-0.79</v>
      </c>
      <c r="T31" s="155">
        <v>518.9</v>
      </c>
      <c r="U31" s="156">
        <v>604.29999999999995</v>
      </c>
      <c r="V31" s="149">
        <v>85.9</v>
      </c>
      <c r="W31" s="156">
        <v>8533.6</v>
      </c>
      <c r="X31" s="157">
        <v>2801.9</v>
      </c>
      <c r="Y31" s="158">
        <v>1.1299999999999999</v>
      </c>
      <c r="Z31" s="149">
        <v>1.55</v>
      </c>
      <c r="AA31" s="149">
        <v>1.49</v>
      </c>
      <c r="AB31" s="149">
        <v>13.2</v>
      </c>
      <c r="AC31" s="149">
        <v>39.4</v>
      </c>
      <c r="AD31" s="149">
        <v>10.4</v>
      </c>
      <c r="AE31" s="149">
        <v>2.08</v>
      </c>
      <c r="AF31" s="152">
        <v>50.4</v>
      </c>
      <c r="AG31" s="159">
        <v>717.5</v>
      </c>
      <c r="AH31" s="149">
        <v>47.9</v>
      </c>
      <c r="AI31" s="156">
        <v>178.1</v>
      </c>
      <c r="AJ31" s="156">
        <v>348.7</v>
      </c>
      <c r="AK31" s="156">
        <v>195.5</v>
      </c>
      <c r="AL31" s="149">
        <v>31.3</v>
      </c>
      <c r="AM31" s="160">
        <v>717.4</v>
      </c>
      <c r="AN31" s="148">
        <v>20.8</v>
      </c>
      <c r="AO31" s="149">
        <v>6.04</v>
      </c>
      <c r="AP31" s="150">
        <f>IF(AN31=0,"-",AO31/AN31)</f>
        <v>0.29038461538461535</v>
      </c>
      <c r="AQ31" s="149">
        <v>10.4</v>
      </c>
      <c r="AR31" s="161">
        <f>IF(AN31=0,"-",AQ31/AN31)</f>
        <v>0.5</v>
      </c>
      <c r="AS31" s="159">
        <v>428.1</v>
      </c>
      <c r="AT31" s="156">
        <v>2279.1</v>
      </c>
      <c r="AU31" s="156">
        <v>1226.4000000000001</v>
      </c>
      <c r="AV31" s="149">
        <v>21.7</v>
      </c>
      <c r="AW31" s="149">
        <v>19.100000000000001</v>
      </c>
      <c r="AX31" s="149">
        <v>6.6</v>
      </c>
      <c r="AY31" s="149">
        <v>16.600000000000001</v>
      </c>
      <c r="AZ31" s="147">
        <v>10.9</v>
      </c>
      <c r="BA31" s="159">
        <v>513.6</v>
      </c>
      <c r="BB31" s="147">
        <v>49.6</v>
      </c>
      <c r="BC31" s="148">
        <v>32.1</v>
      </c>
      <c r="BD31" s="149">
        <v>31.87</v>
      </c>
      <c r="BE31" s="149">
        <v>24</v>
      </c>
      <c r="BF31" s="149">
        <v>1.7</v>
      </c>
      <c r="BG31" s="149">
        <v>1.32</v>
      </c>
      <c r="BH31" s="149">
        <v>2.83</v>
      </c>
      <c r="BI31" s="149">
        <v>1.7</v>
      </c>
      <c r="BJ31" s="147">
        <v>0.56999999999999995</v>
      </c>
      <c r="BK31" s="148">
        <v>2.4500000000000002</v>
      </c>
      <c r="BL31" s="147">
        <v>2.44</v>
      </c>
    </row>
    <row r="32" spans="1:80" s="162" customFormat="1" ht="15.75" thickBot="1" x14ac:dyDescent="0.3">
      <c r="A32" s="163" t="s">
        <v>255</v>
      </c>
      <c r="B32" s="164"/>
      <c r="C32" s="165">
        <v>27.5</v>
      </c>
      <c r="D32" s="166">
        <v>5.3</v>
      </c>
      <c r="E32" s="167">
        <v>0.56999999999999995</v>
      </c>
      <c r="F32" s="168">
        <v>6.6</v>
      </c>
      <c r="G32" s="168">
        <v>1.89</v>
      </c>
      <c r="H32" s="169">
        <f>IF(F32=0,"-",G32/F32)</f>
        <v>0.28636363636363638</v>
      </c>
      <c r="I32" s="170">
        <f>IF(F32=0,"-",E32/F32)</f>
        <v>8.6363636363636365E-2</v>
      </c>
      <c r="J32" s="169">
        <f>IF(G32=0,"-",E32/G32)</f>
        <v>0.30158730158730157</v>
      </c>
      <c r="K32" s="168">
        <v>19.100000000000001</v>
      </c>
      <c r="L32" s="168">
        <v>0</v>
      </c>
      <c r="M32" s="168">
        <v>0</v>
      </c>
      <c r="N32" s="171">
        <v>0</v>
      </c>
      <c r="O32" s="172">
        <v>0.38</v>
      </c>
      <c r="P32" s="173">
        <v>0.38</v>
      </c>
      <c r="Q32" s="173">
        <v>0.06</v>
      </c>
      <c r="R32" s="168">
        <v>0.19</v>
      </c>
      <c r="S32" s="166">
        <v>0.19</v>
      </c>
      <c r="T32" s="174">
        <v>400.8</v>
      </c>
      <c r="U32" s="175">
        <v>487.7</v>
      </c>
      <c r="V32" s="168">
        <v>82.2</v>
      </c>
      <c r="W32" s="175">
        <v>7027.9</v>
      </c>
      <c r="X32" s="176">
        <v>2424.6999999999998</v>
      </c>
      <c r="Y32" s="177">
        <v>0.38</v>
      </c>
      <c r="Z32" s="168">
        <v>0.34</v>
      </c>
      <c r="AA32" s="168">
        <v>0.38</v>
      </c>
      <c r="AB32" s="168">
        <v>5.47</v>
      </c>
      <c r="AC32" s="168">
        <v>30</v>
      </c>
      <c r="AD32" s="168">
        <v>3.96</v>
      </c>
      <c r="AE32" s="168">
        <v>0.94</v>
      </c>
      <c r="AF32" s="171">
        <v>38.5</v>
      </c>
      <c r="AG32" s="178">
        <v>600.4</v>
      </c>
      <c r="AH32" s="168">
        <v>82.5</v>
      </c>
      <c r="AI32" s="175">
        <v>219.4</v>
      </c>
      <c r="AJ32" s="175">
        <v>274</v>
      </c>
      <c r="AK32" s="175">
        <v>110.8</v>
      </c>
      <c r="AL32" s="168">
        <v>10.9</v>
      </c>
      <c r="AM32" s="179">
        <v>600.4</v>
      </c>
      <c r="AN32" s="167">
        <v>13.2</v>
      </c>
      <c r="AO32" s="168">
        <v>4.34</v>
      </c>
      <c r="AP32" s="169">
        <f>IF(AN32=0,"-",AO32/AN32)</f>
        <v>0.3287878787878788</v>
      </c>
      <c r="AQ32" s="168">
        <v>6.23</v>
      </c>
      <c r="AR32" s="180">
        <f>IF(AN32=0,"-",AQ32/AN32)</f>
        <v>0.47196969696969704</v>
      </c>
      <c r="AS32" s="178">
        <v>360.2</v>
      </c>
      <c r="AT32" s="175">
        <v>2006.4</v>
      </c>
      <c r="AU32" s="175">
        <v>1042.8</v>
      </c>
      <c r="AV32" s="168">
        <v>15.1</v>
      </c>
      <c r="AW32" s="168">
        <v>11.7</v>
      </c>
      <c r="AX32" s="168">
        <v>2.64</v>
      </c>
      <c r="AY32" s="168">
        <v>14.3</v>
      </c>
      <c r="AZ32" s="166">
        <v>10.4</v>
      </c>
      <c r="BA32" s="178">
        <v>398.7</v>
      </c>
      <c r="BB32" s="166">
        <v>38.1</v>
      </c>
      <c r="BC32" s="167">
        <v>11.9</v>
      </c>
      <c r="BD32" s="168">
        <v>11.81</v>
      </c>
      <c r="BE32" s="168">
        <v>9.25</v>
      </c>
      <c r="BF32" s="168">
        <v>1.1299999999999999</v>
      </c>
      <c r="BG32" s="168">
        <v>0.56999999999999995</v>
      </c>
      <c r="BH32" s="168">
        <v>0.38</v>
      </c>
      <c r="BI32" s="168">
        <v>0.19</v>
      </c>
      <c r="BJ32" s="166">
        <v>0.38</v>
      </c>
      <c r="BK32" s="167">
        <v>0.94</v>
      </c>
      <c r="BL32" s="166">
        <v>0.94</v>
      </c>
    </row>
    <row r="33" ht="15.75" thickTop="1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spans="1:80" ht="15.75" thickBot="1" x14ac:dyDescent="0.3"/>
    <row r="50" spans="1:80" s="42" customFormat="1" ht="37.5" customHeight="1" thickTop="1" thickBot="1" x14ac:dyDescent="0.3">
      <c r="A50" s="976" t="s">
        <v>339</v>
      </c>
      <c r="B50" s="976"/>
      <c r="C50" s="976"/>
      <c r="D50" s="976"/>
      <c r="E50" s="979" t="s">
        <v>292</v>
      </c>
      <c r="F50" s="980"/>
      <c r="G50" s="980"/>
      <c r="H50" s="980"/>
      <c r="I50" s="980"/>
      <c r="J50" s="980"/>
      <c r="K50" s="980"/>
      <c r="L50" s="980"/>
      <c r="M50" s="980"/>
      <c r="N50" s="981"/>
      <c r="O50" s="982" t="s">
        <v>286</v>
      </c>
      <c r="P50" s="980"/>
      <c r="Q50" s="980"/>
      <c r="R50" s="980"/>
      <c r="S50" s="983"/>
      <c r="T50" s="977" t="s">
        <v>291</v>
      </c>
      <c r="U50" s="978"/>
      <c r="V50" s="978"/>
      <c r="W50" s="978"/>
      <c r="X50" s="978"/>
      <c r="Y50" s="989" t="s">
        <v>285</v>
      </c>
      <c r="Z50" s="978"/>
      <c r="AA50" s="978"/>
      <c r="AB50" s="978"/>
      <c r="AC50" s="978"/>
      <c r="AD50" s="978"/>
      <c r="AE50" s="978"/>
      <c r="AF50" s="978"/>
      <c r="AG50" s="977" t="s">
        <v>288</v>
      </c>
      <c r="AH50" s="978"/>
      <c r="AI50" s="978"/>
      <c r="AJ50" s="978"/>
      <c r="AK50" s="978"/>
      <c r="AL50" s="978"/>
      <c r="AM50" s="986"/>
      <c r="AN50" s="977" t="s">
        <v>289</v>
      </c>
      <c r="AO50" s="978"/>
      <c r="AP50" s="978"/>
      <c r="AQ50" s="978"/>
      <c r="AR50" s="986"/>
      <c r="AS50" s="977" t="s">
        <v>290</v>
      </c>
      <c r="AT50" s="978"/>
      <c r="AU50" s="978"/>
      <c r="AV50" s="978"/>
      <c r="AW50" s="978"/>
      <c r="AX50" s="978"/>
      <c r="AY50" s="978"/>
      <c r="AZ50" s="986"/>
      <c r="BA50" s="987" t="s">
        <v>293</v>
      </c>
      <c r="BB50" s="988"/>
      <c r="BC50" s="977" t="s">
        <v>294</v>
      </c>
      <c r="BD50" s="978"/>
      <c r="BE50" s="978"/>
      <c r="BF50" s="978"/>
      <c r="BG50" s="978"/>
      <c r="BH50" s="978"/>
      <c r="BI50" s="978"/>
      <c r="BJ50" s="986"/>
      <c r="BK50" s="984" t="s">
        <v>295</v>
      </c>
      <c r="BL50" s="985"/>
      <c r="BM50" s="990" t="s">
        <v>387</v>
      </c>
      <c r="BN50" s="991"/>
      <c r="BO50" s="991"/>
      <c r="BP50" s="991"/>
      <c r="BQ50" s="991"/>
      <c r="BR50" s="991"/>
      <c r="BS50" s="991"/>
      <c r="BT50" s="991"/>
      <c r="BU50" s="991"/>
      <c r="BV50" s="991"/>
      <c r="BW50" s="991"/>
      <c r="BX50" s="991"/>
      <c r="BY50" s="991"/>
      <c r="BZ50" s="991"/>
      <c r="CA50" s="991"/>
      <c r="CB50" s="992"/>
    </row>
    <row r="51" spans="1:80" s="41" customFormat="1" ht="24.95" customHeight="1" thickBot="1" x14ac:dyDescent="0.3">
      <c r="A51" s="38" t="s">
        <v>233</v>
      </c>
      <c r="B51" s="39" t="s">
        <v>234</v>
      </c>
      <c r="C51" s="39" t="s">
        <v>235</v>
      </c>
      <c r="D51" s="40" t="s">
        <v>236</v>
      </c>
      <c r="E51" s="32" t="s">
        <v>274</v>
      </c>
      <c r="F51" s="33" t="s">
        <v>270</v>
      </c>
      <c r="G51" s="33" t="s">
        <v>229</v>
      </c>
      <c r="H51" s="33" t="s">
        <v>275</v>
      </c>
      <c r="I51" s="33" t="s">
        <v>276</v>
      </c>
      <c r="J51" s="33" t="s">
        <v>277</v>
      </c>
      <c r="K51" s="33" t="s">
        <v>284</v>
      </c>
      <c r="L51" s="33" t="s">
        <v>278</v>
      </c>
      <c r="M51" s="33" t="s">
        <v>279</v>
      </c>
      <c r="N51" s="34" t="s">
        <v>280</v>
      </c>
      <c r="O51" s="35" t="s">
        <v>25</v>
      </c>
      <c r="P51" s="33" t="s">
        <v>64</v>
      </c>
      <c r="Q51" s="33" t="s">
        <v>281</v>
      </c>
      <c r="R51" s="33" t="s">
        <v>282</v>
      </c>
      <c r="S51" s="36" t="s">
        <v>283</v>
      </c>
      <c r="T51" s="32" t="s">
        <v>66</v>
      </c>
      <c r="U51" s="33" t="s">
        <v>67</v>
      </c>
      <c r="V51" s="33" t="s">
        <v>68</v>
      </c>
      <c r="W51" s="33" t="s">
        <v>237</v>
      </c>
      <c r="X51" s="34" t="s">
        <v>238</v>
      </c>
      <c r="Y51" s="35" t="s">
        <v>239</v>
      </c>
      <c r="Z51" s="33" t="s">
        <v>26</v>
      </c>
      <c r="AA51" s="33" t="s">
        <v>240</v>
      </c>
      <c r="AB51" s="33" t="s">
        <v>256</v>
      </c>
      <c r="AC51" s="37" t="s">
        <v>257</v>
      </c>
      <c r="AD51" s="33" t="s">
        <v>241</v>
      </c>
      <c r="AE51" s="33" t="s">
        <v>242</v>
      </c>
      <c r="AF51" s="34" t="s">
        <v>69</v>
      </c>
      <c r="AG51" s="32" t="s">
        <v>231</v>
      </c>
      <c r="AH51" s="33" t="s">
        <v>220</v>
      </c>
      <c r="AI51" s="33" t="s">
        <v>259</v>
      </c>
      <c r="AJ51" s="33" t="s">
        <v>260</v>
      </c>
      <c r="AK51" s="33" t="s">
        <v>261</v>
      </c>
      <c r="AL51" s="33" t="s">
        <v>221</v>
      </c>
      <c r="AM51" s="36" t="s">
        <v>262</v>
      </c>
      <c r="AN51" s="32" t="s">
        <v>67</v>
      </c>
      <c r="AO51" s="33" t="s">
        <v>263</v>
      </c>
      <c r="AP51" s="33" t="s">
        <v>264</v>
      </c>
      <c r="AQ51" s="33" t="s">
        <v>222</v>
      </c>
      <c r="AR51" s="36" t="s">
        <v>223</v>
      </c>
      <c r="AS51" s="32" t="s">
        <v>258</v>
      </c>
      <c r="AT51" s="33" t="s">
        <v>237</v>
      </c>
      <c r="AU51" s="33" t="s">
        <v>238</v>
      </c>
      <c r="AV51" s="33" t="s">
        <v>27</v>
      </c>
      <c r="AW51" s="37" t="s">
        <v>287</v>
      </c>
      <c r="AX51" s="33" t="s">
        <v>224</v>
      </c>
      <c r="AY51" s="33" t="s">
        <v>265</v>
      </c>
      <c r="AZ51" s="36" t="s">
        <v>225</v>
      </c>
      <c r="BA51" s="32" t="s">
        <v>226</v>
      </c>
      <c r="BB51" s="36" t="s">
        <v>227</v>
      </c>
      <c r="BC51" s="32" t="s">
        <v>14</v>
      </c>
      <c r="BD51" s="33" t="s">
        <v>266</v>
      </c>
      <c r="BE51" s="33" t="s">
        <v>267</v>
      </c>
      <c r="BF51" s="33" t="s">
        <v>268</v>
      </c>
      <c r="BG51" s="33" t="s">
        <v>269</v>
      </c>
      <c r="BH51" s="33" t="s">
        <v>270</v>
      </c>
      <c r="BI51" s="33" t="s">
        <v>271</v>
      </c>
      <c r="BJ51" s="36" t="s">
        <v>272</v>
      </c>
      <c r="BK51" s="32" t="s">
        <v>65</v>
      </c>
      <c r="BL51" s="34" t="s">
        <v>273</v>
      </c>
      <c r="BM51" s="38" t="s">
        <v>378</v>
      </c>
      <c r="BN51" s="39" t="s">
        <v>379</v>
      </c>
      <c r="BO51" s="39" t="s">
        <v>259</v>
      </c>
      <c r="BP51" s="39" t="s">
        <v>260</v>
      </c>
      <c r="BQ51" s="498" t="s">
        <v>261</v>
      </c>
      <c r="BR51" s="559" t="s">
        <v>378</v>
      </c>
      <c r="BS51" s="39" t="s">
        <v>67</v>
      </c>
      <c r="BT51" s="39" t="s">
        <v>380</v>
      </c>
      <c r="BU51" s="560" t="s">
        <v>381</v>
      </c>
      <c r="BV51" s="559" t="s">
        <v>377</v>
      </c>
      <c r="BW51" s="39" t="s">
        <v>270</v>
      </c>
      <c r="BX51" s="560" t="s">
        <v>382</v>
      </c>
      <c r="BY51" s="495" t="s">
        <v>383</v>
      </c>
      <c r="BZ51" s="39" t="s">
        <v>384</v>
      </c>
      <c r="CA51" s="39" t="s">
        <v>385</v>
      </c>
      <c r="CB51" s="494" t="s">
        <v>386</v>
      </c>
    </row>
    <row r="52" spans="1:80" s="29" customFormat="1" ht="15.75" thickBot="1" x14ac:dyDescent="0.3">
      <c r="A52" s="28"/>
      <c r="B52" s="21"/>
      <c r="C52" s="21"/>
      <c r="D52" s="21"/>
      <c r="E52" s="22"/>
      <c r="F52" s="21"/>
      <c r="G52" s="21"/>
      <c r="H52" s="21"/>
      <c r="I52" s="21"/>
      <c r="J52" s="21"/>
      <c r="K52" s="21"/>
      <c r="L52" s="21"/>
      <c r="M52" s="21"/>
      <c r="N52" s="21"/>
      <c r="O52" s="24"/>
      <c r="P52" s="21"/>
      <c r="Q52" s="21"/>
      <c r="R52" s="21"/>
      <c r="S52" s="23"/>
      <c r="T52" s="22"/>
      <c r="U52" s="21"/>
      <c r="V52" s="21"/>
      <c r="W52" s="21"/>
      <c r="X52" s="21"/>
      <c r="Y52" s="24"/>
      <c r="Z52" s="21"/>
      <c r="AA52" s="21"/>
      <c r="AB52" s="21"/>
      <c r="AC52" s="26"/>
      <c r="AD52" s="21"/>
      <c r="AE52" s="21"/>
      <c r="AF52" s="21"/>
      <c r="AG52" s="30"/>
      <c r="AH52" s="27"/>
      <c r="AI52" s="27"/>
      <c r="AJ52" s="27"/>
      <c r="AK52" s="27"/>
      <c r="AL52" s="27"/>
      <c r="AM52" s="31"/>
      <c r="AN52" s="30"/>
      <c r="AO52" s="27"/>
      <c r="AP52" s="27"/>
      <c r="AQ52" s="27"/>
      <c r="AR52" s="31"/>
      <c r="AS52" s="30"/>
      <c r="AT52" s="27"/>
      <c r="AU52" s="27"/>
      <c r="AV52" s="27"/>
      <c r="AW52" s="27"/>
      <c r="AX52" s="27"/>
      <c r="AY52" s="27"/>
      <c r="AZ52" s="31"/>
      <c r="BA52" s="30"/>
      <c r="BB52" s="31"/>
      <c r="BC52" s="30"/>
      <c r="BD52" s="27"/>
      <c r="BE52" s="27"/>
      <c r="BF52" s="27"/>
      <c r="BG52" s="27"/>
      <c r="BH52" s="27"/>
      <c r="BI52" s="27"/>
      <c r="BJ52" s="31"/>
      <c r="BK52" s="30"/>
      <c r="BL52" s="497"/>
      <c r="BM52" s="499"/>
      <c r="BR52" s="561"/>
      <c r="BU52" s="562"/>
      <c r="BV52" s="561"/>
      <c r="BX52" s="562"/>
      <c r="CB52" s="500"/>
    </row>
    <row r="53" spans="1:80" s="503" customFormat="1" ht="15" customHeight="1" thickTop="1" x14ac:dyDescent="0.25">
      <c r="A53" s="331" t="s">
        <v>0</v>
      </c>
      <c r="B53" s="332" t="s">
        <v>39</v>
      </c>
      <c r="C53" s="333">
        <v>26</v>
      </c>
      <c r="D53" s="334">
        <v>5</v>
      </c>
      <c r="E53" s="335">
        <v>0.4</v>
      </c>
      <c r="F53" s="336">
        <v>5.2</v>
      </c>
      <c r="G53" s="336">
        <v>2.6</v>
      </c>
      <c r="H53" s="337">
        <v>0.5</v>
      </c>
      <c r="I53" s="337">
        <v>0.08</v>
      </c>
      <c r="J53" s="337">
        <v>0.15</v>
      </c>
      <c r="K53" s="336">
        <v>17.600000000000001</v>
      </c>
      <c r="L53" s="336">
        <v>0.4</v>
      </c>
      <c r="M53" s="336">
        <v>0</v>
      </c>
      <c r="N53" s="338">
        <v>0</v>
      </c>
      <c r="O53" s="339">
        <v>0.74</v>
      </c>
      <c r="P53" s="340">
        <v>0.74</v>
      </c>
      <c r="Q53" s="340">
        <v>0.14000000000000001</v>
      </c>
      <c r="R53" s="341">
        <v>-0.34</v>
      </c>
      <c r="S53" s="343">
        <v>-0.34</v>
      </c>
      <c r="T53" s="345">
        <v>45.2</v>
      </c>
      <c r="U53" s="336">
        <v>57.8</v>
      </c>
      <c r="V53" s="346">
        <v>0.78200000000000003</v>
      </c>
      <c r="W53" s="347">
        <v>623.20000000000005</v>
      </c>
      <c r="X53" s="348">
        <v>191</v>
      </c>
      <c r="Y53" s="349">
        <v>0.4</v>
      </c>
      <c r="Z53" s="340">
        <v>0.46</v>
      </c>
      <c r="AA53" s="336">
        <v>0.54</v>
      </c>
      <c r="AB53" s="340">
        <v>4.5999999999999996</v>
      </c>
      <c r="AC53" s="336">
        <v>3.2</v>
      </c>
      <c r="AD53" s="336">
        <v>2</v>
      </c>
      <c r="AE53" s="336">
        <v>0</v>
      </c>
      <c r="AF53" s="338">
        <v>6.2</v>
      </c>
      <c r="AG53" s="350">
        <v>76</v>
      </c>
      <c r="AH53" s="351">
        <v>0.2</v>
      </c>
      <c r="AI53" s="351">
        <v>3.8</v>
      </c>
      <c r="AJ53" s="351">
        <v>25</v>
      </c>
      <c r="AK53" s="351">
        <v>49</v>
      </c>
      <c r="AL53" s="351">
        <v>10.199999999999999</v>
      </c>
      <c r="AM53" s="352">
        <v>76</v>
      </c>
      <c r="AN53" s="350">
        <v>7.8</v>
      </c>
      <c r="AO53" s="351">
        <v>4.4000000000000004</v>
      </c>
      <c r="AP53" s="353">
        <v>0.56399999999999995</v>
      </c>
      <c r="AQ53" s="351">
        <v>3.4</v>
      </c>
      <c r="AR53" s="354">
        <v>0.436</v>
      </c>
      <c r="AS53" s="350">
        <v>61.2</v>
      </c>
      <c r="AT53" s="355">
        <v>444.2</v>
      </c>
      <c r="AU53" s="355">
        <v>236.6</v>
      </c>
      <c r="AV53" s="351">
        <v>6.6</v>
      </c>
      <c r="AW53" s="351">
        <v>6</v>
      </c>
      <c r="AX53" s="351">
        <v>4.2</v>
      </c>
      <c r="AY53" s="351">
        <v>4</v>
      </c>
      <c r="AZ53" s="352">
        <v>5.4</v>
      </c>
      <c r="BA53" s="350">
        <v>65</v>
      </c>
      <c r="BB53" s="352">
        <v>13.8</v>
      </c>
      <c r="BC53" s="345">
        <v>9.6</v>
      </c>
      <c r="BD53" s="336">
        <v>9.6</v>
      </c>
      <c r="BE53" s="336">
        <v>4</v>
      </c>
      <c r="BF53" s="336">
        <v>2.4</v>
      </c>
      <c r="BG53" s="336">
        <v>1.6</v>
      </c>
      <c r="BH53" s="336">
        <v>0.4</v>
      </c>
      <c r="BI53" s="336">
        <v>1.2</v>
      </c>
      <c r="BJ53" s="338">
        <v>0</v>
      </c>
      <c r="BK53" s="349">
        <v>1</v>
      </c>
      <c r="BL53" s="338">
        <v>1</v>
      </c>
      <c r="BM53" s="536">
        <v>1</v>
      </c>
      <c r="BN53" s="532">
        <v>0.6</v>
      </c>
      <c r="BO53" s="532">
        <v>0.8</v>
      </c>
      <c r="BP53" s="532">
        <v>0</v>
      </c>
      <c r="BQ53" s="545">
        <v>0.2</v>
      </c>
      <c r="BR53" s="563">
        <v>0.2</v>
      </c>
      <c r="BS53" s="532">
        <v>0.6</v>
      </c>
      <c r="BT53" s="505">
        <f>BR53/BS53</f>
        <v>0.33333333333333337</v>
      </c>
      <c r="BU53" s="564">
        <v>0.4</v>
      </c>
      <c r="BV53" s="563">
        <v>0.4</v>
      </c>
      <c r="BW53" s="532">
        <v>0.2</v>
      </c>
      <c r="BX53" s="577">
        <v>0.2</v>
      </c>
      <c r="BY53" s="552">
        <v>0</v>
      </c>
      <c r="BZ53" s="532">
        <v>1</v>
      </c>
      <c r="CA53" s="532">
        <v>0</v>
      </c>
      <c r="CB53" s="518">
        <v>0</v>
      </c>
    </row>
    <row r="54" spans="1:80" s="140" customFormat="1" ht="15" customHeight="1" x14ac:dyDescent="0.25">
      <c r="A54" s="233" t="s">
        <v>306</v>
      </c>
      <c r="B54" s="238" t="s">
        <v>296</v>
      </c>
      <c r="C54" s="119">
        <v>26</v>
      </c>
      <c r="D54" s="120">
        <v>4.8</v>
      </c>
      <c r="E54" s="121">
        <v>0.42</v>
      </c>
      <c r="F54" s="122">
        <v>4.7699999999999996</v>
      </c>
      <c r="G54" s="122">
        <v>1.45</v>
      </c>
      <c r="H54" s="130">
        <v>0.30399999999999999</v>
      </c>
      <c r="I54" s="123">
        <v>0.09</v>
      </c>
      <c r="J54" s="123">
        <v>0.28999999999999998</v>
      </c>
      <c r="K54" s="122">
        <v>21.2</v>
      </c>
      <c r="L54" s="122">
        <v>0</v>
      </c>
      <c r="M54" s="122">
        <v>0</v>
      </c>
      <c r="N54" s="124">
        <v>0</v>
      </c>
      <c r="O54" s="125">
        <v>0.28999999999999998</v>
      </c>
      <c r="P54" s="126">
        <v>0.28999999999999998</v>
      </c>
      <c r="Q54" s="126">
        <v>0.06</v>
      </c>
      <c r="R54" s="127">
        <v>0.13</v>
      </c>
      <c r="S54" s="128">
        <v>0.13</v>
      </c>
      <c r="T54" s="129">
        <v>61.7</v>
      </c>
      <c r="U54" s="122">
        <v>69.599999999999994</v>
      </c>
      <c r="V54" s="130">
        <v>0.8859999999999999</v>
      </c>
      <c r="W54" s="131">
        <v>886</v>
      </c>
      <c r="X54" s="132">
        <v>226.9</v>
      </c>
      <c r="Y54" s="133">
        <v>0.42</v>
      </c>
      <c r="Z54" s="126">
        <v>0.31</v>
      </c>
      <c r="AA54" s="122">
        <v>0.27</v>
      </c>
      <c r="AB54" s="126">
        <v>2.71</v>
      </c>
      <c r="AC54" s="122">
        <v>7.29</v>
      </c>
      <c r="AD54" s="122">
        <v>1.88</v>
      </c>
      <c r="AE54" s="122">
        <v>0</v>
      </c>
      <c r="AF54" s="124">
        <v>10.8</v>
      </c>
      <c r="AG54" s="134">
        <v>80.400000000000006</v>
      </c>
      <c r="AH54" s="135">
        <v>0.21</v>
      </c>
      <c r="AI54" s="135">
        <v>5.63</v>
      </c>
      <c r="AJ54" s="135">
        <v>43.8</v>
      </c>
      <c r="AK54" s="135">
        <v>31.7</v>
      </c>
      <c r="AL54" s="135">
        <v>3.96</v>
      </c>
      <c r="AM54" s="136">
        <v>80.400000000000006</v>
      </c>
      <c r="AN54" s="134">
        <v>2.29</v>
      </c>
      <c r="AO54" s="135">
        <v>1.25</v>
      </c>
      <c r="AP54" s="137">
        <v>0.54500000000000004</v>
      </c>
      <c r="AQ54" s="135">
        <v>1.04</v>
      </c>
      <c r="AR54" s="138">
        <v>0.45500000000000002</v>
      </c>
      <c r="AS54" s="134">
        <v>62.3</v>
      </c>
      <c r="AT54" s="139">
        <v>364</v>
      </c>
      <c r="AU54" s="139">
        <v>208.1</v>
      </c>
      <c r="AV54" s="135">
        <v>6.25</v>
      </c>
      <c r="AW54" s="135">
        <v>4.17</v>
      </c>
      <c r="AX54" s="135">
        <v>1.67</v>
      </c>
      <c r="AY54" s="135">
        <v>1.88</v>
      </c>
      <c r="AZ54" s="136">
        <v>1.67</v>
      </c>
      <c r="BA54" s="134">
        <v>67.900000000000006</v>
      </c>
      <c r="BB54" s="136">
        <v>4.79</v>
      </c>
      <c r="BC54" s="129">
        <v>6.67</v>
      </c>
      <c r="BD54" s="122">
        <v>6.64</v>
      </c>
      <c r="BE54" s="122">
        <v>5.63</v>
      </c>
      <c r="BF54" s="122">
        <v>0</v>
      </c>
      <c r="BG54" s="122">
        <v>0.21</v>
      </c>
      <c r="BH54" s="122">
        <v>0.42</v>
      </c>
      <c r="BI54" s="122">
        <v>0.21</v>
      </c>
      <c r="BJ54" s="124">
        <v>0.21</v>
      </c>
      <c r="BK54" s="133">
        <v>0.42</v>
      </c>
      <c r="BL54" s="124">
        <v>0.41</v>
      </c>
      <c r="BM54" s="537">
        <v>1.25</v>
      </c>
      <c r="BN54" s="529">
        <v>1.04</v>
      </c>
      <c r="BO54" s="529">
        <v>0.42</v>
      </c>
      <c r="BP54" s="529">
        <v>0.42</v>
      </c>
      <c r="BQ54" s="546">
        <v>0.42</v>
      </c>
      <c r="BR54" s="565">
        <v>0.42</v>
      </c>
      <c r="BS54" s="529">
        <v>1.67</v>
      </c>
      <c r="BT54" s="506">
        <f t="shared" ref="BT54:BT62" si="11">BR54/BS54</f>
        <v>0.25149700598802394</v>
      </c>
      <c r="BU54" s="566">
        <v>1.25</v>
      </c>
      <c r="BV54" s="565">
        <v>0.83</v>
      </c>
      <c r="BW54" s="529">
        <v>0</v>
      </c>
      <c r="BX54" s="578">
        <v>0.83</v>
      </c>
      <c r="BY54" s="553">
        <v>0.21</v>
      </c>
      <c r="BZ54" s="529">
        <v>1.46</v>
      </c>
      <c r="CA54" s="529">
        <v>0.21</v>
      </c>
      <c r="CB54" s="519">
        <v>0</v>
      </c>
    </row>
    <row r="55" spans="1:80" s="94" customFormat="1" ht="15" customHeight="1" x14ac:dyDescent="0.25">
      <c r="A55" s="231" t="s">
        <v>190</v>
      </c>
      <c r="B55" s="236" t="s">
        <v>39</v>
      </c>
      <c r="C55" s="73">
        <v>21</v>
      </c>
      <c r="D55" s="74">
        <v>4.5</v>
      </c>
      <c r="E55" s="75">
        <v>0</v>
      </c>
      <c r="F55" s="76">
        <v>2</v>
      </c>
      <c r="G55" s="76">
        <v>0.22</v>
      </c>
      <c r="H55" s="77">
        <v>0.111</v>
      </c>
      <c r="I55" s="77">
        <v>0</v>
      </c>
      <c r="J55" s="77">
        <v>0</v>
      </c>
      <c r="K55" s="76">
        <v>11</v>
      </c>
      <c r="L55" s="76">
        <v>0</v>
      </c>
      <c r="M55" s="76">
        <v>0</v>
      </c>
      <c r="N55" s="78">
        <v>0</v>
      </c>
      <c r="O55" s="79">
        <v>0.36</v>
      </c>
      <c r="P55" s="80">
        <v>0.36</v>
      </c>
      <c r="Q55" s="80">
        <v>0.17</v>
      </c>
      <c r="R55" s="81">
        <v>-0.36</v>
      </c>
      <c r="S55" s="82">
        <v>-0.36</v>
      </c>
      <c r="T55" s="83">
        <v>16.399999999999999</v>
      </c>
      <c r="U55" s="76">
        <v>22.9</v>
      </c>
      <c r="V55" s="84">
        <v>0.71799999999999997</v>
      </c>
      <c r="W55" s="85">
        <v>206</v>
      </c>
      <c r="X55" s="86">
        <v>38.9</v>
      </c>
      <c r="Y55" s="87">
        <v>0.22</v>
      </c>
      <c r="Z55" s="80">
        <v>0.13</v>
      </c>
      <c r="AA55" s="76">
        <v>0.18</v>
      </c>
      <c r="AB55" s="80">
        <v>0.89</v>
      </c>
      <c r="AC55" s="76">
        <v>0.44</v>
      </c>
      <c r="AD55" s="76">
        <v>0.22</v>
      </c>
      <c r="AE55" s="76">
        <v>0</v>
      </c>
      <c r="AF55" s="78">
        <v>1.78</v>
      </c>
      <c r="AG55" s="88">
        <v>34.700000000000003</v>
      </c>
      <c r="AH55" s="89">
        <v>1.1100000000000001</v>
      </c>
      <c r="AI55" s="89">
        <v>2.67</v>
      </c>
      <c r="AJ55" s="89">
        <v>14.4</v>
      </c>
      <c r="AK55" s="89">
        <v>18</v>
      </c>
      <c r="AL55" s="89">
        <v>6.89</v>
      </c>
      <c r="AM55" s="90">
        <v>34.700000000000003</v>
      </c>
      <c r="AN55" s="88">
        <v>2.67</v>
      </c>
      <c r="AO55" s="89">
        <v>1.33</v>
      </c>
      <c r="AP55" s="91">
        <v>0.5</v>
      </c>
      <c r="AQ55" s="89">
        <v>1.33</v>
      </c>
      <c r="AR55" s="92">
        <v>0.5</v>
      </c>
      <c r="AS55" s="88">
        <v>20.2</v>
      </c>
      <c r="AT55" s="93">
        <v>96</v>
      </c>
      <c r="AU55" s="93">
        <v>44.7</v>
      </c>
      <c r="AV55" s="89">
        <v>1.56</v>
      </c>
      <c r="AW55" s="89">
        <v>0.89</v>
      </c>
      <c r="AX55" s="89">
        <v>1.78</v>
      </c>
      <c r="AY55" s="89">
        <v>1.78</v>
      </c>
      <c r="AZ55" s="90">
        <v>1.56</v>
      </c>
      <c r="BA55" s="88">
        <v>23.1</v>
      </c>
      <c r="BB55" s="90">
        <v>6.44</v>
      </c>
      <c r="BC55" s="83">
        <v>2</v>
      </c>
      <c r="BD55" s="76">
        <v>2</v>
      </c>
      <c r="BE55" s="76">
        <v>0.89</v>
      </c>
      <c r="BF55" s="76">
        <v>0</v>
      </c>
      <c r="BG55" s="76">
        <v>0.67</v>
      </c>
      <c r="BH55" s="76">
        <v>0.22</v>
      </c>
      <c r="BI55" s="76">
        <v>0.22</v>
      </c>
      <c r="BJ55" s="78">
        <v>0</v>
      </c>
      <c r="BK55" s="87">
        <v>0.22</v>
      </c>
      <c r="BL55" s="78">
        <v>0.22</v>
      </c>
      <c r="BM55" s="538">
        <v>1.33</v>
      </c>
      <c r="BN55" s="528">
        <v>1.33</v>
      </c>
      <c r="BO55" s="528">
        <v>0.22</v>
      </c>
      <c r="BP55" s="528">
        <v>0.89</v>
      </c>
      <c r="BQ55" s="547">
        <v>0.22</v>
      </c>
      <c r="BR55" s="567">
        <v>0</v>
      </c>
      <c r="BS55" s="528">
        <v>0.67</v>
      </c>
      <c r="BT55" s="505">
        <f t="shared" si="11"/>
        <v>0</v>
      </c>
      <c r="BU55" s="568">
        <v>0.67</v>
      </c>
      <c r="BV55" s="567">
        <v>1.56</v>
      </c>
      <c r="BW55" s="528">
        <v>0</v>
      </c>
      <c r="BX55" s="579">
        <v>1.56</v>
      </c>
      <c r="BY55" s="554">
        <v>1.33</v>
      </c>
      <c r="BZ55" s="528">
        <v>2.67</v>
      </c>
      <c r="CA55" s="528">
        <v>0.89</v>
      </c>
      <c r="CB55" s="520">
        <v>0</v>
      </c>
    </row>
    <row r="56" spans="1:80" s="94" customFormat="1" ht="15" customHeight="1" x14ac:dyDescent="0.25">
      <c r="A56" s="231" t="s">
        <v>331</v>
      </c>
      <c r="B56" s="236" t="s">
        <v>39</v>
      </c>
      <c r="C56" s="73">
        <v>29</v>
      </c>
      <c r="D56" s="74">
        <v>4</v>
      </c>
      <c r="E56" s="75">
        <v>0</v>
      </c>
      <c r="F56" s="76">
        <v>1.25</v>
      </c>
      <c r="G56" s="76">
        <v>0.5</v>
      </c>
      <c r="H56" s="77">
        <v>0.4</v>
      </c>
      <c r="I56" s="77">
        <v>0</v>
      </c>
      <c r="J56" s="77">
        <v>0</v>
      </c>
      <c r="K56" s="76">
        <v>21.9</v>
      </c>
      <c r="L56" s="76">
        <v>0</v>
      </c>
      <c r="M56" s="76">
        <v>0</v>
      </c>
      <c r="N56" s="78">
        <v>0</v>
      </c>
      <c r="O56" s="79">
        <v>0.05</v>
      </c>
      <c r="P56" s="80">
        <v>0.05</v>
      </c>
      <c r="Q56" s="80">
        <v>0.03</v>
      </c>
      <c r="R56" s="81">
        <v>-0.05</v>
      </c>
      <c r="S56" s="82">
        <v>-0.05</v>
      </c>
      <c r="T56" s="83">
        <v>37</v>
      </c>
      <c r="U56" s="76">
        <v>48.3</v>
      </c>
      <c r="V56" s="84">
        <v>0.76700000000000002</v>
      </c>
      <c r="W56" s="85">
        <v>562</v>
      </c>
      <c r="X56" s="86">
        <v>126.5</v>
      </c>
      <c r="Y56" s="87">
        <v>0.25</v>
      </c>
      <c r="Z56" s="80">
        <v>0.28000000000000003</v>
      </c>
      <c r="AA56" s="76">
        <v>0.25</v>
      </c>
      <c r="AB56" s="80">
        <v>1.25</v>
      </c>
      <c r="AC56" s="76">
        <v>2.25</v>
      </c>
      <c r="AD56" s="76">
        <v>0.75</v>
      </c>
      <c r="AE56" s="76">
        <v>0.25</v>
      </c>
      <c r="AF56" s="78">
        <v>3.75</v>
      </c>
      <c r="AG56" s="88">
        <v>57.8</v>
      </c>
      <c r="AH56" s="89">
        <v>0.25</v>
      </c>
      <c r="AI56" s="89">
        <v>8.5</v>
      </c>
      <c r="AJ56" s="89">
        <v>26.8</v>
      </c>
      <c r="AK56" s="89">
        <v>24.8</v>
      </c>
      <c r="AL56" s="89">
        <v>1.75</v>
      </c>
      <c r="AM56" s="90">
        <v>57.8</v>
      </c>
      <c r="AN56" s="88">
        <v>3</v>
      </c>
      <c r="AO56" s="89">
        <v>2.75</v>
      </c>
      <c r="AP56" s="91">
        <v>0.91700000000000004</v>
      </c>
      <c r="AQ56" s="89">
        <v>0.25</v>
      </c>
      <c r="AR56" s="92">
        <v>8.3000000000000004E-2</v>
      </c>
      <c r="AS56" s="88">
        <v>42.3</v>
      </c>
      <c r="AT56" s="93">
        <v>324</v>
      </c>
      <c r="AU56" s="93">
        <v>150.30000000000001</v>
      </c>
      <c r="AV56" s="89">
        <v>3.75</v>
      </c>
      <c r="AW56" s="89">
        <v>2.25</v>
      </c>
      <c r="AX56" s="89">
        <v>1.25</v>
      </c>
      <c r="AY56" s="89">
        <v>1.75</v>
      </c>
      <c r="AZ56" s="90">
        <v>3.25</v>
      </c>
      <c r="BA56" s="88">
        <v>44.8</v>
      </c>
      <c r="BB56" s="90">
        <v>4.5</v>
      </c>
      <c r="BC56" s="83">
        <v>3.5</v>
      </c>
      <c r="BD56" s="76">
        <v>3.51</v>
      </c>
      <c r="BE56" s="76">
        <v>2.25</v>
      </c>
      <c r="BF56" s="76">
        <v>0.5</v>
      </c>
      <c r="BG56" s="76">
        <v>0.5</v>
      </c>
      <c r="BH56" s="76">
        <v>0.25</v>
      </c>
      <c r="BI56" s="76">
        <v>0</v>
      </c>
      <c r="BJ56" s="78">
        <v>0</v>
      </c>
      <c r="BK56" s="87">
        <v>0.5</v>
      </c>
      <c r="BL56" s="78">
        <v>0.5</v>
      </c>
      <c r="BM56" s="538">
        <v>0.75</v>
      </c>
      <c r="BN56" s="528">
        <v>0.5</v>
      </c>
      <c r="BO56" s="528">
        <v>0.5</v>
      </c>
      <c r="BP56" s="528">
        <v>0.25</v>
      </c>
      <c r="BQ56" s="547">
        <v>0</v>
      </c>
      <c r="BR56" s="567">
        <v>0.5</v>
      </c>
      <c r="BS56" s="528">
        <v>1.25</v>
      </c>
      <c r="BT56" s="505">
        <f t="shared" si="11"/>
        <v>0.4</v>
      </c>
      <c r="BU56" s="568">
        <v>0.75</v>
      </c>
      <c r="BV56" s="567">
        <v>0.75</v>
      </c>
      <c r="BW56" s="528">
        <v>0</v>
      </c>
      <c r="BX56" s="579">
        <v>0.75</v>
      </c>
      <c r="BY56" s="554">
        <v>1.25</v>
      </c>
      <c r="BZ56" s="528">
        <v>2</v>
      </c>
      <c r="CA56" s="528">
        <v>0.5</v>
      </c>
      <c r="CB56" s="520">
        <v>0</v>
      </c>
    </row>
    <row r="57" spans="1:80" s="202" customFormat="1" ht="15" customHeight="1" x14ac:dyDescent="0.25">
      <c r="A57" s="234" t="s">
        <v>332</v>
      </c>
      <c r="B57" s="239" t="s">
        <v>246</v>
      </c>
      <c r="C57" s="181">
        <v>29</v>
      </c>
      <c r="D57" s="182">
        <v>3.9</v>
      </c>
      <c r="E57" s="183">
        <v>0.26</v>
      </c>
      <c r="F57" s="184">
        <v>1.55</v>
      </c>
      <c r="G57" s="184">
        <v>0.77</v>
      </c>
      <c r="H57" s="185">
        <v>0.5</v>
      </c>
      <c r="I57" s="185">
        <v>0.17</v>
      </c>
      <c r="J57" s="185">
        <v>0.33</v>
      </c>
      <c r="K57" s="184">
        <v>10.6</v>
      </c>
      <c r="L57" s="184">
        <v>0</v>
      </c>
      <c r="M57" s="184">
        <v>0</v>
      </c>
      <c r="N57" s="186">
        <v>0</v>
      </c>
      <c r="O57" s="187">
        <v>0.36</v>
      </c>
      <c r="P57" s="188">
        <v>0.36</v>
      </c>
      <c r="Q57" s="188">
        <v>0.24</v>
      </c>
      <c r="R57" s="188">
        <v>-0.1</v>
      </c>
      <c r="S57" s="205">
        <v>-0.1</v>
      </c>
      <c r="T57" s="191">
        <v>34.4</v>
      </c>
      <c r="U57" s="184">
        <v>39.700000000000003</v>
      </c>
      <c r="V57" s="192">
        <v>0.86499999999999999</v>
      </c>
      <c r="W57" s="193">
        <v>467.2</v>
      </c>
      <c r="X57" s="194">
        <v>82.1</v>
      </c>
      <c r="Y57" s="195">
        <v>0</v>
      </c>
      <c r="Z57" s="188">
        <v>0.13</v>
      </c>
      <c r="AA57" s="184">
        <v>0.13</v>
      </c>
      <c r="AB57" s="188">
        <v>0.77</v>
      </c>
      <c r="AC57" s="184">
        <v>2.0499999999999998</v>
      </c>
      <c r="AD57" s="184">
        <v>0.26</v>
      </c>
      <c r="AE57" s="184">
        <v>0.26</v>
      </c>
      <c r="AF57" s="186">
        <v>1.03</v>
      </c>
      <c r="AG57" s="196">
        <v>48.5</v>
      </c>
      <c r="AH57" s="197">
        <v>1.03</v>
      </c>
      <c r="AI57" s="197">
        <v>5.64</v>
      </c>
      <c r="AJ57" s="197">
        <v>29.7</v>
      </c>
      <c r="AK57" s="197">
        <v>13.1</v>
      </c>
      <c r="AL57" s="197">
        <v>4.0999999999999996</v>
      </c>
      <c r="AM57" s="198">
        <v>48.5</v>
      </c>
      <c r="AN57" s="196">
        <v>1.54</v>
      </c>
      <c r="AO57" s="197">
        <v>1.03</v>
      </c>
      <c r="AP57" s="199">
        <v>0.66700000000000004</v>
      </c>
      <c r="AQ57" s="197">
        <v>0.51</v>
      </c>
      <c r="AR57" s="200">
        <v>0.33299999999999996</v>
      </c>
      <c r="AS57" s="196">
        <v>33.6</v>
      </c>
      <c r="AT57" s="201">
        <v>176.9</v>
      </c>
      <c r="AU57" s="201">
        <v>86.2</v>
      </c>
      <c r="AV57" s="197">
        <v>2.31</v>
      </c>
      <c r="AW57" s="197">
        <v>0.77</v>
      </c>
      <c r="AX57" s="197">
        <v>0.51</v>
      </c>
      <c r="AY57" s="197">
        <v>1.79</v>
      </c>
      <c r="AZ57" s="198">
        <v>0.51</v>
      </c>
      <c r="BA57" s="196">
        <v>34.1</v>
      </c>
      <c r="BB57" s="198">
        <v>2.0499999999999998</v>
      </c>
      <c r="BC57" s="191">
        <v>2.56</v>
      </c>
      <c r="BD57" s="184">
        <v>2.58</v>
      </c>
      <c r="BE57" s="184">
        <v>1.28</v>
      </c>
      <c r="BF57" s="184">
        <v>0</v>
      </c>
      <c r="BG57" s="184">
        <v>0.77</v>
      </c>
      <c r="BH57" s="184">
        <v>0.26</v>
      </c>
      <c r="BI57" s="184">
        <v>0.26</v>
      </c>
      <c r="BJ57" s="186">
        <v>0</v>
      </c>
      <c r="BK57" s="195">
        <v>0</v>
      </c>
      <c r="BL57" s="186">
        <v>0</v>
      </c>
      <c r="BM57" s="539">
        <v>1.79</v>
      </c>
      <c r="BN57" s="530">
        <v>1.54</v>
      </c>
      <c r="BO57" s="530">
        <v>0.77</v>
      </c>
      <c r="BP57" s="530">
        <v>1.03</v>
      </c>
      <c r="BQ57" s="548">
        <v>0</v>
      </c>
      <c r="BR57" s="569">
        <v>0.26</v>
      </c>
      <c r="BS57" s="530">
        <v>0.51</v>
      </c>
      <c r="BT57" s="507">
        <f t="shared" si="11"/>
        <v>0.50980392156862742</v>
      </c>
      <c r="BU57" s="570">
        <v>0.26</v>
      </c>
      <c r="BV57" s="569">
        <v>0.77</v>
      </c>
      <c r="BW57" s="530">
        <v>0</v>
      </c>
      <c r="BX57" s="580">
        <v>0.77</v>
      </c>
      <c r="BY57" s="555">
        <v>0.51</v>
      </c>
      <c r="BZ57" s="530">
        <v>2.31</v>
      </c>
      <c r="CA57" s="530">
        <v>0</v>
      </c>
      <c r="CB57" s="521">
        <v>0</v>
      </c>
    </row>
    <row r="58" spans="1:80" s="501" customFormat="1" ht="15" customHeight="1" x14ac:dyDescent="0.25">
      <c r="A58" s="456" t="s">
        <v>4</v>
      </c>
      <c r="B58" s="457" t="s">
        <v>246</v>
      </c>
      <c r="C58" s="458">
        <v>26</v>
      </c>
      <c r="D58" s="459">
        <v>3.7</v>
      </c>
      <c r="E58" s="460">
        <v>0</v>
      </c>
      <c r="F58" s="461">
        <v>1.0900000000000001</v>
      </c>
      <c r="G58" s="461">
        <v>0.55000000000000004</v>
      </c>
      <c r="H58" s="462">
        <v>0.5</v>
      </c>
      <c r="I58" s="462">
        <v>0</v>
      </c>
      <c r="J58" s="462">
        <v>0</v>
      </c>
      <c r="K58" s="461">
        <v>26.7</v>
      </c>
      <c r="L58" s="461">
        <v>0</v>
      </c>
      <c r="M58" s="461">
        <v>0</v>
      </c>
      <c r="N58" s="463">
        <v>0</v>
      </c>
      <c r="O58" s="464">
        <v>0.05</v>
      </c>
      <c r="P58" s="465">
        <v>0.05</v>
      </c>
      <c r="Q58" s="465">
        <v>0.04</v>
      </c>
      <c r="R58" s="465">
        <v>-0.05</v>
      </c>
      <c r="S58" s="466">
        <v>-0.05</v>
      </c>
      <c r="T58" s="467">
        <v>61.9</v>
      </c>
      <c r="U58" s="461">
        <v>72.7</v>
      </c>
      <c r="V58" s="468">
        <v>0.85099999999999998</v>
      </c>
      <c r="W58" s="469">
        <v>1007</v>
      </c>
      <c r="X58" s="470">
        <v>346.2</v>
      </c>
      <c r="Y58" s="471">
        <v>0</v>
      </c>
      <c r="Z58" s="465">
        <v>0.03</v>
      </c>
      <c r="AA58" s="461">
        <v>0.08</v>
      </c>
      <c r="AB58" s="465">
        <v>1.08</v>
      </c>
      <c r="AC58" s="461">
        <v>8.3800000000000008</v>
      </c>
      <c r="AD58" s="461">
        <v>0.81</v>
      </c>
      <c r="AE58" s="461">
        <v>0.27</v>
      </c>
      <c r="AF58" s="463">
        <v>7.3</v>
      </c>
      <c r="AG58" s="472">
        <v>84.1</v>
      </c>
      <c r="AH58" s="473">
        <v>4.32</v>
      </c>
      <c r="AI58" s="473">
        <v>21.1</v>
      </c>
      <c r="AJ58" s="473">
        <v>54.1</v>
      </c>
      <c r="AK58" s="473">
        <v>9.4600000000000009</v>
      </c>
      <c r="AL58" s="473">
        <v>0.81</v>
      </c>
      <c r="AM58" s="474">
        <v>84.1</v>
      </c>
      <c r="AN58" s="472">
        <v>1.89</v>
      </c>
      <c r="AO58" s="473">
        <v>1.62</v>
      </c>
      <c r="AP58" s="475">
        <v>0.85699999999999998</v>
      </c>
      <c r="AQ58" s="473">
        <v>0.27</v>
      </c>
      <c r="AR58" s="476">
        <v>0.14300000000000002</v>
      </c>
      <c r="AS58" s="472">
        <v>50</v>
      </c>
      <c r="AT58" s="477">
        <v>193</v>
      </c>
      <c r="AU58" s="477">
        <v>103.5</v>
      </c>
      <c r="AV58" s="473">
        <v>1.08</v>
      </c>
      <c r="AW58" s="473">
        <v>0.81</v>
      </c>
      <c r="AX58" s="473">
        <v>0</v>
      </c>
      <c r="AY58" s="473">
        <v>0.54</v>
      </c>
      <c r="AZ58" s="474">
        <v>0.27</v>
      </c>
      <c r="BA58" s="472">
        <v>54.6</v>
      </c>
      <c r="BB58" s="474">
        <v>1.62</v>
      </c>
      <c r="BC58" s="467">
        <v>3.78</v>
      </c>
      <c r="BD58" s="461">
        <v>3.83</v>
      </c>
      <c r="BE58" s="461">
        <v>3.51</v>
      </c>
      <c r="BF58" s="461">
        <v>0</v>
      </c>
      <c r="BG58" s="461">
        <v>0.27</v>
      </c>
      <c r="BH58" s="461">
        <v>0</v>
      </c>
      <c r="BI58" s="461">
        <v>0</v>
      </c>
      <c r="BJ58" s="463">
        <v>0</v>
      </c>
      <c r="BK58" s="471">
        <v>0.27</v>
      </c>
      <c r="BL58" s="463">
        <v>0.27</v>
      </c>
      <c r="BM58" s="540">
        <v>4.59</v>
      </c>
      <c r="BN58" s="533">
        <v>2.7</v>
      </c>
      <c r="BO58" s="533">
        <v>3.24</v>
      </c>
      <c r="BP58" s="533">
        <v>1.35</v>
      </c>
      <c r="BQ58" s="549">
        <v>0</v>
      </c>
      <c r="BR58" s="571">
        <v>1.35</v>
      </c>
      <c r="BS58" s="533">
        <v>3.24</v>
      </c>
      <c r="BT58" s="508">
        <f t="shared" si="11"/>
        <v>0.41666666666666669</v>
      </c>
      <c r="BU58" s="572">
        <v>1.89</v>
      </c>
      <c r="BV58" s="571">
        <v>1.89</v>
      </c>
      <c r="BW58" s="533">
        <v>0.27</v>
      </c>
      <c r="BX58" s="581">
        <v>1.62</v>
      </c>
      <c r="BY58" s="556">
        <v>1.62</v>
      </c>
      <c r="BZ58" s="533">
        <v>6.22</v>
      </c>
      <c r="CA58" s="533">
        <v>3.24</v>
      </c>
      <c r="CB58" s="522">
        <v>0</v>
      </c>
    </row>
    <row r="59" spans="1:80" s="496" customFormat="1" ht="15" customHeight="1" x14ac:dyDescent="0.25">
      <c r="A59" s="434" t="s">
        <v>336</v>
      </c>
      <c r="B59" s="435" t="s">
        <v>246</v>
      </c>
      <c r="C59" s="436">
        <v>33</v>
      </c>
      <c r="D59" s="437">
        <v>1.8</v>
      </c>
      <c r="E59" s="438">
        <v>0</v>
      </c>
      <c r="F59" s="439">
        <v>1.71</v>
      </c>
      <c r="G59" s="439">
        <v>0</v>
      </c>
      <c r="H59" s="440">
        <v>0</v>
      </c>
      <c r="I59" s="440">
        <v>0</v>
      </c>
      <c r="J59" s="440"/>
      <c r="K59" s="439">
        <v>25.3</v>
      </c>
      <c r="L59" s="439">
        <v>0</v>
      </c>
      <c r="M59" s="439">
        <v>0</v>
      </c>
      <c r="N59" s="441">
        <v>0</v>
      </c>
      <c r="O59" s="442">
        <v>0.06</v>
      </c>
      <c r="P59" s="443">
        <v>0.06</v>
      </c>
      <c r="Q59" s="443">
        <v>0.03</v>
      </c>
      <c r="R59" s="443">
        <v>-0.06</v>
      </c>
      <c r="S59" s="444">
        <v>-0.06</v>
      </c>
      <c r="T59" s="445">
        <v>61.1</v>
      </c>
      <c r="U59" s="439">
        <v>68.3</v>
      </c>
      <c r="V59" s="446">
        <v>0.89400000000000002</v>
      </c>
      <c r="W59" s="447">
        <v>896.7</v>
      </c>
      <c r="X59" s="448">
        <v>287.2</v>
      </c>
      <c r="Y59" s="449">
        <v>0</v>
      </c>
      <c r="Z59" s="443">
        <v>0.33</v>
      </c>
      <c r="AA59" s="439">
        <v>0.06</v>
      </c>
      <c r="AB59" s="443">
        <v>2.78</v>
      </c>
      <c r="AC59" s="439">
        <v>6.67</v>
      </c>
      <c r="AD59" s="439">
        <v>0.56000000000000005</v>
      </c>
      <c r="AE59" s="439">
        <v>0</v>
      </c>
      <c r="AF59" s="441">
        <v>5.56</v>
      </c>
      <c r="AG59" s="450">
        <v>77.8</v>
      </c>
      <c r="AH59" s="451">
        <v>1.67</v>
      </c>
      <c r="AI59" s="451">
        <v>20.6</v>
      </c>
      <c r="AJ59" s="451">
        <v>43.9</v>
      </c>
      <c r="AK59" s="451">
        <v>14.4</v>
      </c>
      <c r="AL59" s="451">
        <v>1.1100000000000001</v>
      </c>
      <c r="AM59" s="452">
        <v>77.8</v>
      </c>
      <c r="AN59" s="450">
        <v>0.56000000000000005</v>
      </c>
      <c r="AO59" s="451">
        <v>0</v>
      </c>
      <c r="AP59" s="453">
        <v>0</v>
      </c>
      <c r="AQ59" s="451">
        <v>0.56000000000000005</v>
      </c>
      <c r="AR59" s="454">
        <v>1</v>
      </c>
      <c r="AS59" s="450">
        <v>48.9</v>
      </c>
      <c r="AT59" s="455">
        <v>166.1</v>
      </c>
      <c r="AU59" s="455">
        <v>67.8</v>
      </c>
      <c r="AV59" s="451">
        <v>1.67</v>
      </c>
      <c r="AW59" s="451">
        <v>0.56000000000000005</v>
      </c>
      <c r="AX59" s="451">
        <v>0</v>
      </c>
      <c r="AY59" s="451">
        <v>1.1100000000000001</v>
      </c>
      <c r="AZ59" s="452">
        <v>1.1100000000000001</v>
      </c>
      <c r="BA59" s="450">
        <v>49.4</v>
      </c>
      <c r="BB59" s="452">
        <v>0.56000000000000005</v>
      </c>
      <c r="BC59" s="445">
        <v>5</v>
      </c>
      <c r="BD59" s="439">
        <v>5.13</v>
      </c>
      <c r="BE59" s="439">
        <v>3.33</v>
      </c>
      <c r="BF59" s="439">
        <v>0</v>
      </c>
      <c r="BG59" s="439">
        <v>0</v>
      </c>
      <c r="BH59" s="439">
        <v>1.1100000000000001</v>
      </c>
      <c r="BI59" s="439">
        <v>0</v>
      </c>
      <c r="BJ59" s="441">
        <v>0.56000000000000005</v>
      </c>
      <c r="BK59" s="449">
        <v>0.56000000000000005</v>
      </c>
      <c r="BL59" s="441">
        <v>0.56999999999999995</v>
      </c>
      <c r="BM59" s="541">
        <v>0</v>
      </c>
      <c r="BN59" s="534">
        <v>0</v>
      </c>
      <c r="BO59" s="534">
        <v>0</v>
      </c>
      <c r="BP59" s="534">
        <v>0</v>
      </c>
      <c r="BQ59" s="550">
        <v>0</v>
      </c>
      <c r="BR59" s="573">
        <v>0</v>
      </c>
      <c r="BS59" s="534">
        <v>2.2200000000000002</v>
      </c>
      <c r="BT59" s="509">
        <f t="shared" si="11"/>
        <v>0</v>
      </c>
      <c r="BU59" s="574">
        <v>2.2200000000000002</v>
      </c>
      <c r="BV59" s="573">
        <v>1.67</v>
      </c>
      <c r="BW59" s="534">
        <v>0.56000000000000005</v>
      </c>
      <c r="BX59" s="582">
        <v>1.1100000000000001</v>
      </c>
      <c r="BY59" s="557">
        <v>4.4400000000000004</v>
      </c>
      <c r="BZ59" s="534">
        <v>4.4400000000000004</v>
      </c>
      <c r="CA59" s="534">
        <v>0.56000000000000005</v>
      </c>
      <c r="CB59" s="523">
        <v>0</v>
      </c>
    </row>
    <row r="60" spans="1:80" s="94" customFormat="1" ht="15" customHeight="1" x14ac:dyDescent="0.25">
      <c r="A60" s="231" t="s">
        <v>337</v>
      </c>
      <c r="B60" s="236" t="s">
        <v>297</v>
      </c>
      <c r="C60" s="73">
        <v>27</v>
      </c>
      <c r="D60" s="74">
        <v>0.9</v>
      </c>
      <c r="E60" s="75">
        <v>0</v>
      </c>
      <c r="F60" s="76">
        <v>4.62</v>
      </c>
      <c r="G60" s="76">
        <v>3.46</v>
      </c>
      <c r="H60" s="77">
        <v>0.75</v>
      </c>
      <c r="I60" s="77">
        <v>0</v>
      </c>
      <c r="J60" s="77">
        <v>0</v>
      </c>
      <c r="K60" s="76">
        <v>21.5</v>
      </c>
      <c r="L60" s="76">
        <v>0</v>
      </c>
      <c r="M60" s="76">
        <v>0</v>
      </c>
      <c r="N60" s="78">
        <v>0</v>
      </c>
      <c r="O60" s="79">
        <v>0.22</v>
      </c>
      <c r="P60" s="80">
        <v>0.22</v>
      </c>
      <c r="Q60" s="80">
        <v>0.04</v>
      </c>
      <c r="R60" s="81">
        <v>-0.22</v>
      </c>
      <c r="S60" s="82">
        <v>-0.22</v>
      </c>
      <c r="T60" s="83">
        <v>46.7</v>
      </c>
      <c r="U60" s="76">
        <v>56.7</v>
      </c>
      <c r="V60" s="84">
        <v>0.82400000000000007</v>
      </c>
      <c r="W60" s="85">
        <v>806.7</v>
      </c>
      <c r="X60" s="86">
        <v>195.6</v>
      </c>
      <c r="Y60" s="87">
        <v>1.1100000000000001</v>
      </c>
      <c r="Z60" s="80">
        <v>0.89</v>
      </c>
      <c r="AA60" s="76">
        <v>0.89</v>
      </c>
      <c r="AB60" s="80">
        <v>5.56</v>
      </c>
      <c r="AC60" s="76">
        <v>3.33</v>
      </c>
      <c r="AD60" s="76">
        <v>4.4400000000000004</v>
      </c>
      <c r="AE60" s="76">
        <v>0</v>
      </c>
      <c r="AF60" s="78">
        <v>7.78</v>
      </c>
      <c r="AG60" s="88">
        <v>70</v>
      </c>
      <c r="AH60" s="89">
        <v>0</v>
      </c>
      <c r="AI60" s="89">
        <v>6.67</v>
      </c>
      <c r="AJ60" s="89">
        <v>15.6</v>
      </c>
      <c r="AK60" s="89">
        <v>51.1</v>
      </c>
      <c r="AL60" s="89">
        <v>8.89</v>
      </c>
      <c r="AM60" s="90">
        <v>70</v>
      </c>
      <c r="AN60" s="88">
        <v>11.1</v>
      </c>
      <c r="AO60" s="89">
        <v>8.89</v>
      </c>
      <c r="AP60" s="91">
        <v>0.8</v>
      </c>
      <c r="AQ60" s="89">
        <v>2.2200000000000002</v>
      </c>
      <c r="AR60" s="92">
        <v>0.2</v>
      </c>
      <c r="AS60" s="88">
        <v>60</v>
      </c>
      <c r="AT60" s="93">
        <v>781.1</v>
      </c>
      <c r="AU60" s="93">
        <v>498.9</v>
      </c>
      <c r="AV60" s="89">
        <v>17.8</v>
      </c>
      <c r="AW60" s="89">
        <v>8.89</v>
      </c>
      <c r="AX60" s="89">
        <v>6.67</v>
      </c>
      <c r="AY60" s="89">
        <v>3.33</v>
      </c>
      <c r="AZ60" s="90">
        <v>1.1100000000000001</v>
      </c>
      <c r="BA60" s="88">
        <v>60</v>
      </c>
      <c r="BB60" s="90">
        <v>10</v>
      </c>
      <c r="BC60" s="83">
        <v>13.3</v>
      </c>
      <c r="BD60" s="76">
        <v>13.85</v>
      </c>
      <c r="BE60" s="76">
        <v>10</v>
      </c>
      <c r="BF60" s="76">
        <v>0</v>
      </c>
      <c r="BG60" s="76">
        <v>2.2200000000000002</v>
      </c>
      <c r="BH60" s="76">
        <v>1.1100000000000001</v>
      </c>
      <c r="BI60" s="76">
        <v>0</v>
      </c>
      <c r="BJ60" s="78">
        <v>0</v>
      </c>
      <c r="BK60" s="87">
        <v>1.1100000000000001</v>
      </c>
      <c r="BL60" s="78">
        <v>1.1499999999999999</v>
      </c>
      <c r="BM60" s="538">
        <v>2.2200000000000002</v>
      </c>
      <c r="BN60" s="528">
        <v>1.1100000000000001</v>
      </c>
      <c r="BO60" s="528">
        <v>0</v>
      </c>
      <c r="BP60" s="528">
        <v>0</v>
      </c>
      <c r="BQ60" s="547">
        <v>2.2200000000000002</v>
      </c>
      <c r="BR60" s="567">
        <v>1.1100000000000001</v>
      </c>
      <c r="BS60" s="528">
        <v>1.1100000000000001</v>
      </c>
      <c r="BT60" s="505">
        <f t="shared" si="11"/>
        <v>1</v>
      </c>
      <c r="BU60" s="568">
        <v>0</v>
      </c>
      <c r="BV60" s="567">
        <v>0</v>
      </c>
      <c r="BW60" s="528">
        <v>0</v>
      </c>
      <c r="BX60" s="579">
        <v>0</v>
      </c>
      <c r="BY60" s="554">
        <v>2.2200000000000002</v>
      </c>
      <c r="BZ60" s="528">
        <v>4.4400000000000004</v>
      </c>
      <c r="CA60" s="528">
        <v>0</v>
      </c>
      <c r="CB60" s="520">
        <v>0</v>
      </c>
    </row>
    <row r="61" spans="1:80" s="94" customFormat="1" ht="15" customHeight="1" x14ac:dyDescent="0.25">
      <c r="A61" s="231" t="s">
        <v>303</v>
      </c>
      <c r="B61" s="236" t="s">
        <v>298</v>
      </c>
      <c r="C61" s="73">
        <v>26</v>
      </c>
      <c r="D61" s="74">
        <v>0.9</v>
      </c>
      <c r="E61" s="75">
        <v>1.1100000000000001</v>
      </c>
      <c r="F61" s="76">
        <v>7.41</v>
      </c>
      <c r="G61" s="76">
        <v>2.12</v>
      </c>
      <c r="H61" s="77">
        <v>0.28600000000000003</v>
      </c>
      <c r="I61" s="77">
        <v>0.14000000000000001</v>
      </c>
      <c r="J61" s="77">
        <v>0.5</v>
      </c>
      <c r="K61" s="76">
        <v>8.6</v>
      </c>
      <c r="L61" s="76">
        <v>0</v>
      </c>
      <c r="M61" s="76">
        <v>0</v>
      </c>
      <c r="N61" s="78">
        <v>0</v>
      </c>
      <c r="O61" s="79">
        <v>1.78</v>
      </c>
      <c r="P61" s="80">
        <v>1.78</v>
      </c>
      <c r="Q61" s="80">
        <v>0.23</v>
      </c>
      <c r="R61" s="81">
        <v>-0.67</v>
      </c>
      <c r="S61" s="82">
        <v>-0.67</v>
      </c>
      <c r="T61" s="83">
        <v>35.6</v>
      </c>
      <c r="U61" s="76">
        <v>47.8</v>
      </c>
      <c r="V61" s="84">
        <v>0.74400000000000011</v>
      </c>
      <c r="W61" s="85">
        <v>394.4</v>
      </c>
      <c r="X61" s="86">
        <v>95.6</v>
      </c>
      <c r="Y61" s="87">
        <v>0</v>
      </c>
      <c r="Z61" s="80">
        <v>0</v>
      </c>
      <c r="AA61" s="76">
        <v>0.22</v>
      </c>
      <c r="AB61" s="80">
        <v>1.1100000000000001</v>
      </c>
      <c r="AC61" s="76">
        <v>1.1100000000000001</v>
      </c>
      <c r="AD61" s="76">
        <v>0</v>
      </c>
      <c r="AE61" s="76">
        <v>0</v>
      </c>
      <c r="AF61" s="78">
        <v>2.2200000000000002</v>
      </c>
      <c r="AG61" s="88">
        <v>77.8</v>
      </c>
      <c r="AH61" s="89">
        <v>1.1100000000000001</v>
      </c>
      <c r="AI61" s="89">
        <v>12.2</v>
      </c>
      <c r="AJ61" s="89">
        <v>20</v>
      </c>
      <c r="AK61" s="89">
        <v>46.7</v>
      </c>
      <c r="AL61" s="89">
        <v>15.6</v>
      </c>
      <c r="AM61" s="90">
        <v>77.8</v>
      </c>
      <c r="AN61" s="88">
        <v>2.2200000000000002</v>
      </c>
      <c r="AO61" s="89">
        <v>1.1100000000000001</v>
      </c>
      <c r="AP61" s="91">
        <v>0.5</v>
      </c>
      <c r="AQ61" s="89">
        <v>1.1100000000000001</v>
      </c>
      <c r="AR61" s="92">
        <v>0.5</v>
      </c>
      <c r="AS61" s="88">
        <v>53.3</v>
      </c>
      <c r="AT61" s="93">
        <v>256.7</v>
      </c>
      <c r="AU61" s="93">
        <v>90</v>
      </c>
      <c r="AV61" s="89">
        <v>5.56</v>
      </c>
      <c r="AW61" s="89">
        <v>1.1100000000000001</v>
      </c>
      <c r="AX61" s="89">
        <v>2.2200000000000002</v>
      </c>
      <c r="AY61" s="89">
        <v>3.33</v>
      </c>
      <c r="AZ61" s="90">
        <v>3.33</v>
      </c>
      <c r="BA61" s="88">
        <v>52.2</v>
      </c>
      <c r="BB61" s="90">
        <v>14.4</v>
      </c>
      <c r="BC61" s="83">
        <v>5.56</v>
      </c>
      <c r="BD61" s="76">
        <v>5.29</v>
      </c>
      <c r="BE61" s="76">
        <v>5.56</v>
      </c>
      <c r="BF61" s="76">
        <v>0</v>
      </c>
      <c r="BG61" s="76">
        <v>0</v>
      </c>
      <c r="BH61" s="76">
        <v>0</v>
      </c>
      <c r="BI61" s="76">
        <v>0</v>
      </c>
      <c r="BJ61" s="78">
        <v>0</v>
      </c>
      <c r="BK61" s="87">
        <v>1.1100000000000001</v>
      </c>
      <c r="BL61" s="78">
        <v>1.06</v>
      </c>
      <c r="BM61" s="538">
        <v>6.67</v>
      </c>
      <c r="BN61" s="528">
        <v>2.2200000000000002</v>
      </c>
      <c r="BO61" s="528">
        <v>3.33</v>
      </c>
      <c r="BP61" s="528">
        <v>1.1100000000000001</v>
      </c>
      <c r="BQ61" s="547">
        <v>2.2200000000000002</v>
      </c>
      <c r="BR61" s="567">
        <v>1.1100000000000001</v>
      </c>
      <c r="BS61" s="528">
        <v>1.1100000000000001</v>
      </c>
      <c r="BT61" s="505">
        <f t="shared" si="11"/>
        <v>1</v>
      </c>
      <c r="BU61" s="568">
        <v>0</v>
      </c>
      <c r="BV61" s="567">
        <v>2.2200000000000002</v>
      </c>
      <c r="BW61" s="528">
        <v>0</v>
      </c>
      <c r="BX61" s="579">
        <v>2.2200000000000002</v>
      </c>
      <c r="BY61" s="554">
        <v>0</v>
      </c>
      <c r="BZ61" s="528">
        <v>6.67</v>
      </c>
      <c r="CA61" s="528">
        <v>0</v>
      </c>
      <c r="CB61" s="520">
        <v>0</v>
      </c>
    </row>
    <row r="62" spans="1:80" s="502" customFormat="1" ht="15" customHeight="1" thickBot="1" x14ac:dyDescent="0.3">
      <c r="A62" s="412" t="s">
        <v>338</v>
      </c>
      <c r="B62" s="413" t="s">
        <v>246</v>
      </c>
      <c r="C62" s="414">
        <v>30</v>
      </c>
      <c r="D62" s="415">
        <v>0.6</v>
      </c>
      <c r="E62" s="416">
        <v>1.67</v>
      </c>
      <c r="F62" s="417">
        <v>5.09</v>
      </c>
      <c r="G62" s="417">
        <v>1.7</v>
      </c>
      <c r="H62" s="418">
        <v>0.33299999999999996</v>
      </c>
      <c r="I62" s="418">
        <v>0.33</v>
      </c>
      <c r="J62" s="418">
        <v>1</v>
      </c>
      <c r="K62" s="417">
        <v>13.6</v>
      </c>
      <c r="L62" s="417">
        <v>0</v>
      </c>
      <c r="M62" s="417">
        <v>0</v>
      </c>
      <c r="N62" s="419">
        <v>0</v>
      </c>
      <c r="O62" s="420">
        <v>0.83</v>
      </c>
      <c r="P62" s="421">
        <v>0.83</v>
      </c>
      <c r="Q62" s="421">
        <v>0.17</v>
      </c>
      <c r="R62" s="421">
        <v>0.83</v>
      </c>
      <c r="S62" s="422">
        <v>0.83</v>
      </c>
      <c r="T62" s="423">
        <v>66.7</v>
      </c>
      <c r="U62" s="417">
        <v>76.7</v>
      </c>
      <c r="V62" s="424">
        <v>0.87</v>
      </c>
      <c r="W62" s="425">
        <v>813.3</v>
      </c>
      <c r="X62" s="426">
        <v>241.7</v>
      </c>
      <c r="Y62" s="427">
        <v>0</v>
      </c>
      <c r="Z62" s="421">
        <v>0</v>
      </c>
      <c r="AA62" s="417">
        <v>0.17</v>
      </c>
      <c r="AB62" s="421">
        <v>0</v>
      </c>
      <c r="AC62" s="417">
        <v>5</v>
      </c>
      <c r="AD62" s="417">
        <v>1.67</v>
      </c>
      <c r="AE62" s="417">
        <v>0</v>
      </c>
      <c r="AF62" s="419">
        <v>8.33</v>
      </c>
      <c r="AG62" s="428">
        <v>91.7</v>
      </c>
      <c r="AH62" s="429">
        <v>0</v>
      </c>
      <c r="AI62" s="429">
        <v>6.67</v>
      </c>
      <c r="AJ62" s="429">
        <v>58.3</v>
      </c>
      <c r="AK62" s="429">
        <v>26.7</v>
      </c>
      <c r="AL62" s="429">
        <v>5</v>
      </c>
      <c r="AM62" s="430">
        <v>91.7</v>
      </c>
      <c r="AN62" s="428">
        <v>1.67</v>
      </c>
      <c r="AO62" s="429">
        <v>1.67</v>
      </c>
      <c r="AP62" s="431">
        <v>1</v>
      </c>
      <c r="AQ62" s="429">
        <v>0</v>
      </c>
      <c r="AR62" s="432">
        <v>0</v>
      </c>
      <c r="AS62" s="428">
        <v>60</v>
      </c>
      <c r="AT62" s="433">
        <v>313.3</v>
      </c>
      <c r="AU62" s="433">
        <v>230</v>
      </c>
      <c r="AV62" s="429">
        <v>6.67</v>
      </c>
      <c r="AW62" s="429">
        <v>3.33</v>
      </c>
      <c r="AX62" s="429">
        <v>0</v>
      </c>
      <c r="AY62" s="429">
        <v>3.33</v>
      </c>
      <c r="AZ62" s="430">
        <v>1.67</v>
      </c>
      <c r="BA62" s="428">
        <v>78.3</v>
      </c>
      <c r="BB62" s="430">
        <v>8.33</v>
      </c>
      <c r="BC62" s="423">
        <v>3.33</v>
      </c>
      <c r="BD62" s="417">
        <v>3.4</v>
      </c>
      <c r="BE62" s="417">
        <v>1.67</v>
      </c>
      <c r="BF62" s="417">
        <v>0</v>
      </c>
      <c r="BG62" s="417">
        <v>1.67</v>
      </c>
      <c r="BH62" s="417">
        <v>0</v>
      </c>
      <c r="BI62" s="417">
        <v>0</v>
      </c>
      <c r="BJ62" s="419">
        <v>0</v>
      </c>
      <c r="BK62" s="427">
        <v>0</v>
      </c>
      <c r="BL62" s="419">
        <v>0</v>
      </c>
      <c r="BM62" s="542">
        <v>1.67</v>
      </c>
      <c r="BN62" s="535">
        <v>0</v>
      </c>
      <c r="BO62" s="535">
        <v>0</v>
      </c>
      <c r="BP62" s="535">
        <v>0</v>
      </c>
      <c r="BQ62" s="551">
        <v>1.67</v>
      </c>
      <c r="BR62" s="575">
        <v>1.67</v>
      </c>
      <c r="BS62" s="535">
        <v>3.33</v>
      </c>
      <c r="BT62" s="510">
        <f t="shared" si="11"/>
        <v>0.50150150150150152</v>
      </c>
      <c r="BU62" s="576">
        <v>1.67</v>
      </c>
      <c r="BV62" s="575">
        <v>0</v>
      </c>
      <c r="BW62" s="535">
        <v>0</v>
      </c>
      <c r="BX62" s="583">
        <v>0</v>
      </c>
      <c r="BY62" s="558">
        <v>1.67</v>
      </c>
      <c r="BZ62" s="535">
        <v>3.33</v>
      </c>
      <c r="CA62" s="535">
        <v>0</v>
      </c>
      <c r="CB62" s="524">
        <v>0</v>
      </c>
    </row>
    <row r="63" spans="1:80" s="410" customFormat="1" ht="15" hidden="1" customHeight="1" x14ac:dyDescent="0.3">
      <c r="A63" s="356" t="s">
        <v>330</v>
      </c>
      <c r="B63" s="357" t="s">
        <v>244</v>
      </c>
      <c r="C63" s="358">
        <v>33</v>
      </c>
      <c r="D63" s="359">
        <v>5</v>
      </c>
      <c r="E63" s="360">
        <v>0</v>
      </c>
      <c r="F63" s="361">
        <v>0.2</v>
      </c>
      <c r="G63" s="361">
        <v>0</v>
      </c>
      <c r="H63" s="369">
        <v>0</v>
      </c>
      <c r="I63" s="362">
        <v>0</v>
      </c>
      <c r="J63" s="362"/>
      <c r="K63" s="361">
        <v>16.3</v>
      </c>
      <c r="L63" s="361">
        <v>0</v>
      </c>
      <c r="M63" s="361">
        <v>0</v>
      </c>
      <c r="N63" s="363">
        <v>0</v>
      </c>
      <c r="O63" s="364">
        <v>0</v>
      </c>
      <c r="P63" s="365">
        <v>0</v>
      </c>
      <c r="Q63" s="365">
        <v>0.05</v>
      </c>
      <c r="R63" s="366">
        <v>0</v>
      </c>
      <c r="S63" s="367">
        <v>0</v>
      </c>
      <c r="T63" s="368">
        <v>48.2</v>
      </c>
      <c r="U63" s="361">
        <v>52.4</v>
      </c>
      <c r="V63" s="369">
        <v>0.92</v>
      </c>
      <c r="W63" s="370">
        <v>824.4</v>
      </c>
      <c r="X63" s="371">
        <v>358.4</v>
      </c>
      <c r="Y63" s="372">
        <v>0</v>
      </c>
      <c r="Z63" s="361">
        <v>0.14000000000000001</v>
      </c>
      <c r="AA63" s="361">
        <v>0.08</v>
      </c>
      <c r="AB63" s="361">
        <v>0.4</v>
      </c>
      <c r="AC63" s="361">
        <v>0.4</v>
      </c>
      <c r="AD63" s="361">
        <v>0</v>
      </c>
      <c r="AE63" s="361">
        <v>0</v>
      </c>
      <c r="AF63" s="363">
        <v>1.4</v>
      </c>
      <c r="AG63" s="373">
        <v>61.8</v>
      </c>
      <c r="AH63" s="374">
        <v>7.2</v>
      </c>
      <c r="AI63" s="374">
        <v>34.4</v>
      </c>
      <c r="AJ63" s="374">
        <v>27.2</v>
      </c>
      <c r="AK63" s="374">
        <v>0.8</v>
      </c>
      <c r="AL63" s="374">
        <v>0.4</v>
      </c>
      <c r="AM63" s="375">
        <v>61.8</v>
      </c>
      <c r="AN63" s="373">
        <v>0.2</v>
      </c>
      <c r="AO63" s="374">
        <v>0.2</v>
      </c>
      <c r="AP63" s="376">
        <v>1</v>
      </c>
      <c r="AQ63" s="374">
        <v>0</v>
      </c>
      <c r="AR63" s="377">
        <v>0</v>
      </c>
      <c r="AS63" s="373">
        <v>39</v>
      </c>
      <c r="AT63" s="378">
        <v>146</v>
      </c>
      <c r="AU63" s="378">
        <v>80.8</v>
      </c>
      <c r="AV63" s="374">
        <v>0</v>
      </c>
      <c r="AW63" s="374">
        <v>0</v>
      </c>
      <c r="AX63" s="374">
        <v>0</v>
      </c>
      <c r="AY63" s="374">
        <v>0.2</v>
      </c>
      <c r="AZ63" s="375">
        <v>0</v>
      </c>
      <c r="BA63" s="373">
        <v>41</v>
      </c>
      <c r="BB63" s="375">
        <v>0</v>
      </c>
      <c r="BC63" s="368">
        <v>0.8</v>
      </c>
      <c r="BD63" s="361">
        <v>0.8</v>
      </c>
      <c r="BE63" s="361">
        <v>0.8</v>
      </c>
      <c r="BF63" s="361">
        <v>0</v>
      </c>
      <c r="BG63" s="361">
        <v>0</v>
      </c>
      <c r="BH63" s="361">
        <v>0</v>
      </c>
      <c r="BI63" s="361">
        <v>0</v>
      </c>
      <c r="BJ63" s="359">
        <v>0</v>
      </c>
      <c r="BK63" s="368">
        <v>0.2</v>
      </c>
      <c r="BL63" s="359">
        <v>0.2</v>
      </c>
      <c r="BM63" s="208"/>
      <c r="BN63" s="208"/>
      <c r="BO63" s="208"/>
      <c r="BP63" s="208"/>
      <c r="BQ63" s="208"/>
      <c r="BR63" s="208"/>
    </row>
    <row r="64" spans="1:80" s="118" customFormat="1" ht="15" hidden="1" customHeight="1" x14ac:dyDescent="0.3">
      <c r="A64" s="230" t="s">
        <v>8</v>
      </c>
      <c r="B64" s="235" t="s">
        <v>244</v>
      </c>
      <c r="C64" s="51">
        <v>33</v>
      </c>
      <c r="D64" s="52">
        <v>5</v>
      </c>
      <c r="E64" s="53">
        <v>0.2</v>
      </c>
      <c r="F64" s="54">
        <v>1.4</v>
      </c>
      <c r="G64" s="54">
        <v>0.2</v>
      </c>
      <c r="H64" s="61">
        <v>0.14300000000000002</v>
      </c>
      <c r="I64" s="55">
        <v>0.14000000000000001</v>
      </c>
      <c r="J64" s="55">
        <v>1</v>
      </c>
      <c r="K64" s="54">
        <v>10.1</v>
      </c>
      <c r="L64" s="54">
        <v>0</v>
      </c>
      <c r="M64" s="54">
        <v>0</v>
      </c>
      <c r="N64" s="56">
        <v>0</v>
      </c>
      <c r="O64" s="57">
        <v>0.2</v>
      </c>
      <c r="P64" s="58">
        <v>0.2</v>
      </c>
      <c r="Q64" s="58">
        <v>0.15</v>
      </c>
      <c r="R64" s="71">
        <v>0</v>
      </c>
      <c r="S64" s="72">
        <v>0</v>
      </c>
      <c r="T64" s="60">
        <v>55.2</v>
      </c>
      <c r="U64" s="54">
        <v>59</v>
      </c>
      <c r="V64" s="61">
        <v>0.93599999999999994</v>
      </c>
      <c r="W64" s="62">
        <v>1063</v>
      </c>
      <c r="X64" s="63">
        <v>372</v>
      </c>
      <c r="Y64" s="64">
        <v>0</v>
      </c>
      <c r="Z64" s="54">
        <v>0</v>
      </c>
      <c r="AA64" s="54">
        <v>0.02</v>
      </c>
      <c r="AB64" s="54">
        <v>0.2</v>
      </c>
      <c r="AC64" s="54">
        <v>3.2</v>
      </c>
      <c r="AD64" s="54">
        <v>0.4</v>
      </c>
      <c r="AE64" s="54">
        <v>0</v>
      </c>
      <c r="AF64" s="56">
        <v>3.4</v>
      </c>
      <c r="AG64" s="65">
        <v>69</v>
      </c>
      <c r="AH64" s="66">
        <v>7.4</v>
      </c>
      <c r="AI64" s="66">
        <v>32.4</v>
      </c>
      <c r="AJ64" s="66">
        <v>33.799999999999997</v>
      </c>
      <c r="AK64" s="66">
        <v>3.2</v>
      </c>
      <c r="AL64" s="66">
        <v>1.6</v>
      </c>
      <c r="AM64" s="67">
        <v>69</v>
      </c>
      <c r="AN64" s="65">
        <v>0.2</v>
      </c>
      <c r="AO64" s="66">
        <v>0</v>
      </c>
      <c r="AP64" s="68">
        <v>0</v>
      </c>
      <c r="AQ64" s="66">
        <v>0.2</v>
      </c>
      <c r="AR64" s="69">
        <v>1</v>
      </c>
      <c r="AS64" s="65">
        <v>42.6</v>
      </c>
      <c r="AT64" s="70">
        <v>177.4</v>
      </c>
      <c r="AU64" s="70">
        <v>122.2</v>
      </c>
      <c r="AV64" s="66">
        <v>0.8</v>
      </c>
      <c r="AW64" s="66">
        <v>0.6</v>
      </c>
      <c r="AX64" s="66">
        <v>0</v>
      </c>
      <c r="AY64" s="66">
        <v>0.2</v>
      </c>
      <c r="AZ64" s="67">
        <v>0</v>
      </c>
      <c r="BA64" s="65">
        <v>49</v>
      </c>
      <c r="BB64" s="67">
        <v>0</v>
      </c>
      <c r="BC64" s="60">
        <v>0.8</v>
      </c>
      <c r="BD64" s="54">
        <v>0.8</v>
      </c>
      <c r="BE64" s="54">
        <v>0.6</v>
      </c>
      <c r="BF64" s="54">
        <v>0</v>
      </c>
      <c r="BG64" s="54">
        <v>0</v>
      </c>
      <c r="BH64" s="54">
        <v>0.2</v>
      </c>
      <c r="BI64" s="54">
        <v>0</v>
      </c>
      <c r="BJ64" s="52">
        <v>0</v>
      </c>
      <c r="BK64" s="60">
        <v>0</v>
      </c>
      <c r="BL64" s="52">
        <v>0</v>
      </c>
    </row>
    <row r="65" spans="1:64" s="402" customFormat="1" ht="15" hidden="1" customHeight="1" x14ac:dyDescent="0.3">
      <c r="A65" s="230" t="s">
        <v>333</v>
      </c>
      <c r="B65" s="235" t="s">
        <v>244</v>
      </c>
      <c r="C65" s="51">
        <v>29</v>
      </c>
      <c r="D65" s="52">
        <v>4</v>
      </c>
      <c r="E65" s="53">
        <v>0</v>
      </c>
      <c r="F65" s="54">
        <v>0</v>
      </c>
      <c r="G65" s="54">
        <v>0</v>
      </c>
      <c r="H65" s="61"/>
      <c r="I65" s="55"/>
      <c r="J65" s="55"/>
      <c r="K65" s="54"/>
      <c r="L65" s="54">
        <v>0</v>
      </c>
      <c r="M65" s="54">
        <v>0</v>
      </c>
      <c r="N65" s="56">
        <v>0</v>
      </c>
      <c r="O65" s="57">
        <v>0</v>
      </c>
      <c r="P65" s="58">
        <v>0</v>
      </c>
      <c r="Q65" s="58"/>
      <c r="R65" s="71">
        <v>0</v>
      </c>
      <c r="S65" s="72">
        <v>0</v>
      </c>
      <c r="T65" s="60">
        <v>53</v>
      </c>
      <c r="U65" s="54">
        <v>60</v>
      </c>
      <c r="V65" s="61">
        <v>0.88300000000000001</v>
      </c>
      <c r="W65" s="62">
        <v>734.3</v>
      </c>
      <c r="X65" s="63">
        <v>213.3</v>
      </c>
      <c r="Y65" s="64">
        <v>0</v>
      </c>
      <c r="Z65" s="54">
        <v>0.15</v>
      </c>
      <c r="AA65" s="54">
        <v>7.0000000000000007E-2</v>
      </c>
      <c r="AB65" s="54">
        <v>0.75</v>
      </c>
      <c r="AC65" s="54">
        <v>4.75</v>
      </c>
      <c r="AD65" s="54">
        <v>0.75</v>
      </c>
      <c r="AE65" s="54">
        <v>0.5</v>
      </c>
      <c r="AF65" s="56">
        <v>2.5</v>
      </c>
      <c r="AG65" s="65">
        <v>68.5</v>
      </c>
      <c r="AH65" s="66">
        <v>2.75</v>
      </c>
      <c r="AI65" s="66">
        <v>19</v>
      </c>
      <c r="AJ65" s="66">
        <v>39.5</v>
      </c>
      <c r="AK65" s="66">
        <v>10.3</v>
      </c>
      <c r="AL65" s="66">
        <v>1</v>
      </c>
      <c r="AM65" s="67">
        <v>68.5</v>
      </c>
      <c r="AN65" s="65">
        <v>0.5</v>
      </c>
      <c r="AO65" s="66">
        <v>0.5</v>
      </c>
      <c r="AP65" s="68">
        <v>1</v>
      </c>
      <c r="AQ65" s="66">
        <v>0</v>
      </c>
      <c r="AR65" s="69">
        <v>0</v>
      </c>
      <c r="AS65" s="65">
        <v>40</v>
      </c>
      <c r="AT65" s="70">
        <v>152.5</v>
      </c>
      <c r="AU65" s="70">
        <v>97.8</v>
      </c>
      <c r="AV65" s="66">
        <v>2.5</v>
      </c>
      <c r="AW65" s="66">
        <v>0.75</v>
      </c>
      <c r="AX65" s="66">
        <v>0.25</v>
      </c>
      <c r="AY65" s="66">
        <v>0</v>
      </c>
      <c r="AZ65" s="67">
        <v>0.75</v>
      </c>
      <c r="BA65" s="65">
        <v>43</v>
      </c>
      <c r="BB65" s="67">
        <v>2.75</v>
      </c>
      <c r="BC65" s="60">
        <v>1.25</v>
      </c>
      <c r="BD65" s="54">
        <v>1.25</v>
      </c>
      <c r="BE65" s="54">
        <v>1.25</v>
      </c>
      <c r="BF65" s="54">
        <v>0</v>
      </c>
      <c r="BG65" s="54">
        <v>0</v>
      </c>
      <c r="BH65" s="54">
        <v>0</v>
      </c>
      <c r="BI65" s="54">
        <v>0</v>
      </c>
      <c r="BJ65" s="52">
        <v>0</v>
      </c>
      <c r="BK65" s="60">
        <v>0</v>
      </c>
      <c r="BL65" s="52">
        <v>0</v>
      </c>
    </row>
    <row r="66" spans="1:64" s="402" customFormat="1" ht="15" hidden="1" customHeight="1" x14ac:dyDescent="0.3">
      <c r="A66" s="230" t="s">
        <v>334</v>
      </c>
      <c r="B66" s="235" t="s">
        <v>244</v>
      </c>
      <c r="C66" s="51">
        <v>30</v>
      </c>
      <c r="D66" s="52">
        <v>3.1</v>
      </c>
      <c r="E66" s="53">
        <v>0</v>
      </c>
      <c r="F66" s="54">
        <v>1.61</v>
      </c>
      <c r="G66" s="54">
        <v>0.65</v>
      </c>
      <c r="H66" s="61">
        <v>0.4</v>
      </c>
      <c r="I66" s="55">
        <v>0</v>
      </c>
      <c r="J66" s="55">
        <v>0</v>
      </c>
      <c r="K66" s="54">
        <v>24.4</v>
      </c>
      <c r="L66" s="54">
        <v>0</v>
      </c>
      <c r="M66" s="54">
        <v>0</v>
      </c>
      <c r="N66" s="56">
        <v>0</v>
      </c>
      <c r="O66" s="57">
        <v>0.06</v>
      </c>
      <c r="P66" s="58">
        <v>0.06</v>
      </c>
      <c r="Q66" s="58">
        <v>0.03</v>
      </c>
      <c r="R66" s="71">
        <v>-0.06</v>
      </c>
      <c r="S66" s="72">
        <v>-0.06</v>
      </c>
      <c r="T66" s="60">
        <v>81.3</v>
      </c>
      <c r="U66" s="54">
        <v>98.1</v>
      </c>
      <c r="V66" s="61">
        <v>0.82900000000000007</v>
      </c>
      <c r="W66" s="62">
        <v>1199</v>
      </c>
      <c r="X66" s="63">
        <v>447.1</v>
      </c>
      <c r="Y66" s="64">
        <v>0</v>
      </c>
      <c r="Z66" s="54">
        <v>0.13</v>
      </c>
      <c r="AA66" s="54">
        <v>0.23</v>
      </c>
      <c r="AB66" s="54">
        <v>2.9</v>
      </c>
      <c r="AC66" s="54">
        <v>9.68</v>
      </c>
      <c r="AD66" s="54">
        <v>3.55</v>
      </c>
      <c r="AE66" s="54">
        <v>0.97</v>
      </c>
      <c r="AF66" s="56">
        <v>12.3</v>
      </c>
      <c r="AG66" s="65">
        <v>107.4</v>
      </c>
      <c r="AH66" s="66">
        <v>2.9</v>
      </c>
      <c r="AI66" s="66">
        <v>21.9</v>
      </c>
      <c r="AJ66" s="66">
        <v>51.9</v>
      </c>
      <c r="AK66" s="66">
        <v>34.200000000000003</v>
      </c>
      <c r="AL66" s="66">
        <v>2.58</v>
      </c>
      <c r="AM66" s="67">
        <v>107.4</v>
      </c>
      <c r="AN66" s="65">
        <v>1.61</v>
      </c>
      <c r="AO66" s="66">
        <v>1.29</v>
      </c>
      <c r="AP66" s="68">
        <v>0.8</v>
      </c>
      <c r="AQ66" s="66">
        <v>0.32</v>
      </c>
      <c r="AR66" s="69">
        <v>0.2</v>
      </c>
      <c r="AS66" s="65">
        <v>76.099999999999994</v>
      </c>
      <c r="AT66" s="70">
        <v>383.9</v>
      </c>
      <c r="AU66" s="70">
        <v>263.89999999999998</v>
      </c>
      <c r="AV66" s="66">
        <v>6.13</v>
      </c>
      <c r="AW66" s="66">
        <v>2.2599999999999998</v>
      </c>
      <c r="AX66" s="66">
        <v>1.29</v>
      </c>
      <c r="AY66" s="66">
        <v>0.65</v>
      </c>
      <c r="AZ66" s="67">
        <v>0.65</v>
      </c>
      <c r="BA66" s="65">
        <v>79.400000000000006</v>
      </c>
      <c r="BB66" s="67">
        <v>14.8</v>
      </c>
      <c r="BC66" s="60">
        <v>5.81</v>
      </c>
      <c r="BD66" s="54">
        <v>5.81</v>
      </c>
      <c r="BE66" s="54">
        <v>5.48</v>
      </c>
      <c r="BF66" s="54">
        <v>0</v>
      </c>
      <c r="BG66" s="54">
        <v>0.32</v>
      </c>
      <c r="BH66" s="54">
        <v>0</v>
      </c>
      <c r="BI66" s="54">
        <v>0</v>
      </c>
      <c r="BJ66" s="52">
        <v>0</v>
      </c>
      <c r="BK66" s="60">
        <v>0</v>
      </c>
      <c r="BL66" s="52">
        <v>0</v>
      </c>
    </row>
    <row r="67" spans="1:64" s="402" customFormat="1" ht="15" hidden="1" customHeight="1" x14ac:dyDescent="0.3">
      <c r="A67" s="230" t="s">
        <v>335</v>
      </c>
      <c r="B67" s="235" t="s">
        <v>244</v>
      </c>
      <c r="C67" s="51">
        <v>32</v>
      </c>
      <c r="D67" s="52">
        <v>1.9</v>
      </c>
      <c r="E67" s="53">
        <v>0</v>
      </c>
      <c r="F67" s="54">
        <v>0.53</v>
      </c>
      <c r="G67" s="54">
        <v>0.53</v>
      </c>
      <c r="H67" s="61">
        <v>1</v>
      </c>
      <c r="I67" s="55">
        <v>0</v>
      </c>
      <c r="J67" s="55">
        <v>0</v>
      </c>
      <c r="K67" s="54">
        <v>27.4</v>
      </c>
      <c r="L67" s="54">
        <v>0</v>
      </c>
      <c r="M67" s="54">
        <v>0</v>
      </c>
      <c r="N67" s="56">
        <v>0</v>
      </c>
      <c r="O67" s="57">
        <v>0</v>
      </c>
      <c r="P67" s="58">
        <v>0</v>
      </c>
      <c r="Q67" s="58">
        <v>0.03</v>
      </c>
      <c r="R67" s="71">
        <v>0</v>
      </c>
      <c r="S67" s="72">
        <v>0</v>
      </c>
      <c r="T67" s="60">
        <v>61.1</v>
      </c>
      <c r="U67" s="54">
        <v>71.599999999999994</v>
      </c>
      <c r="V67" s="61">
        <v>0.85299999999999998</v>
      </c>
      <c r="W67" s="62">
        <v>864.7</v>
      </c>
      <c r="X67" s="63">
        <v>365.3</v>
      </c>
      <c r="Y67" s="64">
        <v>0</v>
      </c>
      <c r="Z67" s="54">
        <v>0.11</v>
      </c>
      <c r="AA67" s="54">
        <v>0.05</v>
      </c>
      <c r="AB67" s="54">
        <v>1.58</v>
      </c>
      <c r="AC67" s="54">
        <v>5.26</v>
      </c>
      <c r="AD67" s="54">
        <v>1.05</v>
      </c>
      <c r="AE67" s="54">
        <v>0</v>
      </c>
      <c r="AF67" s="56">
        <v>4.74</v>
      </c>
      <c r="AG67" s="65">
        <v>79.5</v>
      </c>
      <c r="AH67" s="66">
        <v>4.21</v>
      </c>
      <c r="AI67" s="66">
        <v>21.1</v>
      </c>
      <c r="AJ67" s="66">
        <v>47.4</v>
      </c>
      <c r="AK67" s="66">
        <v>11.6</v>
      </c>
      <c r="AL67" s="66">
        <v>1.05</v>
      </c>
      <c r="AM67" s="67">
        <v>79.5</v>
      </c>
      <c r="AN67" s="65">
        <v>1.05</v>
      </c>
      <c r="AO67" s="66">
        <v>0.53</v>
      </c>
      <c r="AP67" s="68">
        <v>0.5</v>
      </c>
      <c r="AQ67" s="66">
        <v>0.53</v>
      </c>
      <c r="AR67" s="69">
        <v>0.5</v>
      </c>
      <c r="AS67" s="65">
        <v>41.6</v>
      </c>
      <c r="AT67" s="70">
        <v>223.2</v>
      </c>
      <c r="AU67" s="70">
        <v>160</v>
      </c>
      <c r="AV67" s="66">
        <v>2.11</v>
      </c>
      <c r="AW67" s="66">
        <v>2.11</v>
      </c>
      <c r="AX67" s="66">
        <v>0</v>
      </c>
      <c r="AY67" s="66">
        <v>0</v>
      </c>
      <c r="AZ67" s="67">
        <v>0</v>
      </c>
      <c r="BA67" s="65">
        <v>53.2</v>
      </c>
      <c r="BB67" s="67">
        <v>1.05</v>
      </c>
      <c r="BC67" s="60">
        <v>2.11</v>
      </c>
      <c r="BD67" s="54">
        <v>2.11</v>
      </c>
      <c r="BE67" s="54">
        <v>2.11</v>
      </c>
      <c r="BF67" s="54">
        <v>0</v>
      </c>
      <c r="BG67" s="54">
        <v>0</v>
      </c>
      <c r="BH67" s="54">
        <v>0</v>
      </c>
      <c r="BI67" s="54">
        <v>0</v>
      </c>
      <c r="BJ67" s="52">
        <v>0</v>
      </c>
      <c r="BK67" s="60">
        <v>0</v>
      </c>
      <c r="BL67" s="52">
        <v>0</v>
      </c>
    </row>
    <row r="68" spans="1:64" s="402" customFormat="1" ht="15" hidden="1" customHeight="1" x14ac:dyDescent="0.3">
      <c r="A68" s="230" t="s">
        <v>7</v>
      </c>
      <c r="B68" s="235" t="s">
        <v>244</v>
      </c>
      <c r="C68" s="51">
        <v>26</v>
      </c>
      <c r="D68" s="52">
        <v>1</v>
      </c>
      <c r="E68" s="53">
        <v>0</v>
      </c>
      <c r="F68" s="54">
        <v>0</v>
      </c>
      <c r="G68" s="54">
        <v>0</v>
      </c>
      <c r="H68" s="61"/>
      <c r="I68" s="55"/>
      <c r="J68" s="55"/>
      <c r="K68" s="54"/>
      <c r="L68" s="54">
        <v>0</v>
      </c>
      <c r="M68" s="54">
        <v>0</v>
      </c>
      <c r="N68" s="56">
        <v>0</v>
      </c>
      <c r="O68" s="57">
        <v>0</v>
      </c>
      <c r="P68" s="58">
        <v>0</v>
      </c>
      <c r="Q68" s="58"/>
      <c r="R68" s="58">
        <v>0</v>
      </c>
      <c r="S68" s="59">
        <v>0</v>
      </c>
      <c r="T68" s="60">
        <v>54</v>
      </c>
      <c r="U68" s="54">
        <v>60</v>
      </c>
      <c r="V68" s="61">
        <v>0.9</v>
      </c>
      <c r="W68" s="62">
        <v>719</v>
      </c>
      <c r="X68" s="63">
        <v>251</v>
      </c>
      <c r="Y68" s="64">
        <v>0</v>
      </c>
      <c r="Z68" s="54">
        <v>0</v>
      </c>
      <c r="AA68" s="54">
        <v>0</v>
      </c>
      <c r="AB68" s="54">
        <v>0</v>
      </c>
      <c r="AC68" s="54">
        <v>4</v>
      </c>
      <c r="AD68" s="54">
        <v>0</v>
      </c>
      <c r="AE68" s="54">
        <v>0</v>
      </c>
      <c r="AF68" s="56">
        <v>2</v>
      </c>
      <c r="AG68" s="65">
        <v>66</v>
      </c>
      <c r="AH68" s="66">
        <v>3</v>
      </c>
      <c r="AI68" s="66">
        <v>26</v>
      </c>
      <c r="AJ68" s="66">
        <v>28</v>
      </c>
      <c r="AK68" s="66">
        <v>12</v>
      </c>
      <c r="AL68" s="66">
        <v>0</v>
      </c>
      <c r="AM68" s="67">
        <v>66</v>
      </c>
      <c r="AN68" s="65">
        <v>1</v>
      </c>
      <c r="AO68" s="66">
        <v>1</v>
      </c>
      <c r="AP68" s="68">
        <v>1</v>
      </c>
      <c r="AQ68" s="66">
        <v>0</v>
      </c>
      <c r="AR68" s="69">
        <v>0</v>
      </c>
      <c r="AS68" s="65">
        <v>37</v>
      </c>
      <c r="AT68" s="70">
        <v>169</v>
      </c>
      <c r="AU68" s="70">
        <v>119</v>
      </c>
      <c r="AV68" s="66">
        <v>4</v>
      </c>
      <c r="AW68" s="66">
        <v>2</v>
      </c>
      <c r="AX68" s="66">
        <v>0</v>
      </c>
      <c r="AY68" s="66">
        <v>0</v>
      </c>
      <c r="AZ68" s="67">
        <v>0</v>
      </c>
      <c r="BA68" s="65">
        <v>44</v>
      </c>
      <c r="BB68" s="67">
        <v>2</v>
      </c>
      <c r="BC68" s="60">
        <v>1</v>
      </c>
      <c r="BD68" s="54">
        <v>1</v>
      </c>
      <c r="BE68" s="54">
        <v>1</v>
      </c>
      <c r="BF68" s="54">
        <v>0</v>
      </c>
      <c r="BG68" s="54">
        <v>0</v>
      </c>
      <c r="BH68" s="54">
        <v>0</v>
      </c>
      <c r="BI68" s="54">
        <v>0</v>
      </c>
      <c r="BJ68" s="52">
        <v>0</v>
      </c>
      <c r="BK68" s="60">
        <v>0</v>
      </c>
      <c r="BL68" s="52">
        <v>0</v>
      </c>
    </row>
    <row r="69" spans="1:64" s="407" customFormat="1" ht="15" hidden="1" customHeight="1" x14ac:dyDescent="0.3">
      <c r="A69" s="232" t="s">
        <v>10</v>
      </c>
      <c r="B69" s="237" t="s">
        <v>30</v>
      </c>
      <c r="C69" s="98">
        <v>25</v>
      </c>
      <c r="D69" s="99">
        <v>5</v>
      </c>
      <c r="E69" s="100">
        <v>0</v>
      </c>
      <c r="F69" s="101">
        <v>0</v>
      </c>
      <c r="G69" s="101">
        <v>0</v>
      </c>
      <c r="H69" s="102"/>
      <c r="I69" s="102"/>
      <c r="J69" s="102"/>
      <c r="K69" s="101"/>
      <c r="L69" s="101">
        <v>0</v>
      </c>
      <c r="M69" s="101">
        <v>0</v>
      </c>
      <c r="N69" s="103">
        <v>0</v>
      </c>
      <c r="O69" s="104">
        <v>0</v>
      </c>
      <c r="P69" s="105">
        <v>0</v>
      </c>
      <c r="Q69" s="105"/>
      <c r="R69" s="408">
        <v>0</v>
      </c>
      <c r="S69" s="409">
        <v>0</v>
      </c>
      <c r="T69" s="107">
        <v>16.600000000000001</v>
      </c>
      <c r="U69" s="101">
        <v>19</v>
      </c>
      <c r="V69" s="108">
        <v>0.87400000000000011</v>
      </c>
      <c r="W69" s="109">
        <v>450.6</v>
      </c>
      <c r="X69" s="110">
        <v>334.8</v>
      </c>
      <c r="Y69" s="111">
        <v>0</v>
      </c>
      <c r="Z69" s="101">
        <v>0</v>
      </c>
      <c r="AA69" s="101">
        <v>0</v>
      </c>
      <c r="AB69" s="101">
        <v>0</v>
      </c>
      <c r="AC69" s="101">
        <v>0.2</v>
      </c>
      <c r="AD69" s="101">
        <v>0</v>
      </c>
      <c r="AE69" s="101">
        <v>0</v>
      </c>
      <c r="AF69" s="103">
        <v>0</v>
      </c>
      <c r="AG69" s="112">
        <v>20</v>
      </c>
      <c r="AH69" s="113">
        <v>17.600000000000001</v>
      </c>
      <c r="AI69" s="113">
        <v>20</v>
      </c>
      <c r="AJ69" s="113">
        <v>0</v>
      </c>
      <c r="AK69" s="113">
        <v>0</v>
      </c>
      <c r="AL69" s="113">
        <v>0</v>
      </c>
      <c r="AM69" s="114">
        <v>20</v>
      </c>
      <c r="AN69" s="112">
        <v>0</v>
      </c>
      <c r="AO69" s="113">
        <v>0</v>
      </c>
      <c r="AP69" s="115"/>
      <c r="AQ69" s="113">
        <v>0</v>
      </c>
      <c r="AR69" s="116"/>
      <c r="AS69" s="112">
        <v>8.4</v>
      </c>
      <c r="AT69" s="117">
        <v>42.8</v>
      </c>
      <c r="AU69" s="117">
        <v>36.4</v>
      </c>
      <c r="AV69" s="113">
        <v>0</v>
      </c>
      <c r="AW69" s="113">
        <v>0</v>
      </c>
      <c r="AX69" s="113">
        <v>0</v>
      </c>
      <c r="AY69" s="113">
        <v>0.2</v>
      </c>
      <c r="AZ69" s="114">
        <v>0</v>
      </c>
      <c r="BA69" s="112">
        <v>5.8</v>
      </c>
      <c r="BB69" s="114">
        <v>0</v>
      </c>
      <c r="BC69" s="107">
        <v>0</v>
      </c>
      <c r="BD69" s="101">
        <v>0</v>
      </c>
      <c r="BE69" s="101">
        <v>0</v>
      </c>
      <c r="BF69" s="101">
        <v>0</v>
      </c>
      <c r="BG69" s="101">
        <v>0</v>
      </c>
      <c r="BH69" s="101">
        <v>0</v>
      </c>
      <c r="BI69" s="101">
        <v>0</v>
      </c>
      <c r="BJ69" s="99">
        <v>0</v>
      </c>
      <c r="BK69" s="107">
        <v>0</v>
      </c>
      <c r="BL69" s="99">
        <v>0</v>
      </c>
    </row>
    <row r="70" spans="1:64" s="403" customFormat="1" ht="15" hidden="1" customHeight="1" thickBot="1" x14ac:dyDescent="0.3">
      <c r="A70" s="309" t="s">
        <v>9</v>
      </c>
      <c r="B70" s="310" t="s">
        <v>244</v>
      </c>
      <c r="C70" s="311">
        <v>24</v>
      </c>
      <c r="D70" s="312">
        <v>0</v>
      </c>
      <c r="E70" s="313">
        <v>0</v>
      </c>
      <c r="F70" s="314">
        <v>0</v>
      </c>
      <c r="G70" s="314">
        <v>0</v>
      </c>
      <c r="H70" s="321"/>
      <c r="I70" s="315"/>
      <c r="J70" s="315"/>
      <c r="K70" s="314"/>
      <c r="L70" s="314">
        <v>0</v>
      </c>
      <c r="M70" s="314">
        <v>0</v>
      </c>
      <c r="N70" s="316">
        <v>0</v>
      </c>
      <c r="O70" s="317">
        <v>0</v>
      </c>
      <c r="P70" s="318">
        <v>0</v>
      </c>
      <c r="Q70" s="318"/>
      <c r="R70" s="318">
        <v>0</v>
      </c>
      <c r="S70" s="319">
        <v>0</v>
      </c>
      <c r="T70" s="320">
        <v>3</v>
      </c>
      <c r="U70" s="314">
        <v>3</v>
      </c>
      <c r="V70" s="321">
        <v>1</v>
      </c>
      <c r="W70" s="322">
        <v>40</v>
      </c>
      <c r="X70" s="323">
        <v>29</v>
      </c>
      <c r="Y70" s="324">
        <v>0</v>
      </c>
      <c r="Z70" s="314">
        <v>0</v>
      </c>
      <c r="AA70" s="314">
        <v>0</v>
      </c>
      <c r="AB70" s="314">
        <v>0</v>
      </c>
      <c r="AC70" s="314">
        <v>0</v>
      </c>
      <c r="AD70" s="314">
        <v>0</v>
      </c>
      <c r="AE70" s="314">
        <v>0</v>
      </c>
      <c r="AF70" s="316">
        <v>1</v>
      </c>
      <c r="AG70" s="325">
        <v>3</v>
      </c>
      <c r="AH70" s="326">
        <v>0</v>
      </c>
      <c r="AI70" s="326">
        <v>1</v>
      </c>
      <c r="AJ70" s="326">
        <v>2</v>
      </c>
      <c r="AK70" s="326">
        <v>0</v>
      </c>
      <c r="AL70" s="326">
        <v>0</v>
      </c>
      <c r="AM70" s="327">
        <v>3</v>
      </c>
      <c r="AN70" s="325">
        <v>0</v>
      </c>
      <c r="AO70" s="326">
        <v>0</v>
      </c>
      <c r="AP70" s="328"/>
      <c r="AQ70" s="326">
        <v>0</v>
      </c>
      <c r="AR70" s="329"/>
      <c r="AS70" s="325">
        <v>2</v>
      </c>
      <c r="AT70" s="330">
        <v>7</v>
      </c>
      <c r="AU70" s="330">
        <v>6</v>
      </c>
      <c r="AV70" s="326">
        <v>0</v>
      </c>
      <c r="AW70" s="326">
        <v>0</v>
      </c>
      <c r="AX70" s="326">
        <v>0</v>
      </c>
      <c r="AY70" s="326">
        <v>0</v>
      </c>
      <c r="AZ70" s="327">
        <v>0</v>
      </c>
      <c r="BA70" s="325">
        <v>2</v>
      </c>
      <c r="BB70" s="327">
        <v>0</v>
      </c>
      <c r="BC70" s="320">
        <v>0</v>
      </c>
      <c r="BD70" s="314">
        <v>0</v>
      </c>
      <c r="BE70" s="314">
        <v>0</v>
      </c>
      <c r="BF70" s="314">
        <v>0</v>
      </c>
      <c r="BG70" s="314">
        <v>0</v>
      </c>
      <c r="BH70" s="314">
        <v>0</v>
      </c>
      <c r="BI70" s="314">
        <v>0</v>
      </c>
      <c r="BJ70" s="312">
        <v>0</v>
      </c>
      <c r="BK70" s="320">
        <v>0</v>
      </c>
      <c r="BL70" s="312">
        <v>0</v>
      </c>
    </row>
    <row r="71" spans="1:64" s="19" customFormat="1" ht="16.5" thickTop="1" thickBot="1" x14ac:dyDescent="0.3">
      <c r="A71" s="20"/>
      <c r="B71" s="25"/>
      <c r="C71" s="43"/>
      <c r="D71" s="44"/>
      <c r="E71" s="45"/>
      <c r="F71" s="46"/>
      <c r="G71" s="46"/>
      <c r="H71" s="406"/>
      <c r="I71" s="47"/>
      <c r="J71" s="47"/>
      <c r="K71" s="46"/>
      <c r="L71" s="46"/>
      <c r="M71" s="46"/>
      <c r="N71" s="46"/>
      <c r="O71" s="48"/>
      <c r="P71" s="46"/>
      <c r="Q71" s="46"/>
      <c r="R71" s="46"/>
      <c r="S71" s="49"/>
      <c r="T71" s="44"/>
      <c r="U71" s="44"/>
      <c r="V71" s="44"/>
      <c r="W71" s="44"/>
      <c r="X71" s="44"/>
      <c r="Y71" s="50"/>
      <c r="Z71" s="44"/>
      <c r="AA71" s="44"/>
      <c r="AB71" s="44"/>
      <c r="AC71" s="44"/>
      <c r="AD71" s="44"/>
      <c r="AE71" s="44"/>
      <c r="AF71" s="44"/>
      <c r="AG71" s="45"/>
      <c r="AH71" s="46"/>
      <c r="AI71" s="46"/>
      <c r="AJ71" s="46"/>
      <c r="AK71" s="46"/>
      <c r="AL71" s="46"/>
      <c r="AM71" s="49"/>
      <c r="AN71" s="45"/>
      <c r="AO71" s="46"/>
      <c r="AP71" s="47"/>
      <c r="AQ71" s="46"/>
      <c r="AR71" s="49"/>
      <c r="AS71" s="45"/>
      <c r="AT71" s="46"/>
      <c r="AU71" s="46"/>
      <c r="AV71" s="46"/>
      <c r="AW71" s="46"/>
      <c r="AX71" s="46"/>
      <c r="AY71" s="46"/>
      <c r="AZ71" s="49"/>
      <c r="BA71" s="45"/>
      <c r="BB71" s="49"/>
      <c r="BC71" s="45"/>
      <c r="BD71" s="46"/>
      <c r="BE71" s="46"/>
      <c r="BF71" s="46"/>
      <c r="BG71" s="46"/>
      <c r="BH71" s="46"/>
      <c r="BI71" s="46"/>
      <c r="BJ71" s="49"/>
      <c r="BK71" s="45"/>
      <c r="BL71" s="49"/>
    </row>
    <row r="72" spans="1:64" s="162" customFormat="1" ht="15.75" thickTop="1" x14ac:dyDescent="0.25">
      <c r="A72" s="144" t="s">
        <v>254</v>
      </c>
      <c r="B72" s="145"/>
      <c r="C72" s="146">
        <v>28.2</v>
      </c>
      <c r="D72" s="147">
        <v>5</v>
      </c>
      <c r="E72" s="148">
        <v>1.6</v>
      </c>
      <c r="F72" s="149">
        <v>20.8</v>
      </c>
      <c r="G72" s="149">
        <v>7.6</v>
      </c>
      <c r="H72" s="404">
        <v>0.36499999999999999</v>
      </c>
      <c r="I72" s="151">
        <v>0.08</v>
      </c>
      <c r="J72" s="150">
        <v>0.21</v>
      </c>
      <c r="K72" s="149">
        <v>17.5</v>
      </c>
      <c r="L72" s="149">
        <v>0.4</v>
      </c>
      <c r="M72" s="149">
        <v>0</v>
      </c>
      <c r="N72" s="152">
        <v>0</v>
      </c>
      <c r="O72" s="153">
        <v>2.3199999999999998</v>
      </c>
      <c r="P72" s="154">
        <v>2.3199999999999998</v>
      </c>
      <c r="Q72" s="154">
        <v>0.12</v>
      </c>
      <c r="R72" s="149">
        <v>-0.72</v>
      </c>
      <c r="S72" s="147">
        <v>-0.72</v>
      </c>
      <c r="T72" s="155">
        <v>513.6</v>
      </c>
      <c r="U72" s="156">
        <v>600.20000000000005</v>
      </c>
      <c r="V72" s="404">
        <v>0.85599999999999998</v>
      </c>
      <c r="W72" s="156">
        <v>8004.2</v>
      </c>
      <c r="X72" s="157">
        <v>2757.8</v>
      </c>
      <c r="Y72" s="158">
        <v>1.4</v>
      </c>
      <c r="Z72" s="149">
        <v>1.9</v>
      </c>
      <c r="AA72" s="149">
        <v>1.88</v>
      </c>
      <c r="AB72" s="149">
        <v>16.2</v>
      </c>
      <c r="AC72" s="149">
        <v>40.4</v>
      </c>
      <c r="AD72" s="149">
        <v>10.199999999999999</v>
      </c>
      <c r="AE72" s="149">
        <v>1.6</v>
      </c>
      <c r="AF72" s="152">
        <v>49</v>
      </c>
      <c r="AG72" s="159">
        <v>712.4</v>
      </c>
      <c r="AH72" s="149">
        <v>44.8</v>
      </c>
      <c r="AI72" s="156">
        <v>179</v>
      </c>
      <c r="AJ72" s="156">
        <v>342.6</v>
      </c>
      <c r="AK72" s="156">
        <v>198.8</v>
      </c>
      <c r="AL72" s="149">
        <v>35.6</v>
      </c>
      <c r="AM72" s="160">
        <v>712.4</v>
      </c>
      <c r="AN72" s="148">
        <v>22.6</v>
      </c>
      <c r="AO72" s="149">
        <v>14.8</v>
      </c>
      <c r="AP72" s="150">
        <v>0.65500000000000003</v>
      </c>
      <c r="AQ72" s="149">
        <v>7.8</v>
      </c>
      <c r="AR72" s="161">
        <v>0.34499999999999997</v>
      </c>
      <c r="AS72" s="159">
        <v>474.2</v>
      </c>
      <c r="AT72" s="156">
        <v>2550.4</v>
      </c>
      <c r="AU72" s="156">
        <v>1465.6</v>
      </c>
      <c r="AV72" s="149">
        <v>33.4</v>
      </c>
      <c r="AW72" s="149">
        <v>20</v>
      </c>
      <c r="AX72" s="149">
        <v>11.4</v>
      </c>
      <c r="AY72" s="149">
        <v>13.6</v>
      </c>
      <c r="AZ72" s="147">
        <v>14</v>
      </c>
      <c r="BA72" s="159">
        <v>510</v>
      </c>
      <c r="BB72" s="147">
        <v>48.4</v>
      </c>
      <c r="BC72" s="148">
        <v>38.200000000000003</v>
      </c>
      <c r="BD72" s="149">
        <v>38.200000000000003</v>
      </c>
      <c r="BE72" s="149">
        <v>26.6</v>
      </c>
      <c r="BF72" s="149">
        <v>2.8</v>
      </c>
      <c r="BG72" s="149">
        <v>4.4000000000000004</v>
      </c>
      <c r="BH72" s="149">
        <v>2.2000000000000002</v>
      </c>
      <c r="BI72" s="149">
        <v>1.8</v>
      </c>
      <c r="BJ72" s="147">
        <v>0.4</v>
      </c>
      <c r="BK72" s="148">
        <v>3</v>
      </c>
      <c r="BL72" s="147">
        <v>3</v>
      </c>
    </row>
    <row r="73" spans="1:64" s="162" customFormat="1" ht="15.75" thickBot="1" x14ac:dyDescent="0.3">
      <c r="A73" s="163" t="s">
        <v>255</v>
      </c>
      <c r="B73" s="164"/>
      <c r="C73" s="165">
        <v>28.2</v>
      </c>
      <c r="D73" s="166">
        <v>5</v>
      </c>
      <c r="E73" s="167">
        <v>0.4</v>
      </c>
      <c r="F73" s="168">
        <v>8.4</v>
      </c>
      <c r="G73" s="168">
        <v>1.4</v>
      </c>
      <c r="H73" s="405">
        <v>0.16699999999999998</v>
      </c>
      <c r="I73" s="170">
        <v>0.05</v>
      </c>
      <c r="J73" s="169">
        <v>0.28999999999999998</v>
      </c>
      <c r="K73" s="168">
        <v>20.2</v>
      </c>
      <c r="L73" s="168">
        <v>0.2</v>
      </c>
      <c r="M73" s="168">
        <v>0</v>
      </c>
      <c r="N73" s="171">
        <v>0</v>
      </c>
      <c r="O73" s="172">
        <v>0.6</v>
      </c>
      <c r="P73" s="173">
        <v>0.6</v>
      </c>
      <c r="Q73" s="173">
        <v>7.0000000000000007E-2</v>
      </c>
      <c r="R73" s="168">
        <v>-0.2</v>
      </c>
      <c r="S73" s="166">
        <v>-0.2</v>
      </c>
      <c r="T73" s="174">
        <v>334</v>
      </c>
      <c r="U73" s="175">
        <v>428.2</v>
      </c>
      <c r="V73" s="405">
        <v>0.78</v>
      </c>
      <c r="W73" s="175">
        <v>6309.4</v>
      </c>
      <c r="X73" s="176">
        <v>2401.1999999999998</v>
      </c>
      <c r="Y73" s="177">
        <v>0.4</v>
      </c>
      <c r="Z73" s="168">
        <v>0.44</v>
      </c>
      <c r="AA73" s="168">
        <v>0.57999999999999996</v>
      </c>
      <c r="AB73" s="168">
        <v>5.8</v>
      </c>
      <c r="AC73" s="168">
        <v>27</v>
      </c>
      <c r="AD73" s="168">
        <v>6.2</v>
      </c>
      <c r="AE73" s="168">
        <v>1</v>
      </c>
      <c r="AF73" s="171">
        <v>36.6</v>
      </c>
      <c r="AG73" s="178">
        <v>536</v>
      </c>
      <c r="AH73" s="168">
        <v>75.400000000000006</v>
      </c>
      <c r="AI73" s="175">
        <v>179</v>
      </c>
      <c r="AJ73" s="175">
        <v>241.2</v>
      </c>
      <c r="AK73" s="175">
        <v>122.2</v>
      </c>
      <c r="AL73" s="168">
        <v>15</v>
      </c>
      <c r="AM73" s="179">
        <v>536</v>
      </c>
      <c r="AN73" s="167">
        <v>14.6</v>
      </c>
      <c r="AO73" s="168">
        <v>8.8000000000000007</v>
      </c>
      <c r="AP73" s="169">
        <v>0.60299999999999998</v>
      </c>
      <c r="AQ73" s="168">
        <v>5.8</v>
      </c>
      <c r="AR73" s="180">
        <v>0.39700000000000002</v>
      </c>
      <c r="AS73" s="178">
        <v>314.60000000000002</v>
      </c>
      <c r="AT73" s="175">
        <v>1773.2</v>
      </c>
      <c r="AU73" s="175">
        <v>906.2</v>
      </c>
      <c r="AV73" s="168">
        <v>15</v>
      </c>
      <c r="AW73" s="168">
        <v>14</v>
      </c>
      <c r="AX73" s="168">
        <v>3.2</v>
      </c>
      <c r="AY73" s="168">
        <v>11.6</v>
      </c>
      <c r="AZ73" s="166">
        <v>11.8</v>
      </c>
      <c r="BA73" s="178">
        <v>331.8</v>
      </c>
      <c r="BB73" s="166">
        <v>36.4</v>
      </c>
      <c r="BC73" s="167">
        <v>14.8</v>
      </c>
      <c r="BD73" s="168">
        <v>14.8</v>
      </c>
      <c r="BE73" s="168">
        <v>11</v>
      </c>
      <c r="BF73" s="168">
        <v>1.4</v>
      </c>
      <c r="BG73" s="168">
        <v>1</v>
      </c>
      <c r="BH73" s="168">
        <v>0.8</v>
      </c>
      <c r="BI73" s="168">
        <v>0.2</v>
      </c>
      <c r="BJ73" s="166">
        <v>0.4</v>
      </c>
      <c r="BK73" s="167">
        <v>0.8</v>
      </c>
      <c r="BL73" s="166">
        <v>0.8</v>
      </c>
    </row>
    <row r="74" spans="1:64" ht="15.75" thickTop="1" x14ac:dyDescent="0.25"/>
    <row r="75" spans="1:64" x14ac:dyDescent="0.25"/>
    <row r="76" spans="1:64" x14ac:dyDescent="0.25"/>
    <row r="77" spans="1:64" x14ac:dyDescent="0.25"/>
    <row r="78" spans="1:64" x14ac:dyDescent="0.25"/>
    <row r="79" spans="1:64" x14ac:dyDescent="0.25"/>
  </sheetData>
  <sortState xmlns:xlrd2="http://schemas.microsoft.com/office/spreadsheetml/2017/richdata2" ref="A53:BL62">
    <sortCondition descending="1" ref="D53:D70"/>
  </sortState>
  <mergeCells count="24">
    <mergeCell ref="BM50:CB50"/>
    <mergeCell ref="BM1:CB1"/>
    <mergeCell ref="BK50:BL50"/>
    <mergeCell ref="AG50:AM50"/>
    <mergeCell ref="AN50:AR50"/>
    <mergeCell ref="AS50:AZ50"/>
    <mergeCell ref="BA50:BB50"/>
    <mergeCell ref="BC50:BJ50"/>
    <mergeCell ref="T50:X50"/>
    <mergeCell ref="Y50:AF50"/>
    <mergeCell ref="A50:D50"/>
    <mergeCell ref="E50:N50"/>
    <mergeCell ref="O50:S50"/>
    <mergeCell ref="A1:D1"/>
    <mergeCell ref="T1:X1"/>
    <mergeCell ref="E1:N1"/>
    <mergeCell ref="O1:S1"/>
    <mergeCell ref="BK1:BL1"/>
    <mergeCell ref="BC1:BJ1"/>
    <mergeCell ref="BA1:BB1"/>
    <mergeCell ref="Y1:AF1"/>
    <mergeCell ref="AG1:AM1"/>
    <mergeCell ref="AN1:AR1"/>
    <mergeCell ref="AS1:AZ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8F06F-8554-414F-9AAB-B88917B2C84F}">
  <dimension ref="A1:BC47"/>
  <sheetViews>
    <sheetView workbookViewId="0">
      <selection activeCell="W91" sqref="W91"/>
    </sheetView>
  </sheetViews>
  <sheetFormatPr defaultRowHeight="15" x14ac:dyDescent="0.25"/>
  <cols>
    <col min="1" max="1" width="17.28515625" bestFit="1" customWidth="1"/>
    <col min="2" max="55" width="6.7109375" customWidth="1"/>
  </cols>
  <sheetData>
    <row r="1" spans="1:55" ht="15.75" thickBot="1" x14ac:dyDescent="0.3">
      <c r="A1" s="259"/>
      <c r="B1" s="259"/>
      <c r="C1" s="259"/>
      <c r="D1" s="259"/>
      <c r="E1" s="995" t="s">
        <v>231</v>
      </c>
      <c r="F1" s="995"/>
      <c r="G1" s="995"/>
      <c r="H1" s="995"/>
      <c r="I1" s="995"/>
      <c r="J1" s="995"/>
      <c r="K1" s="996"/>
      <c r="L1" s="997" t="s">
        <v>300</v>
      </c>
      <c r="M1" s="995"/>
      <c r="N1" s="995"/>
      <c r="O1" s="995"/>
      <c r="P1" s="996"/>
      <c r="Q1" s="997" t="s">
        <v>258</v>
      </c>
      <c r="R1" s="995"/>
      <c r="S1" s="995"/>
      <c r="T1" s="995"/>
      <c r="U1" s="995"/>
      <c r="V1" s="995"/>
      <c r="W1" s="995"/>
      <c r="X1" s="996"/>
      <c r="Y1" s="997" t="s">
        <v>301</v>
      </c>
      <c r="Z1" s="995"/>
      <c r="AA1" s="284" t="s">
        <v>266</v>
      </c>
      <c r="AB1" s="993" t="s">
        <v>321</v>
      </c>
      <c r="AC1" s="994"/>
      <c r="AD1" s="994"/>
      <c r="AE1" s="994"/>
      <c r="AF1" s="994"/>
      <c r="AG1" s="998"/>
      <c r="AH1" s="993" t="s">
        <v>65</v>
      </c>
      <c r="AI1" s="998"/>
      <c r="AJ1" s="993" t="s">
        <v>322</v>
      </c>
      <c r="AK1" s="994"/>
      <c r="AL1" s="994"/>
      <c r="AM1" s="994"/>
      <c r="AN1" s="994"/>
      <c r="AO1" s="999"/>
      <c r="AP1" s="993" t="s">
        <v>326</v>
      </c>
      <c r="AQ1" s="994"/>
      <c r="AR1" s="994"/>
      <c r="AS1" s="994"/>
      <c r="AT1" s="994"/>
      <c r="AU1" s="993" t="s">
        <v>325</v>
      </c>
      <c r="AV1" s="994"/>
      <c r="AW1" s="994"/>
      <c r="AX1" s="994"/>
      <c r="AY1" s="994"/>
      <c r="AZ1" s="994"/>
      <c r="BA1" s="994"/>
      <c r="BB1" s="994"/>
      <c r="BC1" s="994"/>
    </row>
    <row r="2" spans="1:55" ht="15.75" thickBot="1" x14ac:dyDescent="0.3">
      <c r="A2" s="260" t="s">
        <v>233</v>
      </c>
      <c r="B2" s="261" t="s">
        <v>234</v>
      </c>
      <c r="C2" s="261" t="s">
        <v>235</v>
      </c>
      <c r="D2" s="261" t="s">
        <v>236</v>
      </c>
      <c r="E2" s="262" t="s">
        <v>231</v>
      </c>
      <c r="F2" s="261" t="s">
        <v>220</v>
      </c>
      <c r="G2" s="261" t="s">
        <v>259</v>
      </c>
      <c r="H2" s="261" t="s">
        <v>260</v>
      </c>
      <c r="I2" s="261" t="s">
        <v>261</v>
      </c>
      <c r="J2" s="261" t="s">
        <v>221</v>
      </c>
      <c r="K2" s="261" t="s">
        <v>262</v>
      </c>
      <c r="L2" s="262" t="s">
        <v>67</v>
      </c>
      <c r="M2" s="261" t="s">
        <v>263</v>
      </c>
      <c r="N2" s="261" t="s">
        <v>264</v>
      </c>
      <c r="O2" s="261" t="s">
        <v>222</v>
      </c>
      <c r="P2" s="261" t="s">
        <v>223</v>
      </c>
      <c r="Q2" s="262" t="s">
        <v>258</v>
      </c>
      <c r="R2" s="261" t="s">
        <v>237</v>
      </c>
      <c r="S2" s="261" t="s">
        <v>238</v>
      </c>
      <c r="T2" s="261" t="s">
        <v>27</v>
      </c>
      <c r="U2" s="263">
        <v>0.33333333333333331</v>
      </c>
      <c r="V2" s="261" t="s">
        <v>224</v>
      </c>
      <c r="W2" s="261" t="s">
        <v>265</v>
      </c>
      <c r="X2" s="261" t="s">
        <v>225</v>
      </c>
      <c r="Y2" s="262" t="s">
        <v>226</v>
      </c>
      <c r="Z2" s="261" t="s">
        <v>227</v>
      </c>
      <c r="AA2" s="261" t="s">
        <v>266</v>
      </c>
      <c r="AB2" s="244" t="s">
        <v>267</v>
      </c>
      <c r="AC2" s="245" t="s">
        <v>268</v>
      </c>
      <c r="AD2" s="245" t="s">
        <v>269</v>
      </c>
      <c r="AE2" s="245" t="s">
        <v>270</v>
      </c>
      <c r="AF2" s="245" t="s">
        <v>271</v>
      </c>
      <c r="AG2" s="245" t="s">
        <v>272</v>
      </c>
      <c r="AH2" s="244" t="s">
        <v>65</v>
      </c>
      <c r="AI2" s="245" t="s">
        <v>273</v>
      </c>
      <c r="AJ2" s="244" t="s">
        <v>267</v>
      </c>
      <c r="AK2" s="245" t="s">
        <v>268</v>
      </c>
      <c r="AL2" s="245" t="s">
        <v>269</v>
      </c>
      <c r="AM2" s="245" t="s">
        <v>270</v>
      </c>
      <c r="AN2" s="245" t="s">
        <v>271</v>
      </c>
      <c r="AO2" s="245" t="s">
        <v>272</v>
      </c>
      <c r="AP2" s="244" t="s">
        <v>66</v>
      </c>
      <c r="AQ2" s="245" t="s">
        <v>67</v>
      </c>
      <c r="AR2" s="245" t="s">
        <v>68</v>
      </c>
      <c r="AS2" s="245" t="s">
        <v>237</v>
      </c>
      <c r="AT2" s="245" t="s">
        <v>238</v>
      </c>
      <c r="AU2" s="285" t="s">
        <v>239</v>
      </c>
      <c r="AV2" s="261" t="s">
        <v>26</v>
      </c>
      <c r="AW2" s="261" t="s">
        <v>240</v>
      </c>
      <c r="AX2" s="261" t="s">
        <v>323</v>
      </c>
      <c r="AY2" s="261" t="s">
        <v>324</v>
      </c>
      <c r="AZ2" s="263">
        <v>0.33333333333333331</v>
      </c>
      <c r="BA2" s="261" t="s">
        <v>241</v>
      </c>
      <c r="BB2" s="245" t="s">
        <v>242</v>
      </c>
      <c r="BC2" s="245" t="s">
        <v>69</v>
      </c>
    </row>
    <row r="3" spans="1:55" x14ac:dyDescent="0.25">
      <c r="A3" s="264"/>
      <c r="B3" s="265"/>
      <c r="C3" s="265"/>
      <c r="D3" s="265"/>
      <c r="E3" s="266"/>
      <c r="F3" s="265"/>
      <c r="G3" s="265"/>
      <c r="H3" s="265"/>
      <c r="I3" s="265"/>
      <c r="J3" s="265"/>
      <c r="K3" s="265"/>
      <c r="L3" s="266"/>
      <c r="M3" s="265"/>
      <c r="N3" s="265"/>
      <c r="O3" s="265"/>
      <c r="P3" s="265"/>
      <c r="Q3" s="266"/>
      <c r="R3" s="265"/>
      <c r="S3" s="265"/>
      <c r="T3" s="265"/>
      <c r="U3" s="267"/>
      <c r="V3" s="265"/>
      <c r="W3" s="265"/>
      <c r="X3" s="265"/>
      <c r="Y3" s="266"/>
      <c r="Z3" s="265"/>
      <c r="AA3" s="265"/>
      <c r="AB3" s="254"/>
      <c r="AC3" s="253"/>
      <c r="AD3" s="253"/>
      <c r="AE3" s="253"/>
      <c r="AF3" s="253"/>
      <c r="AG3" s="253"/>
      <c r="AH3" s="254"/>
      <c r="AI3" s="253"/>
      <c r="AJ3" s="254"/>
      <c r="AK3" s="253"/>
      <c r="AL3" s="253"/>
      <c r="AM3" s="253"/>
      <c r="AN3" s="253"/>
      <c r="AO3" s="253"/>
      <c r="AP3" s="286"/>
      <c r="AQ3" s="287"/>
      <c r="AR3" s="287"/>
      <c r="AS3" s="287"/>
      <c r="AT3" s="288"/>
      <c r="AU3" s="298"/>
      <c r="AV3" s="299"/>
      <c r="AW3" s="299"/>
      <c r="AX3" s="299"/>
      <c r="AY3" s="299"/>
      <c r="AZ3" s="299"/>
      <c r="BA3" s="299"/>
      <c r="BB3" s="287"/>
      <c r="BC3" s="288"/>
    </row>
    <row r="4" spans="1:55" s="269" customFormat="1" ht="14.25" x14ac:dyDescent="0.2">
      <c r="A4" s="269" t="s">
        <v>5</v>
      </c>
      <c r="B4" s="274" t="s">
        <v>246</v>
      </c>
      <c r="C4" s="274">
        <v>24</v>
      </c>
      <c r="D4" s="275">
        <v>17.3</v>
      </c>
      <c r="E4" s="276">
        <v>66</v>
      </c>
      <c r="F4" s="275">
        <v>0.86</v>
      </c>
      <c r="G4" s="275">
        <v>8.86</v>
      </c>
      <c r="H4" s="275">
        <v>38</v>
      </c>
      <c r="I4" s="275">
        <v>19.399999999999999</v>
      </c>
      <c r="J4" s="275">
        <v>1.71</v>
      </c>
      <c r="K4" s="275">
        <v>66</v>
      </c>
      <c r="L4" s="276">
        <v>0.56999999999999995</v>
      </c>
      <c r="M4" s="275">
        <v>0</v>
      </c>
      <c r="N4" s="275">
        <v>0</v>
      </c>
      <c r="O4" s="275">
        <v>0.28999999999999998</v>
      </c>
      <c r="P4" s="275">
        <v>50</v>
      </c>
      <c r="Q4" s="276">
        <v>30.9</v>
      </c>
      <c r="R4" s="282">
        <v>107.7</v>
      </c>
      <c r="S4" s="275">
        <v>41.1</v>
      </c>
      <c r="T4" s="275">
        <v>0.56999999999999995</v>
      </c>
      <c r="U4" s="275">
        <v>1.1399999999999999</v>
      </c>
      <c r="V4" s="275">
        <v>0.28999999999999998</v>
      </c>
      <c r="W4" s="275">
        <v>1.43</v>
      </c>
      <c r="X4" s="275">
        <v>1.1399999999999999</v>
      </c>
      <c r="Y4" s="276">
        <v>49.7</v>
      </c>
      <c r="Z4" s="275">
        <v>5.71</v>
      </c>
      <c r="AA4" s="275">
        <v>2.58</v>
      </c>
      <c r="AB4" s="276">
        <v>9</v>
      </c>
      <c r="AC4" s="275">
        <v>0</v>
      </c>
      <c r="AD4" s="275">
        <v>0</v>
      </c>
      <c r="AE4" s="275">
        <v>0</v>
      </c>
      <c r="AF4" s="275">
        <v>0</v>
      </c>
      <c r="AG4" s="275">
        <v>0</v>
      </c>
      <c r="AH4" s="276">
        <v>1</v>
      </c>
      <c r="AI4" s="275">
        <v>0.28999999999999998</v>
      </c>
      <c r="AJ4" s="276">
        <v>1</v>
      </c>
      <c r="AK4" s="275">
        <v>0</v>
      </c>
      <c r="AL4" s="275">
        <v>0</v>
      </c>
      <c r="AM4" s="275">
        <v>0</v>
      </c>
      <c r="AN4" s="275">
        <v>0</v>
      </c>
      <c r="AO4" s="275">
        <v>0</v>
      </c>
      <c r="AP4" s="289">
        <v>48.3</v>
      </c>
      <c r="AQ4" s="290">
        <v>57.7</v>
      </c>
      <c r="AR4" s="290">
        <v>83.7</v>
      </c>
      <c r="AS4" s="290">
        <v>736.6</v>
      </c>
      <c r="AT4" s="291">
        <v>177.7</v>
      </c>
      <c r="AU4" s="300">
        <v>0.12</v>
      </c>
      <c r="AV4" s="301">
        <v>0.43</v>
      </c>
      <c r="AW4" s="301">
        <v>0.17</v>
      </c>
      <c r="AX4" s="301">
        <v>0.14000000000000001</v>
      </c>
      <c r="AY4" s="301">
        <v>1.71</v>
      </c>
      <c r="AZ4" s="301">
        <v>4.57</v>
      </c>
      <c r="BA4" s="301">
        <v>2.57</v>
      </c>
      <c r="BB4" s="301">
        <v>0.28999999999999998</v>
      </c>
      <c r="BC4" s="302">
        <v>5.71</v>
      </c>
    </row>
    <row r="5" spans="1:55" s="269" customFormat="1" ht="14.25" x14ac:dyDescent="0.2">
      <c r="A5" s="269" t="s">
        <v>0</v>
      </c>
      <c r="B5" s="274" t="s">
        <v>246</v>
      </c>
      <c r="C5" s="274">
        <v>30</v>
      </c>
      <c r="D5" s="275">
        <v>17</v>
      </c>
      <c r="E5" s="276">
        <v>74.599999999999994</v>
      </c>
      <c r="F5" s="275">
        <v>0</v>
      </c>
      <c r="G5" s="275">
        <v>4.29</v>
      </c>
      <c r="H5" s="275">
        <v>36.1</v>
      </c>
      <c r="I5" s="275">
        <v>35</v>
      </c>
      <c r="J5" s="275">
        <v>5.36</v>
      </c>
      <c r="K5" s="275">
        <v>74.3</v>
      </c>
      <c r="L5" s="276">
        <v>8.2100000000000009</v>
      </c>
      <c r="M5" s="275">
        <v>2.14</v>
      </c>
      <c r="N5" s="275">
        <v>26.1</v>
      </c>
      <c r="O5" s="275">
        <v>4.6399999999999997</v>
      </c>
      <c r="P5" s="275">
        <v>56.5</v>
      </c>
      <c r="Q5" s="276">
        <v>50.4</v>
      </c>
      <c r="R5" s="282">
        <v>366.1</v>
      </c>
      <c r="S5" s="275">
        <v>158.9</v>
      </c>
      <c r="T5" s="275">
        <v>3.21</v>
      </c>
      <c r="U5" s="275">
        <v>5.71</v>
      </c>
      <c r="V5" s="275">
        <v>1.07</v>
      </c>
      <c r="W5" s="275">
        <v>2.86</v>
      </c>
      <c r="X5" s="275">
        <v>4.29</v>
      </c>
      <c r="Y5" s="276">
        <v>59.6</v>
      </c>
      <c r="Z5" s="275">
        <v>8.2100000000000009</v>
      </c>
      <c r="AA5" s="275">
        <v>5.42</v>
      </c>
      <c r="AB5" s="276">
        <v>5</v>
      </c>
      <c r="AC5" s="275">
        <v>2</v>
      </c>
      <c r="AD5" s="275">
        <v>2</v>
      </c>
      <c r="AE5" s="275">
        <v>2</v>
      </c>
      <c r="AF5" s="275">
        <v>4</v>
      </c>
      <c r="AG5" s="275">
        <v>0</v>
      </c>
      <c r="AH5" s="276">
        <v>4</v>
      </c>
      <c r="AI5" s="275">
        <v>1.45</v>
      </c>
      <c r="AJ5" s="276">
        <v>2</v>
      </c>
      <c r="AK5" s="275">
        <v>0</v>
      </c>
      <c r="AL5" s="275">
        <v>1</v>
      </c>
      <c r="AM5" s="275">
        <v>1</v>
      </c>
      <c r="AN5" s="275">
        <v>0</v>
      </c>
      <c r="AO5" s="275">
        <v>0</v>
      </c>
      <c r="AP5" s="289">
        <v>43.2</v>
      </c>
      <c r="AQ5" s="290">
        <v>54.6</v>
      </c>
      <c r="AR5" s="290">
        <v>79.099999999999994</v>
      </c>
      <c r="AS5" s="290">
        <v>641.1</v>
      </c>
      <c r="AT5" s="291">
        <v>223.9</v>
      </c>
      <c r="AU5" s="300">
        <v>0.59</v>
      </c>
      <c r="AV5" s="301">
        <v>0.28999999999999998</v>
      </c>
      <c r="AW5" s="301">
        <v>0.18</v>
      </c>
      <c r="AX5" s="301">
        <v>3.29</v>
      </c>
      <c r="AY5" s="301">
        <v>2.14</v>
      </c>
      <c r="AZ5" s="301">
        <v>5.71</v>
      </c>
      <c r="BA5" s="301">
        <v>1.43</v>
      </c>
      <c r="BB5" s="301">
        <v>0</v>
      </c>
      <c r="BC5" s="302">
        <v>8.2100000000000009</v>
      </c>
    </row>
    <row r="6" spans="1:55" s="269" customFormat="1" ht="14.25" x14ac:dyDescent="0.2">
      <c r="A6" s="269" t="s">
        <v>4</v>
      </c>
      <c r="B6" s="274" t="s">
        <v>246</v>
      </c>
      <c r="C6" s="274">
        <v>30</v>
      </c>
      <c r="D6" s="275">
        <v>16.5</v>
      </c>
      <c r="E6" s="276">
        <v>75.8</v>
      </c>
      <c r="F6" s="275">
        <v>2.5</v>
      </c>
      <c r="G6" s="275">
        <v>14.8</v>
      </c>
      <c r="H6" s="275">
        <v>43.5</v>
      </c>
      <c r="I6" s="275">
        <v>17.8</v>
      </c>
      <c r="J6" s="275">
        <v>1.25</v>
      </c>
      <c r="K6" s="275">
        <v>75.8</v>
      </c>
      <c r="L6" s="276">
        <v>0.75</v>
      </c>
      <c r="M6" s="275">
        <v>0.25</v>
      </c>
      <c r="N6" s="275">
        <v>33.299999999999997</v>
      </c>
      <c r="O6" s="275">
        <v>0.25</v>
      </c>
      <c r="P6" s="275">
        <v>33.299999999999997</v>
      </c>
      <c r="Q6" s="276">
        <v>33</v>
      </c>
      <c r="R6" s="282">
        <v>127.5</v>
      </c>
      <c r="S6" s="275">
        <v>57.8</v>
      </c>
      <c r="T6" s="275">
        <v>0.75</v>
      </c>
      <c r="U6" s="275">
        <v>1.5</v>
      </c>
      <c r="V6" s="275">
        <v>0</v>
      </c>
      <c r="W6" s="275">
        <v>0.25</v>
      </c>
      <c r="X6" s="275">
        <v>1</v>
      </c>
      <c r="Y6" s="276">
        <v>50.8</v>
      </c>
      <c r="Z6" s="275">
        <v>1.5</v>
      </c>
      <c r="AA6" s="275">
        <v>2.25</v>
      </c>
      <c r="AB6" s="276">
        <v>9</v>
      </c>
      <c r="AC6" s="275">
        <v>0</v>
      </c>
      <c r="AD6" s="275">
        <v>0</v>
      </c>
      <c r="AE6" s="275">
        <v>0</v>
      </c>
      <c r="AF6" s="275">
        <v>0</v>
      </c>
      <c r="AG6" s="275">
        <v>0</v>
      </c>
      <c r="AH6" s="276">
        <v>0</v>
      </c>
      <c r="AI6" s="275">
        <v>0</v>
      </c>
      <c r="AJ6" s="276">
        <v>0</v>
      </c>
      <c r="AK6" s="275">
        <v>0</v>
      </c>
      <c r="AL6" s="275">
        <v>0</v>
      </c>
      <c r="AM6" s="275">
        <v>0</v>
      </c>
      <c r="AN6" s="275">
        <v>0</v>
      </c>
      <c r="AO6" s="275">
        <v>0</v>
      </c>
      <c r="AP6" s="289">
        <v>52</v>
      </c>
      <c r="AQ6" s="290">
        <v>62.8</v>
      </c>
      <c r="AR6" s="290">
        <v>82.9</v>
      </c>
      <c r="AS6" s="290">
        <v>897.8</v>
      </c>
      <c r="AT6" s="291">
        <v>266.3</v>
      </c>
      <c r="AU6" s="300">
        <v>0.06</v>
      </c>
      <c r="AV6" s="301">
        <v>0.03</v>
      </c>
      <c r="AW6" s="301">
        <v>0.1</v>
      </c>
      <c r="AX6" s="301">
        <v>0.23</v>
      </c>
      <c r="AY6" s="301">
        <v>1</v>
      </c>
      <c r="AZ6" s="301">
        <v>5.75</v>
      </c>
      <c r="BA6" s="301">
        <v>0.75</v>
      </c>
      <c r="BB6" s="301">
        <v>0.25</v>
      </c>
      <c r="BC6" s="302">
        <v>5.75</v>
      </c>
    </row>
    <row r="7" spans="1:55" s="269" customFormat="1" ht="14.25" x14ac:dyDescent="0.2">
      <c r="A7" s="269" t="s">
        <v>3</v>
      </c>
      <c r="B7" s="274" t="s">
        <v>39</v>
      </c>
      <c r="C7" s="274">
        <v>25</v>
      </c>
      <c r="D7" s="275">
        <v>11.7</v>
      </c>
      <c r="E7" s="276">
        <v>27.5</v>
      </c>
      <c r="F7" s="275">
        <v>1.1100000000000001</v>
      </c>
      <c r="G7" s="275">
        <v>3.33</v>
      </c>
      <c r="H7" s="275">
        <v>8.61</v>
      </c>
      <c r="I7" s="275">
        <v>16.100000000000001</v>
      </c>
      <c r="J7" s="275">
        <v>5.28</v>
      </c>
      <c r="K7" s="275">
        <v>27.5</v>
      </c>
      <c r="L7" s="276">
        <v>1.39</v>
      </c>
      <c r="M7" s="275">
        <v>0</v>
      </c>
      <c r="N7" s="275">
        <v>0</v>
      </c>
      <c r="O7" s="275">
        <v>1.1100000000000001</v>
      </c>
      <c r="P7" s="275">
        <v>80</v>
      </c>
      <c r="Q7" s="276">
        <v>12.5</v>
      </c>
      <c r="R7" s="282">
        <v>67.5</v>
      </c>
      <c r="S7" s="275">
        <v>47.5</v>
      </c>
      <c r="T7" s="275">
        <v>1.39</v>
      </c>
      <c r="U7" s="275">
        <v>0.83</v>
      </c>
      <c r="V7" s="275">
        <v>0.28000000000000003</v>
      </c>
      <c r="W7" s="275">
        <v>3.33</v>
      </c>
      <c r="X7" s="275">
        <v>0.83</v>
      </c>
      <c r="Y7" s="276">
        <v>16.7</v>
      </c>
      <c r="Z7" s="275">
        <v>4.72</v>
      </c>
      <c r="AA7" s="275">
        <v>1.95</v>
      </c>
      <c r="AB7" s="276">
        <v>5</v>
      </c>
      <c r="AC7" s="275">
        <v>0</v>
      </c>
      <c r="AD7" s="275">
        <v>0</v>
      </c>
      <c r="AE7" s="275">
        <v>1</v>
      </c>
      <c r="AF7" s="275">
        <v>1</v>
      </c>
      <c r="AG7" s="275">
        <v>0</v>
      </c>
      <c r="AH7" s="276">
        <v>1</v>
      </c>
      <c r="AI7" s="275">
        <v>0.28000000000000003</v>
      </c>
      <c r="AJ7" s="276">
        <v>0</v>
      </c>
      <c r="AK7" s="275">
        <v>0</v>
      </c>
      <c r="AL7" s="275">
        <v>0</v>
      </c>
      <c r="AM7" s="275">
        <v>0</v>
      </c>
      <c r="AN7" s="275">
        <v>1</v>
      </c>
      <c r="AO7" s="275">
        <v>0</v>
      </c>
      <c r="AP7" s="289">
        <v>11.1</v>
      </c>
      <c r="AQ7" s="290">
        <v>16.100000000000001</v>
      </c>
      <c r="AR7" s="290">
        <v>69</v>
      </c>
      <c r="AS7" s="290">
        <v>137.80000000000001</v>
      </c>
      <c r="AT7" s="291">
        <v>24.7</v>
      </c>
      <c r="AU7" s="300">
        <v>0.09</v>
      </c>
      <c r="AV7" s="301">
        <v>0.28000000000000003</v>
      </c>
      <c r="AW7" s="301">
        <v>0.11</v>
      </c>
      <c r="AX7" s="301">
        <v>0</v>
      </c>
      <c r="AY7" s="301">
        <v>1.67</v>
      </c>
      <c r="AZ7" s="301">
        <v>0.56000000000000005</v>
      </c>
      <c r="BA7" s="301">
        <v>0.83</v>
      </c>
      <c r="BB7" s="301">
        <v>0</v>
      </c>
      <c r="BC7" s="302">
        <v>1.39</v>
      </c>
    </row>
    <row r="8" spans="1:55" s="269" customFormat="1" ht="14.25" x14ac:dyDescent="0.2">
      <c r="A8" s="269" t="s">
        <v>1</v>
      </c>
      <c r="B8" s="274" t="s">
        <v>39</v>
      </c>
      <c r="C8" s="274">
        <v>25</v>
      </c>
      <c r="D8" s="275">
        <v>11.3</v>
      </c>
      <c r="E8" s="276">
        <v>55.4</v>
      </c>
      <c r="F8" s="275">
        <v>0.56999999999999995</v>
      </c>
      <c r="G8" s="275">
        <v>5.43</v>
      </c>
      <c r="H8" s="275">
        <v>19.7</v>
      </c>
      <c r="I8" s="275">
        <v>30.6</v>
      </c>
      <c r="J8" s="275">
        <v>6</v>
      </c>
      <c r="K8" s="275">
        <v>55.4</v>
      </c>
      <c r="L8" s="276">
        <v>4.29</v>
      </c>
      <c r="M8" s="275">
        <v>1.1399999999999999</v>
      </c>
      <c r="N8" s="275">
        <v>26.7</v>
      </c>
      <c r="O8" s="275">
        <v>2</v>
      </c>
      <c r="P8" s="275">
        <v>46.7</v>
      </c>
      <c r="Q8" s="276">
        <v>32.9</v>
      </c>
      <c r="R8" s="282">
        <v>222.9</v>
      </c>
      <c r="S8" s="275">
        <v>121.1</v>
      </c>
      <c r="T8" s="275">
        <v>4.8600000000000003</v>
      </c>
      <c r="U8" s="275">
        <v>2.57</v>
      </c>
      <c r="V8" s="275">
        <v>1.71</v>
      </c>
      <c r="W8" s="275">
        <v>1.71</v>
      </c>
      <c r="X8" s="275">
        <v>1.1399999999999999</v>
      </c>
      <c r="Y8" s="276">
        <v>39.1</v>
      </c>
      <c r="Z8" s="275">
        <v>9.14</v>
      </c>
      <c r="AA8" s="275">
        <v>5.43</v>
      </c>
      <c r="AB8" s="276">
        <v>13</v>
      </c>
      <c r="AC8" s="275">
        <v>2</v>
      </c>
      <c r="AD8" s="275">
        <v>1</v>
      </c>
      <c r="AE8" s="275">
        <v>1</v>
      </c>
      <c r="AF8" s="275">
        <v>0</v>
      </c>
      <c r="AG8" s="275">
        <v>2</v>
      </c>
      <c r="AH8" s="276">
        <v>0</v>
      </c>
      <c r="AI8" s="275">
        <v>0</v>
      </c>
      <c r="AJ8" s="276">
        <v>0</v>
      </c>
      <c r="AK8" s="275">
        <v>0</v>
      </c>
      <c r="AL8" s="275">
        <v>0</v>
      </c>
      <c r="AM8" s="275">
        <v>0</v>
      </c>
      <c r="AN8" s="275">
        <v>0</v>
      </c>
      <c r="AO8" s="275">
        <v>0</v>
      </c>
      <c r="AP8" s="289">
        <v>31.7</v>
      </c>
      <c r="AQ8" s="290">
        <v>42.9</v>
      </c>
      <c r="AR8" s="290">
        <v>74</v>
      </c>
      <c r="AS8" s="290">
        <v>547.4</v>
      </c>
      <c r="AT8" s="291">
        <v>124.3</v>
      </c>
      <c r="AU8" s="300">
        <v>0.44</v>
      </c>
      <c r="AV8" s="301">
        <v>0.37</v>
      </c>
      <c r="AW8" s="301">
        <v>0.26</v>
      </c>
      <c r="AX8" s="301">
        <v>1.06</v>
      </c>
      <c r="AY8" s="301">
        <v>2.29</v>
      </c>
      <c r="AZ8" s="301">
        <v>1.43</v>
      </c>
      <c r="BA8" s="301">
        <v>1.43</v>
      </c>
      <c r="BB8" s="301">
        <v>0.28999999999999998</v>
      </c>
      <c r="BC8" s="302">
        <v>2.57</v>
      </c>
    </row>
    <row r="9" spans="1:55" s="268" customFormat="1" ht="14.25" x14ac:dyDescent="0.2">
      <c r="A9" s="268" t="s">
        <v>175</v>
      </c>
      <c r="B9" s="271" t="s">
        <v>246</v>
      </c>
      <c r="C9" s="271">
        <v>29</v>
      </c>
      <c r="D9" s="272">
        <v>10.7</v>
      </c>
      <c r="E9" s="273">
        <v>70</v>
      </c>
      <c r="F9" s="272">
        <v>2.86</v>
      </c>
      <c r="G9" s="272">
        <v>15.7</v>
      </c>
      <c r="H9" s="272">
        <v>30.7</v>
      </c>
      <c r="I9" s="272">
        <v>23.6</v>
      </c>
      <c r="J9" s="272">
        <v>1.43</v>
      </c>
      <c r="K9" s="272">
        <v>70</v>
      </c>
      <c r="L9" s="273">
        <v>0</v>
      </c>
      <c r="M9" s="272">
        <v>0</v>
      </c>
      <c r="N9" s="272"/>
      <c r="O9" s="272">
        <v>0</v>
      </c>
      <c r="P9" s="272"/>
      <c r="Q9" s="273">
        <v>36.4</v>
      </c>
      <c r="R9" s="281">
        <v>140.69999999999999</v>
      </c>
      <c r="S9" s="272">
        <v>51.4</v>
      </c>
      <c r="T9" s="272">
        <v>0</v>
      </c>
      <c r="U9" s="272">
        <v>0.71</v>
      </c>
      <c r="V9" s="272">
        <v>0</v>
      </c>
      <c r="W9" s="272">
        <v>2.14</v>
      </c>
      <c r="X9" s="272">
        <v>0.71</v>
      </c>
      <c r="Y9" s="273">
        <v>47.9</v>
      </c>
      <c r="Z9" s="272">
        <v>3.57</v>
      </c>
      <c r="AA9" s="272">
        <v>3.54</v>
      </c>
      <c r="AB9" s="273">
        <v>4</v>
      </c>
      <c r="AC9" s="272">
        <v>0</v>
      </c>
      <c r="AD9" s="272">
        <v>0</v>
      </c>
      <c r="AE9" s="272">
        <v>1</v>
      </c>
      <c r="AF9" s="272">
        <v>0</v>
      </c>
      <c r="AG9" s="272">
        <v>0</v>
      </c>
      <c r="AH9" s="273">
        <v>0</v>
      </c>
      <c r="AI9" s="272">
        <v>0</v>
      </c>
      <c r="AJ9" s="273">
        <v>0</v>
      </c>
      <c r="AK9" s="272">
        <v>0</v>
      </c>
      <c r="AL9" s="272">
        <v>0</v>
      </c>
      <c r="AM9" s="272">
        <v>0</v>
      </c>
      <c r="AN9" s="272">
        <v>0</v>
      </c>
      <c r="AO9" s="272">
        <v>0</v>
      </c>
      <c r="AP9" s="292">
        <v>50.7</v>
      </c>
      <c r="AQ9" s="293">
        <v>59.3</v>
      </c>
      <c r="AR9" s="293">
        <v>85.5</v>
      </c>
      <c r="AS9" s="293">
        <v>791.4</v>
      </c>
      <c r="AT9" s="294">
        <v>241.4</v>
      </c>
      <c r="AU9" s="303">
        <v>0.19</v>
      </c>
      <c r="AV9" s="304">
        <v>0.14000000000000001</v>
      </c>
      <c r="AW9" s="304">
        <v>0.14000000000000001</v>
      </c>
      <c r="AX9" s="304">
        <v>1.29</v>
      </c>
      <c r="AY9" s="304">
        <v>2.86</v>
      </c>
      <c r="AZ9" s="304">
        <v>4.29</v>
      </c>
      <c r="BA9" s="304">
        <v>2.86</v>
      </c>
      <c r="BB9" s="304">
        <v>0</v>
      </c>
      <c r="BC9" s="305">
        <v>7.86</v>
      </c>
    </row>
    <row r="10" spans="1:55" s="269" customFormat="1" ht="14.25" x14ac:dyDescent="0.2">
      <c r="A10" s="269" t="s">
        <v>48</v>
      </c>
      <c r="B10" s="274" t="s">
        <v>39</v>
      </c>
      <c r="C10" s="274">
        <v>21</v>
      </c>
      <c r="D10" s="275">
        <v>9.9</v>
      </c>
      <c r="E10" s="276">
        <v>40.9</v>
      </c>
      <c r="F10" s="275">
        <v>0.91</v>
      </c>
      <c r="G10" s="275">
        <v>3.33</v>
      </c>
      <c r="H10" s="275">
        <v>12.7</v>
      </c>
      <c r="I10" s="275">
        <v>25.2</v>
      </c>
      <c r="J10" s="275">
        <v>5.76</v>
      </c>
      <c r="K10" s="275">
        <v>40.9</v>
      </c>
      <c r="L10" s="276">
        <v>4.55</v>
      </c>
      <c r="M10" s="275">
        <v>1.52</v>
      </c>
      <c r="N10" s="275">
        <v>33.299999999999997</v>
      </c>
      <c r="O10" s="275">
        <v>2.42</v>
      </c>
      <c r="P10" s="275">
        <v>53.3</v>
      </c>
      <c r="Q10" s="276">
        <v>29.1</v>
      </c>
      <c r="R10" s="282">
        <v>263</v>
      </c>
      <c r="S10" s="275">
        <v>148.5</v>
      </c>
      <c r="T10" s="275">
        <v>5.45</v>
      </c>
      <c r="U10" s="275">
        <v>3.03</v>
      </c>
      <c r="V10" s="275">
        <v>2.12</v>
      </c>
      <c r="W10" s="275">
        <v>2.42</v>
      </c>
      <c r="X10" s="275">
        <v>3.33</v>
      </c>
      <c r="Y10" s="276">
        <v>32.1</v>
      </c>
      <c r="Z10" s="275">
        <v>12.7</v>
      </c>
      <c r="AA10" s="275">
        <v>4.82</v>
      </c>
      <c r="AB10" s="276">
        <v>12</v>
      </c>
      <c r="AC10" s="275">
        <v>0</v>
      </c>
      <c r="AD10" s="275">
        <v>1</v>
      </c>
      <c r="AE10" s="275">
        <v>2</v>
      </c>
      <c r="AF10" s="275">
        <v>1</v>
      </c>
      <c r="AG10" s="275">
        <v>0</v>
      </c>
      <c r="AH10" s="276">
        <v>4</v>
      </c>
      <c r="AI10" s="275">
        <v>1.2</v>
      </c>
      <c r="AJ10" s="276">
        <v>3</v>
      </c>
      <c r="AK10" s="275">
        <v>0</v>
      </c>
      <c r="AL10" s="275">
        <v>0</v>
      </c>
      <c r="AM10" s="275">
        <v>1</v>
      </c>
      <c r="AN10" s="275">
        <v>0</v>
      </c>
      <c r="AO10" s="275">
        <v>0</v>
      </c>
      <c r="AP10" s="289">
        <v>20.6</v>
      </c>
      <c r="AQ10" s="290">
        <v>27.3</v>
      </c>
      <c r="AR10" s="290">
        <v>75.599999999999994</v>
      </c>
      <c r="AS10" s="290">
        <v>258.5</v>
      </c>
      <c r="AT10" s="291">
        <v>44.2</v>
      </c>
      <c r="AU10" s="300">
        <v>0.2</v>
      </c>
      <c r="AV10" s="301">
        <v>0.21</v>
      </c>
      <c r="AW10" s="301">
        <v>0.24</v>
      </c>
      <c r="AX10" s="301">
        <v>0.39</v>
      </c>
      <c r="AY10" s="301">
        <v>2.42</v>
      </c>
      <c r="AZ10" s="301">
        <v>1.52</v>
      </c>
      <c r="BA10" s="301">
        <v>0.91</v>
      </c>
      <c r="BB10" s="301">
        <v>0</v>
      </c>
      <c r="BC10" s="302">
        <v>1.21</v>
      </c>
    </row>
    <row r="11" spans="1:55" s="268" customFormat="1" ht="14.25" x14ac:dyDescent="0.2">
      <c r="A11" s="268" t="s">
        <v>190</v>
      </c>
      <c r="B11" s="271" t="s">
        <v>39</v>
      </c>
      <c r="C11" s="271">
        <v>25</v>
      </c>
      <c r="D11" s="272">
        <v>8.1999999999999993</v>
      </c>
      <c r="E11" s="273">
        <v>39</v>
      </c>
      <c r="F11" s="272">
        <v>0</v>
      </c>
      <c r="G11" s="272">
        <v>0</v>
      </c>
      <c r="H11" s="272">
        <v>12</v>
      </c>
      <c r="I11" s="272">
        <v>27</v>
      </c>
      <c r="J11" s="272">
        <v>6</v>
      </c>
      <c r="K11" s="272">
        <v>39</v>
      </c>
      <c r="L11" s="273">
        <v>2</v>
      </c>
      <c r="M11" s="272">
        <v>1</v>
      </c>
      <c r="N11" s="272">
        <v>50</v>
      </c>
      <c r="O11" s="272">
        <v>1</v>
      </c>
      <c r="P11" s="272">
        <v>50</v>
      </c>
      <c r="Q11" s="273">
        <v>17</v>
      </c>
      <c r="R11" s="281">
        <v>67</v>
      </c>
      <c r="S11" s="272">
        <v>26</v>
      </c>
      <c r="T11" s="272">
        <v>1</v>
      </c>
      <c r="U11" s="272">
        <v>0</v>
      </c>
      <c r="V11" s="272">
        <v>1</v>
      </c>
      <c r="W11" s="272">
        <v>2</v>
      </c>
      <c r="X11" s="272">
        <v>0</v>
      </c>
      <c r="Y11" s="273">
        <v>25</v>
      </c>
      <c r="Z11" s="272">
        <v>6</v>
      </c>
      <c r="AA11" s="272">
        <v>5.81</v>
      </c>
      <c r="AB11" s="273">
        <v>6</v>
      </c>
      <c r="AC11" s="272">
        <v>0</v>
      </c>
      <c r="AD11" s="272">
        <v>0</v>
      </c>
      <c r="AE11" s="272">
        <v>0</v>
      </c>
      <c r="AF11" s="272">
        <v>0</v>
      </c>
      <c r="AG11" s="272">
        <v>0</v>
      </c>
      <c r="AH11" s="273">
        <v>0</v>
      </c>
      <c r="AI11" s="272">
        <v>0</v>
      </c>
      <c r="AJ11" s="273">
        <v>0</v>
      </c>
      <c r="AK11" s="272">
        <v>0</v>
      </c>
      <c r="AL11" s="272">
        <v>0</v>
      </c>
      <c r="AM11" s="272">
        <v>0</v>
      </c>
      <c r="AN11" s="272">
        <v>0</v>
      </c>
      <c r="AO11" s="272">
        <v>0</v>
      </c>
      <c r="AP11" s="292">
        <v>22</v>
      </c>
      <c r="AQ11" s="293">
        <v>28</v>
      </c>
      <c r="AR11" s="293">
        <v>78.599999999999994</v>
      </c>
      <c r="AS11" s="293">
        <v>297</v>
      </c>
      <c r="AT11" s="294">
        <v>130</v>
      </c>
      <c r="AU11" s="303">
        <v>0.24</v>
      </c>
      <c r="AV11" s="304">
        <v>0.2</v>
      </c>
      <c r="AW11" s="304">
        <v>0.1</v>
      </c>
      <c r="AX11" s="304">
        <v>1.8</v>
      </c>
      <c r="AY11" s="304">
        <v>4</v>
      </c>
      <c r="AZ11" s="304">
        <v>3</v>
      </c>
      <c r="BA11" s="304">
        <v>2</v>
      </c>
      <c r="BB11" s="304">
        <v>0</v>
      </c>
      <c r="BC11" s="305">
        <v>7</v>
      </c>
    </row>
    <row r="12" spans="1:55" s="268" customFormat="1" ht="14.25" x14ac:dyDescent="0.2">
      <c r="A12" s="268" t="s">
        <v>248</v>
      </c>
      <c r="B12" s="271" t="s">
        <v>246</v>
      </c>
      <c r="C12" s="271">
        <v>28</v>
      </c>
      <c r="D12" s="272">
        <v>7.5</v>
      </c>
      <c r="E12" s="273">
        <v>64</v>
      </c>
      <c r="F12" s="272">
        <v>4</v>
      </c>
      <c r="G12" s="272">
        <v>13</v>
      </c>
      <c r="H12" s="272">
        <v>45</v>
      </c>
      <c r="I12" s="272">
        <v>7</v>
      </c>
      <c r="J12" s="272">
        <v>0</v>
      </c>
      <c r="K12" s="272">
        <v>64</v>
      </c>
      <c r="L12" s="273">
        <v>0</v>
      </c>
      <c r="M12" s="272">
        <v>0</v>
      </c>
      <c r="N12" s="272"/>
      <c r="O12" s="272">
        <v>0</v>
      </c>
      <c r="P12" s="272"/>
      <c r="Q12" s="273">
        <v>41</v>
      </c>
      <c r="R12" s="281">
        <v>158</v>
      </c>
      <c r="S12" s="272">
        <v>75</v>
      </c>
      <c r="T12" s="272">
        <v>1</v>
      </c>
      <c r="U12" s="272">
        <v>2</v>
      </c>
      <c r="V12" s="272">
        <v>0</v>
      </c>
      <c r="W12" s="272">
        <v>1</v>
      </c>
      <c r="X12" s="272">
        <v>0</v>
      </c>
      <c r="Y12" s="273">
        <v>40</v>
      </c>
      <c r="Z12" s="272">
        <v>0</v>
      </c>
      <c r="AA12" s="272">
        <v>4</v>
      </c>
      <c r="AB12" s="273">
        <v>3</v>
      </c>
      <c r="AC12" s="272">
        <v>1</v>
      </c>
      <c r="AD12" s="272">
        <v>0</v>
      </c>
      <c r="AE12" s="272">
        <v>0</v>
      </c>
      <c r="AF12" s="272">
        <v>0</v>
      </c>
      <c r="AG12" s="272">
        <v>0</v>
      </c>
      <c r="AH12" s="273">
        <v>0</v>
      </c>
      <c r="AI12" s="272">
        <v>0</v>
      </c>
      <c r="AJ12" s="273">
        <v>0</v>
      </c>
      <c r="AK12" s="272">
        <v>0</v>
      </c>
      <c r="AL12" s="272">
        <v>0</v>
      </c>
      <c r="AM12" s="272">
        <v>0</v>
      </c>
      <c r="AN12" s="272">
        <v>0</v>
      </c>
      <c r="AO12" s="272">
        <v>0</v>
      </c>
      <c r="AP12" s="292">
        <v>51</v>
      </c>
      <c r="AQ12" s="293">
        <v>57</v>
      </c>
      <c r="AR12" s="293">
        <v>89.5</v>
      </c>
      <c r="AS12" s="293">
        <v>896</v>
      </c>
      <c r="AT12" s="294">
        <v>326</v>
      </c>
      <c r="AU12" s="303">
        <v>0</v>
      </c>
      <c r="AV12" s="304">
        <v>0</v>
      </c>
      <c r="AW12" s="304">
        <v>0</v>
      </c>
      <c r="AX12" s="304">
        <v>0</v>
      </c>
      <c r="AY12" s="304">
        <v>0</v>
      </c>
      <c r="AZ12" s="304">
        <v>4</v>
      </c>
      <c r="BA12" s="304">
        <v>0</v>
      </c>
      <c r="BB12" s="304">
        <v>0</v>
      </c>
      <c r="BC12" s="305">
        <v>7</v>
      </c>
    </row>
    <row r="13" spans="1:55" s="268" customFormat="1" ht="14.25" x14ac:dyDescent="0.2">
      <c r="A13" s="268" t="s">
        <v>186</v>
      </c>
      <c r="B13" s="271" t="s">
        <v>39</v>
      </c>
      <c r="C13" s="271">
        <v>22</v>
      </c>
      <c r="D13" s="272">
        <v>6.1</v>
      </c>
      <c r="E13" s="273">
        <v>92.5</v>
      </c>
      <c r="F13" s="272">
        <v>0</v>
      </c>
      <c r="G13" s="272">
        <v>8.75</v>
      </c>
      <c r="H13" s="272">
        <v>33.1</v>
      </c>
      <c r="I13" s="272">
        <v>53.1</v>
      </c>
      <c r="J13" s="272">
        <v>5</v>
      </c>
      <c r="K13" s="272">
        <v>92.5</v>
      </c>
      <c r="L13" s="273">
        <v>10</v>
      </c>
      <c r="M13" s="272">
        <v>2.5</v>
      </c>
      <c r="N13" s="272">
        <v>25</v>
      </c>
      <c r="O13" s="272">
        <v>5.63</v>
      </c>
      <c r="P13" s="272">
        <v>56.3</v>
      </c>
      <c r="Q13" s="273">
        <v>58.1</v>
      </c>
      <c r="R13" s="281">
        <v>368.1</v>
      </c>
      <c r="S13" s="272">
        <v>166.3</v>
      </c>
      <c r="T13" s="272">
        <v>5</v>
      </c>
      <c r="U13" s="272">
        <v>6.88</v>
      </c>
      <c r="V13" s="272">
        <v>1.25</v>
      </c>
      <c r="W13" s="272">
        <v>3.75</v>
      </c>
      <c r="X13" s="272">
        <v>3.75</v>
      </c>
      <c r="Y13" s="273">
        <v>70.599999999999994</v>
      </c>
      <c r="Z13" s="272">
        <v>12.5</v>
      </c>
      <c r="AA13" s="272">
        <v>4.4400000000000004</v>
      </c>
      <c r="AB13" s="273">
        <v>5</v>
      </c>
      <c r="AC13" s="272">
        <v>1</v>
      </c>
      <c r="AD13" s="272">
        <v>0</v>
      </c>
      <c r="AE13" s="272">
        <v>0</v>
      </c>
      <c r="AF13" s="272">
        <v>1</v>
      </c>
      <c r="AG13" s="272">
        <v>0</v>
      </c>
      <c r="AH13" s="273">
        <v>0</v>
      </c>
      <c r="AI13" s="272">
        <v>0</v>
      </c>
      <c r="AJ13" s="273">
        <v>0</v>
      </c>
      <c r="AK13" s="272">
        <v>0</v>
      </c>
      <c r="AL13" s="272">
        <v>0</v>
      </c>
      <c r="AM13" s="272">
        <v>0</v>
      </c>
      <c r="AN13" s="272">
        <v>0</v>
      </c>
      <c r="AO13" s="272">
        <v>0</v>
      </c>
      <c r="AP13" s="292">
        <v>53.8</v>
      </c>
      <c r="AQ13" s="293">
        <v>68.099999999999994</v>
      </c>
      <c r="AR13" s="293">
        <v>78.900000000000006</v>
      </c>
      <c r="AS13" s="293">
        <v>693.1</v>
      </c>
      <c r="AT13" s="294">
        <v>140</v>
      </c>
      <c r="AU13" s="303">
        <v>0.16</v>
      </c>
      <c r="AV13" s="304">
        <v>0.06</v>
      </c>
      <c r="AW13" s="304">
        <v>0.13</v>
      </c>
      <c r="AX13" s="304">
        <v>0.56000000000000005</v>
      </c>
      <c r="AY13" s="304">
        <v>1.88</v>
      </c>
      <c r="AZ13" s="304">
        <v>1.25</v>
      </c>
      <c r="BA13" s="304">
        <v>1.25</v>
      </c>
      <c r="BB13" s="304">
        <v>0</v>
      </c>
      <c r="BC13" s="305">
        <v>4.38</v>
      </c>
    </row>
    <row r="14" spans="1:55" s="268" customFormat="1" ht="14.25" x14ac:dyDescent="0.2">
      <c r="A14" s="268" t="s">
        <v>250</v>
      </c>
      <c r="B14" s="271" t="s">
        <v>246</v>
      </c>
      <c r="C14" s="271">
        <v>33</v>
      </c>
      <c r="D14" s="272">
        <v>4.9000000000000004</v>
      </c>
      <c r="E14" s="273">
        <v>52.5</v>
      </c>
      <c r="F14" s="272">
        <v>0</v>
      </c>
      <c r="G14" s="272">
        <v>5</v>
      </c>
      <c r="H14" s="272">
        <v>17.5</v>
      </c>
      <c r="I14" s="272">
        <v>30</v>
      </c>
      <c r="J14" s="272">
        <v>7.5</v>
      </c>
      <c r="K14" s="272">
        <v>52.5</v>
      </c>
      <c r="L14" s="273">
        <v>2.5</v>
      </c>
      <c r="M14" s="272">
        <v>0</v>
      </c>
      <c r="N14" s="272">
        <v>0</v>
      </c>
      <c r="O14" s="272">
        <v>2.5</v>
      </c>
      <c r="P14" s="272">
        <v>100</v>
      </c>
      <c r="Q14" s="273">
        <v>27.5</v>
      </c>
      <c r="R14" s="281">
        <v>350</v>
      </c>
      <c r="S14" s="272">
        <v>245</v>
      </c>
      <c r="T14" s="272">
        <v>10</v>
      </c>
      <c r="U14" s="272">
        <v>7.5</v>
      </c>
      <c r="V14" s="272">
        <v>2.5</v>
      </c>
      <c r="W14" s="272">
        <v>0</v>
      </c>
      <c r="X14" s="272">
        <v>2.5</v>
      </c>
      <c r="Y14" s="273">
        <v>42.5</v>
      </c>
      <c r="Z14" s="272">
        <v>12.5</v>
      </c>
      <c r="AA14" s="272">
        <v>5</v>
      </c>
      <c r="AB14" s="273">
        <v>2</v>
      </c>
      <c r="AC14" s="272">
        <v>0</v>
      </c>
      <c r="AD14" s="272">
        <v>0</v>
      </c>
      <c r="AE14" s="272">
        <v>0</v>
      </c>
      <c r="AF14" s="272">
        <v>0</v>
      </c>
      <c r="AG14" s="272">
        <v>0</v>
      </c>
      <c r="AH14" s="273">
        <v>0</v>
      </c>
      <c r="AI14" s="272">
        <v>0</v>
      </c>
      <c r="AJ14" s="273">
        <v>0</v>
      </c>
      <c r="AK14" s="272">
        <v>0</v>
      </c>
      <c r="AL14" s="272">
        <v>0</v>
      </c>
      <c r="AM14" s="272">
        <v>0</v>
      </c>
      <c r="AN14" s="272">
        <v>0</v>
      </c>
      <c r="AO14" s="272">
        <v>0</v>
      </c>
      <c r="AP14" s="292">
        <v>37.5</v>
      </c>
      <c r="AQ14" s="293">
        <v>45</v>
      </c>
      <c r="AR14" s="293">
        <v>83.3</v>
      </c>
      <c r="AS14" s="293">
        <v>525</v>
      </c>
      <c r="AT14" s="294">
        <v>167.5</v>
      </c>
      <c r="AU14" s="303">
        <v>0</v>
      </c>
      <c r="AV14" s="304">
        <v>0.25</v>
      </c>
      <c r="AW14" s="304">
        <v>0.25</v>
      </c>
      <c r="AX14" s="304">
        <v>-0.25</v>
      </c>
      <c r="AY14" s="304">
        <v>5</v>
      </c>
      <c r="AZ14" s="304">
        <v>5</v>
      </c>
      <c r="BA14" s="304">
        <v>2.5</v>
      </c>
      <c r="BB14" s="304">
        <v>2.5</v>
      </c>
      <c r="BC14" s="305">
        <v>7.5</v>
      </c>
    </row>
    <row r="15" spans="1:55" s="268" customFormat="1" ht="14.25" x14ac:dyDescent="0.2">
      <c r="A15" s="268" t="s">
        <v>193</v>
      </c>
      <c r="B15" s="271" t="s">
        <v>251</v>
      </c>
      <c r="C15" s="271">
        <v>21</v>
      </c>
      <c r="D15" s="272">
        <v>2.9</v>
      </c>
      <c r="E15" s="273">
        <v>90</v>
      </c>
      <c r="F15" s="272">
        <v>1.76</v>
      </c>
      <c r="G15" s="272">
        <v>5.88</v>
      </c>
      <c r="H15" s="272">
        <v>37.1</v>
      </c>
      <c r="I15" s="272">
        <v>48.2</v>
      </c>
      <c r="J15" s="272">
        <v>8.82</v>
      </c>
      <c r="K15" s="272">
        <v>90</v>
      </c>
      <c r="L15" s="273">
        <v>5.29</v>
      </c>
      <c r="M15" s="272">
        <v>1.18</v>
      </c>
      <c r="N15" s="272">
        <v>22.2</v>
      </c>
      <c r="O15" s="272">
        <v>2.94</v>
      </c>
      <c r="P15" s="272">
        <v>55.6</v>
      </c>
      <c r="Q15" s="273">
        <v>50</v>
      </c>
      <c r="R15" s="281">
        <v>350.6</v>
      </c>
      <c r="S15" s="272">
        <v>211.8</v>
      </c>
      <c r="T15" s="272">
        <v>5.88</v>
      </c>
      <c r="U15" s="272">
        <v>4.12</v>
      </c>
      <c r="V15" s="272">
        <v>2.94</v>
      </c>
      <c r="W15" s="272">
        <v>5.29</v>
      </c>
      <c r="X15" s="272">
        <v>1.76</v>
      </c>
      <c r="Y15" s="273">
        <v>62.4</v>
      </c>
      <c r="Z15" s="272">
        <v>13.5</v>
      </c>
      <c r="AA15" s="272">
        <v>9.5399999999999991</v>
      </c>
      <c r="AB15" s="273">
        <v>10</v>
      </c>
      <c r="AC15" s="272">
        <v>1</v>
      </c>
      <c r="AD15" s="272">
        <v>2</v>
      </c>
      <c r="AE15" s="272">
        <v>0</v>
      </c>
      <c r="AF15" s="272">
        <v>2</v>
      </c>
      <c r="AG15" s="272">
        <v>1</v>
      </c>
      <c r="AH15" s="273">
        <v>1</v>
      </c>
      <c r="AI15" s="272">
        <v>0.6</v>
      </c>
      <c r="AJ15" s="273">
        <v>1</v>
      </c>
      <c r="AK15" s="272">
        <v>0</v>
      </c>
      <c r="AL15" s="272">
        <v>0</v>
      </c>
      <c r="AM15" s="272">
        <v>0</v>
      </c>
      <c r="AN15" s="272">
        <v>0</v>
      </c>
      <c r="AO15" s="272">
        <v>0</v>
      </c>
      <c r="AP15" s="292">
        <v>53.8</v>
      </c>
      <c r="AQ15" s="293">
        <v>67.5</v>
      </c>
      <c r="AR15" s="293">
        <v>79.599999999999994</v>
      </c>
      <c r="AS15" s="293">
        <v>828.8</v>
      </c>
      <c r="AT15" s="294">
        <v>313.8</v>
      </c>
      <c r="AU15" s="303">
        <v>1.03</v>
      </c>
      <c r="AV15" s="304">
        <v>0</v>
      </c>
      <c r="AW15" s="304">
        <v>0.37</v>
      </c>
      <c r="AX15" s="304">
        <v>3.75</v>
      </c>
      <c r="AY15" s="304">
        <v>0</v>
      </c>
      <c r="AZ15" s="304">
        <v>3.75</v>
      </c>
      <c r="BA15" s="304">
        <v>0</v>
      </c>
      <c r="BB15" s="304">
        <v>0</v>
      </c>
      <c r="BC15" s="305">
        <v>10</v>
      </c>
    </row>
    <row r="16" spans="1:55" s="268" customFormat="1" ht="14.25" x14ac:dyDescent="0.2">
      <c r="A16" s="268" t="s">
        <v>249</v>
      </c>
      <c r="B16" s="271" t="s">
        <v>246</v>
      </c>
      <c r="C16" s="271">
        <v>24</v>
      </c>
      <c r="D16" s="272">
        <v>2.9</v>
      </c>
      <c r="E16" s="273">
        <v>83.8</v>
      </c>
      <c r="F16" s="272">
        <v>2.5</v>
      </c>
      <c r="G16" s="272">
        <v>7.5</v>
      </c>
      <c r="H16" s="272">
        <v>35</v>
      </c>
      <c r="I16" s="272">
        <v>41.3</v>
      </c>
      <c r="J16" s="272">
        <v>8.75</v>
      </c>
      <c r="K16" s="272">
        <v>83.8</v>
      </c>
      <c r="L16" s="273">
        <v>2.5</v>
      </c>
      <c r="M16" s="272">
        <v>2.5</v>
      </c>
      <c r="N16" s="272">
        <v>100</v>
      </c>
      <c r="O16" s="272">
        <v>0</v>
      </c>
      <c r="P16" s="272">
        <v>0</v>
      </c>
      <c r="Q16" s="273">
        <v>53.8</v>
      </c>
      <c r="R16" s="281">
        <v>253.8</v>
      </c>
      <c r="S16" s="272">
        <v>128.80000000000001</v>
      </c>
      <c r="T16" s="272">
        <v>2.5</v>
      </c>
      <c r="U16" s="272">
        <v>5</v>
      </c>
      <c r="V16" s="272">
        <v>0</v>
      </c>
      <c r="W16" s="272">
        <v>3.75</v>
      </c>
      <c r="X16" s="272">
        <v>2.5</v>
      </c>
      <c r="Y16" s="273">
        <v>67.5</v>
      </c>
      <c r="Z16" s="272">
        <v>3.75</v>
      </c>
      <c r="AA16" s="272">
        <v>1.3</v>
      </c>
      <c r="AB16" s="273">
        <v>1</v>
      </c>
      <c r="AC16" s="272">
        <v>0</v>
      </c>
      <c r="AD16" s="272">
        <v>0</v>
      </c>
      <c r="AE16" s="272">
        <v>0</v>
      </c>
      <c r="AF16" s="272">
        <v>0</v>
      </c>
      <c r="AG16" s="272">
        <v>0</v>
      </c>
      <c r="AH16" s="273">
        <v>0</v>
      </c>
      <c r="AI16" s="272">
        <v>0</v>
      </c>
      <c r="AJ16" s="273">
        <v>0</v>
      </c>
      <c r="AK16" s="272">
        <v>0</v>
      </c>
      <c r="AL16" s="272">
        <v>0</v>
      </c>
      <c r="AM16" s="272">
        <v>0</v>
      </c>
      <c r="AN16" s="272">
        <v>0</v>
      </c>
      <c r="AO16" s="272">
        <v>0</v>
      </c>
      <c r="AP16" s="292">
        <v>53.5</v>
      </c>
      <c r="AQ16" s="293">
        <v>66.5</v>
      </c>
      <c r="AR16" s="293">
        <v>80.5</v>
      </c>
      <c r="AS16" s="293">
        <v>706.5</v>
      </c>
      <c r="AT16" s="294">
        <v>141.19999999999999</v>
      </c>
      <c r="AU16" s="303">
        <v>0.34</v>
      </c>
      <c r="AV16" s="304">
        <v>0.24</v>
      </c>
      <c r="AW16" s="304">
        <v>0.35</v>
      </c>
      <c r="AX16" s="304">
        <v>0.35</v>
      </c>
      <c r="AY16" s="304">
        <v>3.53</v>
      </c>
      <c r="AZ16" s="304">
        <v>2.35</v>
      </c>
      <c r="BA16" s="304">
        <v>1.76</v>
      </c>
      <c r="BB16" s="304">
        <v>0</v>
      </c>
      <c r="BC16" s="305">
        <v>5.29</v>
      </c>
    </row>
    <row r="17" spans="1:55" s="268" customFormat="1" ht="14.25" x14ac:dyDescent="0.2">
      <c r="A17" s="268" t="s">
        <v>198</v>
      </c>
      <c r="B17" s="271" t="s">
        <v>39</v>
      </c>
      <c r="C17" s="271">
        <v>20</v>
      </c>
      <c r="D17" s="272">
        <v>2.2000000000000002</v>
      </c>
      <c r="E17" s="273">
        <v>55.4</v>
      </c>
      <c r="F17" s="272">
        <v>0</v>
      </c>
      <c r="G17" s="272">
        <v>6.92</v>
      </c>
      <c r="H17" s="272">
        <v>16.2</v>
      </c>
      <c r="I17" s="272">
        <v>33.1</v>
      </c>
      <c r="J17" s="272">
        <v>12.3</v>
      </c>
      <c r="K17" s="272">
        <v>55.4</v>
      </c>
      <c r="L17" s="273">
        <v>7.69</v>
      </c>
      <c r="M17" s="272">
        <v>2.31</v>
      </c>
      <c r="N17" s="272">
        <v>30</v>
      </c>
      <c r="O17" s="272">
        <v>3.08</v>
      </c>
      <c r="P17" s="272">
        <v>40</v>
      </c>
      <c r="Q17" s="273">
        <v>38.5</v>
      </c>
      <c r="R17" s="281">
        <v>394.6</v>
      </c>
      <c r="S17" s="272">
        <v>193.8</v>
      </c>
      <c r="T17" s="272">
        <v>7.69</v>
      </c>
      <c r="U17" s="272">
        <v>3.85</v>
      </c>
      <c r="V17" s="272">
        <v>5.38</v>
      </c>
      <c r="W17" s="272">
        <v>3.08</v>
      </c>
      <c r="X17" s="272">
        <v>1.54</v>
      </c>
      <c r="Y17" s="273">
        <v>40.799999999999997</v>
      </c>
      <c r="Z17" s="272">
        <v>15.4</v>
      </c>
      <c r="AA17" s="272">
        <v>6.37</v>
      </c>
      <c r="AB17" s="273">
        <v>4</v>
      </c>
      <c r="AC17" s="272">
        <v>0</v>
      </c>
      <c r="AD17" s="272">
        <v>1</v>
      </c>
      <c r="AE17" s="272">
        <v>3</v>
      </c>
      <c r="AF17" s="272">
        <v>0</v>
      </c>
      <c r="AG17" s="272">
        <v>0</v>
      </c>
      <c r="AH17" s="273">
        <v>0</v>
      </c>
      <c r="AI17" s="272">
        <v>0</v>
      </c>
      <c r="AJ17" s="273">
        <v>0</v>
      </c>
      <c r="AK17" s="272">
        <v>0</v>
      </c>
      <c r="AL17" s="272">
        <v>0</v>
      </c>
      <c r="AM17" s="272">
        <v>0</v>
      </c>
      <c r="AN17" s="272">
        <v>0</v>
      </c>
      <c r="AO17" s="272">
        <v>0</v>
      </c>
      <c r="AP17" s="292">
        <v>26.2</v>
      </c>
      <c r="AQ17" s="293">
        <v>34.6</v>
      </c>
      <c r="AR17" s="293">
        <v>75.599999999999994</v>
      </c>
      <c r="AS17" s="293">
        <v>362.3</v>
      </c>
      <c r="AT17" s="294">
        <v>79.2</v>
      </c>
      <c r="AU17" s="303">
        <v>0</v>
      </c>
      <c r="AV17" s="304">
        <v>0.15</v>
      </c>
      <c r="AW17" s="304">
        <v>0.23</v>
      </c>
      <c r="AX17" s="304">
        <v>-0.15</v>
      </c>
      <c r="AY17" s="304">
        <v>2.31</v>
      </c>
      <c r="AZ17" s="304">
        <v>2.31</v>
      </c>
      <c r="BA17" s="304">
        <v>1.54</v>
      </c>
      <c r="BB17" s="304">
        <v>0.77</v>
      </c>
      <c r="BC17" s="305">
        <v>2.31</v>
      </c>
    </row>
    <row r="18" spans="1:55" s="268" customFormat="1" ht="14.25" x14ac:dyDescent="0.2">
      <c r="A18" s="268" t="s">
        <v>228</v>
      </c>
      <c r="B18" s="271" t="s">
        <v>39</v>
      </c>
      <c r="C18" s="271">
        <v>24</v>
      </c>
      <c r="D18" s="272">
        <v>1.4</v>
      </c>
      <c r="E18" s="273">
        <v>62.5</v>
      </c>
      <c r="F18" s="272">
        <v>0</v>
      </c>
      <c r="G18" s="272">
        <v>7.5</v>
      </c>
      <c r="H18" s="272">
        <v>25</v>
      </c>
      <c r="I18" s="272">
        <v>30</v>
      </c>
      <c r="J18" s="272">
        <v>12.5</v>
      </c>
      <c r="K18" s="272">
        <v>62.5</v>
      </c>
      <c r="L18" s="273">
        <v>0</v>
      </c>
      <c r="M18" s="272">
        <v>0</v>
      </c>
      <c r="N18" s="272"/>
      <c r="O18" s="272">
        <v>0</v>
      </c>
      <c r="P18" s="272"/>
      <c r="Q18" s="273">
        <v>35</v>
      </c>
      <c r="R18" s="281">
        <v>92.5</v>
      </c>
      <c r="S18" s="272">
        <v>17.5</v>
      </c>
      <c r="T18" s="272">
        <v>0</v>
      </c>
      <c r="U18" s="272">
        <v>0</v>
      </c>
      <c r="V18" s="272">
        <v>0</v>
      </c>
      <c r="W18" s="272">
        <v>7.5</v>
      </c>
      <c r="X18" s="272">
        <v>2.5</v>
      </c>
      <c r="Y18" s="273">
        <v>50</v>
      </c>
      <c r="Z18" s="272">
        <v>12.5</v>
      </c>
      <c r="AA18" s="272">
        <v>0</v>
      </c>
      <c r="AB18" s="273">
        <v>0</v>
      </c>
      <c r="AC18" s="272">
        <v>0</v>
      </c>
      <c r="AD18" s="272">
        <v>0</v>
      </c>
      <c r="AE18" s="272">
        <v>0</v>
      </c>
      <c r="AF18" s="272">
        <v>0</v>
      </c>
      <c r="AG18" s="272">
        <v>0</v>
      </c>
      <c r="AH18" s="273">
        <v>0</v>
      </c>
      <c r="AI18" s="272">
        <v>0</v>
      </c>
      <c r="AJ18" s="273">
        <v>0</v>
      </c>
      <c r="AK18" s="272">
        <v>0</v>
      </c>
      <c r="AL18" s="272">
        <v>0</v>
      </c>
      <c r="AM18" s="272">
        <v>0</v>
      </c>
      <c r="AN18" s="272">
        <v>0</v>
      </c>
      <c r="AO18" s="272">
        <v>0</v>
      </c>
      <c r="AP18" s="295">
        <v>25</v>
      </c>
      <c r="AQ18" s="296">
        <v>32.5</v>
      </c>
      <c r="AR18" s="296">
        <v>76.900000000000006</v>
      </c>
      <c r="AS18" s="296">
        <v>250</v>
      </c>
      <c r="AT18" s="297">
        <v>25</v>
      </c>
      <c r="AU18" s="306">
        <v>0</v>
      </c>
      <c r="AV18" s="307">
        <v>0</v>
      </c>
      <c r="AW18" s="307">
        <v>0</v>
      </c>
      <c r="AX18" s="307">
        <v>0</v>
      </c>
      <c r="AY18" s="307">
        <v>0</v>
      </c>
      <c r="AZ18" s="307">
        <v>0</v>
      </c>
      <c r="BA18" s="307">
        <v>0</v>
      </c>
      <c r="BB18" s="307">
        <v>0</v>
      </c>
      <c r="BC18" s="308">
        <v>0</v>
      </c>
    </row>
    <row r="19" spans="1:55" s="268" customFormat="1" ht="14.25" hidden="1" x14ac:dyDescent="0.2">
      <c r="A19" s="270" t="s">
        <v>10</v>
      </c>
      <c r="B19" s="277" t="s">
        <v>30</v>
      </c>
      <c r="C19" s="277">
        <v>29</v>
      </c>
      <c r="D19" s="278">
        <v>15.2</v>
      </c>
      <c r="E19" s="279">
        <v>25.6</v>
      </c>
      <c r="F19" s="280">
        <v>22.3</v>
      </c>
      <c r="G19" s="280">
        <v>25.4</v>
      </c>
      <c r="H19" s="280">
        <v>0.26</v>
      </c>
      <c r="I19" s="280">
        <v>0</v>
      </c>
      <c r="J19" s="280">
        <v>0</v>
      </c>
      <c r="K19" s="280">
        <v>25.6</v>
      </c>
      <c r="L19" s="279">
        <v>0</v>
      </c>
      <c r="M19" s="280">
        <v>0</v>
      </c>
      <c r="N19" s="280"/>
      <c r="O19" s="280">
        <v>0</v>
      </c>
      <c r="P19" s="280"/>
      <c r="Q19" s="279">
        <v>13.6</v>
      </c>
      <c r="R19" s="283">
        <v>77.900000000000006</v>
      </c>
      <c r="S19" s="280">
        <v>46.4</v>
      </c>
      <c r="T19" s="280">
        <v>0</v>
      </c>
      <c r="U19" s="280">
        <v>0</v>
      </c>
      <c r="V19" s="280">
        <v>0</v>
      </c>
      <c r="W19" s="280">
        <v>0.26</v>
      </c>
      <c r="X19" s="280">
        <v>0</v>
      </c>
      <c r="Y19" s="279">
        <v>11</v>
      </c>
      <c r="Z19" s="280">
        <v>0.26</v>
      </c>
      <c r="AA19" s="280">
        <v>0</v>
      </c>
      <c r="AB19" s="279">
        <v>0</v>
      </c>
      <c r="AC19" s="280">
        <v>0</v>
      </c>
      <c r="AD19" s="280">
        <v>0</v>
      </c>
      <c r="AE19" s="280">
        <v>0</v>
      </c>
      <c r="AF19" s="280">
        <v>0</v>
      </c>
      <c r="AG19" s="280">
        <v>0</v>
      </c>
      <c r="AH19" s="279">
        <v>0</v>
      </c>
      <c r="AI19" s="280">
        <v>0</v>
      </c>
      <c r="AJ19" s="279">
        <v>0</v>
      </c>
      <c r="AK19" s="280">
        <v>0</v>
      </c>
      <c r="AL19" s="280">
        <v>0</v>
      </c>
      <c r="AM19" s="280">
        <v>0</v>
      </c>
      <c r="AN19" s="280">
        <v>0</v>
      </c>
      <c r="AO19" s="280">
        <v>0</v>
      </c>
    </row>
    <row r="20" spans="1:55" s="268" customFormat="1" ht="14.25" hidden="1" x14ac:dyDescent="0.2">
      <c r="A20" s="270" t="s">
        <v>247</v>
      </c>
      <c r="B20" s="277" t="s">
        <v>30</v>
      </c>
      <c r="C20" s="277">
        <v>28</v>
      </c>
      <c r="D20" s="278">
        <v>6</v>
      </c>
      <c r="E20" s="279">
        <v>32</v>
      </c>
      <c r="F20" s="280">
        <v>30</v>
      </c>
      <c r="G20" s="280">
        <v>32</v>
      </c>
      <c r="H20" s="280">
        <v>0</v>
      </c>
      <c r="I20" s="280">
        <v>0</v>
      </c>
      <c r="J20" s="280">
        <v>0</v>
      </c>
      <c r="K20" s="280">
        <v>32</v>
      </c>
      <c r="L20" s="279">
        <v>0</v>
      </c>
      <c r="M20" s="280">
        <v>0</v>
      </c>
      <c r="N20" s="280"/>
      <c r="O20" s="280">
        <v>0</v>
      </c>
      <c r="P20" s="280"/>
      <c r="Q20" s="279">
        <v>25</v>
      </c>
      <c r="R20" s="283">
        <v>114</v>
      </c>
      <c r="S20" s="280">
        <v>71</v>
      </c>
      <c r="T20" s="280">
        <v>0</v>
      </c>
      <c r="U20" s="280">
        <v>0</v>
      </c>
      <c r="V20" s="280">
        <v>0</v>
      </c>
      <c r="W20" s="280">
        <v>0</v>
      </c>
      <c r="X20" s="280">
        <v>0</v>
      </c>
      <c r="Y20" s="279">
        <v>15</v>
      </c>
      <c r="Z20" s="280">
        <v>0</v>
      </c>
      <c r="AA20" s="280">
        <v>1</v>
      </c>
      <c r="AB20" s="279">
        <v>0</v>
      </c>
      <c r="AC20" s="280">
        <v>1</v>
      </c>
      <c r="AD20" s="280">
        <v>0</v>
      </c>
      <c r="AE20" s="280">
        <v>0</v>
      </c>
      <c r="AF20" s="280">
        <v>0</v>
      </c>
      <c r="AG20" s="280">
        <v>0</v>
      </c>
      <c r="AH20" s="279">
        <v>0</v>
      </c>
      <c r="AI20" s="280">
        <v>0</v>
      </c>
      <c r="AJ20" s="279">
        <v>0</v>
      </c>
      <c r="AK20" s="280">
        <v>0</v>
      </c>
      <c r="AL20" s="280">
        <v>0</v>
      </c>
      <c r="AM20" s="280">
        <v>0</v>
      </c>
      <c r="AN20" s="280">
        <v>0</v>
      </c>
      <c r="AO20" s="280">
        <v>0</v>
      </c>
    </row>
    <row r="21" spans="1:55" s="268" customFormat="1" ht="14.25" hidden="1" x14ac:dyDescent="0.2">
      <c r="A21" s="270" t="s">
        <v>253</v>
      </c>
      <c r="B21" s="277" t="s">
        <v>30</v>
      </c>
      <c r="C21" s="277">
        <v>34</v>
      </c>
      <c r="D21" s="278">
        <v>5.0999999999999996</v>
      </c>
      <c r="E21" s="279">
        <v>50</v>
      </c>
      <c r="F21" s="280">
        <v>50</v>
      </c>
      <c r="G21" s="280">
        <v>50</v>
      </c>
      <c r="H21" s="280">
        <v>0</v>
      </c>
      <c r="I21" s="280">
        <v>0</v>
      </c>
      <c r="J21" s="280">
        <v>0</v>
      </c>
      <c r="K21" s="280">
        <v>50</v>
      </c>
      <c r="L21" s="279">
        <v>0</v>
      </c>
      <c r="M21" s="280">
        <v>0</v>
      </c>
      <c r="N21" s="280"/>
      <c r="O21" s="280">
        <v>0</v>
      </c>
      <c r="P21" s="280"/>
      <c r="Q21" s="279">
        <v>20</v>
      </c>
      <c r="R21" s="283">
        <v>50</v>
      </c>
      <c r="S21" s="280">
        <v>30</v>
      </c>
      <c r="T21" s="280">
        <v>0</v>
      </c>
      <c r="U21" s="280">
        <v>0</v>
      </c>
      <c r="V21" s="280">
        <v>0</v>
      </c>
      <c r="W21" s="280">
        <v>0</v>
      </c>
      <c r="X21" s="280">
        <v>0</v>
      </c>
      <c r="Y21" s="279">
        <v>20</v>
      </c>
      <c r="Z21" s="280">
        <v>0</v>
      </c>
      <c r="AA21" s="280">
        <v>0</v>
      </c>
      <c r="AB21" s="279">
        <v>0</v>
      </c>
      <c r="AC21" s="280">
        <v>0</v>
      </c>
      <c r="AD21" s="280">
        <v>0</v>
      </c>
      <c r="AE21" s="280">
        <v>0</v>
      </c>
      <c r="AF21" s="280">
        <v>0</v>
      </c>
      <c r="AG21" s="280">
        <v>0</v>
      </c>
      <c r="AH21" s="279">
        <v>0</v>
      </c>
      <c r="AI21" s="280">
        <v>0</v>
      </c>
      <c r="AJ21" s="279">
        <v>0</v>
      </c>
      <c r="AK21" s="280">
        <v>0</v>
      </c>
      <c r="AL21" s="280">
        <v>0</v>
      </c>
      <c r="AM21" s="280">
        <v>0</v>
      </c>
      <c r="AN21" s="280">
        <v>0</v>
      </c>
      <c r="AO21" s="280">
        <v>0</v>
      </c>
    </row>
    <row r="22" spans="1:55" hidden="1" x14ac:dyDescent="0.25">
      <c r="A22" t="s">
        <v>9</v>
      </c>
      <c r="B22" s="246" t="s">
        <v>244</v>
      </c>
      <c r="C22" s="246">
        <v>28</v>
      </c>
      <c r="D22" s="247">
        <v>21.7</v>
      </c>
      <c r="E22" s="255">
        <v>89.1</v>
      </c>
      <c r="F22" s="256">
        <v>6.82</v>
      </c>
      <c r="G22" s="256">
        <v>31.1</v>
      </c>
      <c r="H22" s="251">
        <v>54.1</v>
      </c>
      <c r="I22" s="256">
        <v>4.09</v>
      </c>
      <c r="J22" s="256">
        <v>1.36</v>
      </c>
      <c r="K22" s="256">
        <v>89.1</v>
      </c>
      <c r="L22" s="255">
        <v>0.23</v>
      </c>
      <c r="M22" s="256">
        <v>0.23</v>
      </c>
      <c r="N22" s="256">
        <v>100</v>
      </c>
      <c r="O22" s="256">
        <v>0</v>
      </c>
      <c r="P22" s="256">
        <v>0</v>
      </c>
      <c r="Q22" s="255">
        <v>61.6</v>
      </c>
      <c r="R22" s="256">
        <v>374.1</v>
      </c>
      <c r="S22" s="256">
        <v>242</v>
      </c>
      <c r="T22" s="256">
        <v>1.59</v>
      </c>
      <c r="U22" s="256">
        <v>0.68</v>
      </c>
      <c r="V22" s="256">
        <v>0</v>
      </c>
      <c r="W22" s="256">
        <v>0.45</v>
      </c>
      <c r="X22" s="256">
        <v>0</v>
      </c>
      <c r="Y22" s="255">
        <v>70</v>
      </c>
      <c r="Z22" s="256">
        <v>0.68</v>
      </c>
      <c r="AA22" s="256">
        <v>2.04</v>
      </c>
      <c r="AB22" s="255">
        <v>8</v>
      </c>
      <c r="AC22" s="256">
        <v>0</v>
      </c>
      <c r="AD22" s="256">
        <v>0</v>
      </c>
      <c r="AE22" s="256">
        <v>1</v>
      </c>
      <c r="AF22" s="256">
        <v>0</v>
      </c>
      <c r="AG22" s="256">
        <v>0</v>
      </c>
      <c r="AH22" s="255">
        <v>1</v>
      </c>
      <c r="AI22" s="256">
        <v>0.23</v>
      </c>
      <c r="AJ22" s="255">
        <v>1</v>
      </c>
      <c r="AK22" s="256">
        <v>0</v>
      </c>
      <c r="AL22" s="256">
        <v>0</v>
      </c>
      <c r="AM22" s="256">
        <v>0</v>
      </c>
      <c r="AN22" s="256">
        <v>0</v>
      </c>
      <c r="AO22" s="256">
        <v>0</v>
      </c>
    </row>
    <row r="23" spans="1:55" hidden="1" x14ac:dyDescent="0.25">
      <c r="A23" t="s">
        <v>8</v>
      </c>
      <c r="B23" s="246" t="s">
        <v>244</v>
      </c>
      <c r="C23" s="246">
        <v>37</v>
      </c>
      <c r="D23" s="247">
        <v>17.100000000000001</v>
      </c>
      <c r="E23" s="255">
        <v>92.3</v>
      </c>
      <c r="F23" s="256">
        <v>5.5</v>
      </c>
      <c r="G23" s="256">
        <v>34.799999999999997</v>
      </c>
      <c r="H23" s="251">
        <v>55</v>
      </c>
      <c r="I23" s="256">
        <v>2.5</v>
      </c>
      <c r="J23" s="256">
        <v>0.75</v>
      </c>
      <c r="K23" s="256">
        <v>92.3</v>
      </c>
      <c r="L23" s="255">
        <v>0.25</v>
      </c>
      <c r="M23" s="256">
        <v>0</v>
      </c>
      <c r="N23" s="256">
        <v>0</v>
      </c>
      <c r="O23" s="256">
        <v>0</v>
      </c>
      <c r="P23" s="256">
        <v>0</v>
      </c>
      <c r="Q23" s="255">
        <v>62.8</v>
      </c>
      <c r="R23" s="256">
        <v>301.3</v>
      </c>
      <c r="S23" s="256">
        <v>166.8</v>
      </c>
      <c r="T23" s="256">
        <v>0.75</v>
      </c>
      <c r="U23" s="256">
        <v>0</v>
      </c>
      <c r="V23" s="256">
        <v>0</v>
      </c>
      <c r="W23" s="256">
        <v>0.5</v>
      </c>
      <c r="X23" s="256">
        <v>0</v>
      </c>
      <c r="Y23" s="255">
        <v>72.5</v>
      </c>
      <c r="Z23" s="256">
        <v>0</v>
      </c>
      <c r="AA23" s="256">
        <v>2.5</v>
      </c>
      <c r="AB23" s="255">
        <v>8</v>
      </c>
      <c r="AC23" s="256">
        <v>1</v>
      </c>
      <c r="AD23" s="256">
        <v>0</v>
      </c>
      <c r="AE23" s="256">
        <v>1</v>
      </c>
      <c r="AF23" s="256">
        <v>0</v>
      </c>
      <c r="AG23" s="256">
        <v>0</v>
      </c>
      <c r="AH23" s="255">
        <v>1</v>
      </c>
      <c r="AI23" s="256">
        <v>0.25</v>
      </c>
      <c r="AJ23" s="255">
        <v>1</v>
      </c>
      <c r="AK23" s="256">
        <v>0</v>
      </c>
      <c r="AL23" s="256">
        <v>0</v>
      </c>
      <c r="AM23" s="256">
        <v>0</v>
      </c>
      <c r="AN23" s="256">
        <v>0</v>
      </c>
      <c r="AO23" s="256">
        <v>0</v>
      </c>
    </row>
    <row r="24" spans="1:55" hidden="1" x14ac:dyDescent="0.25">
      <c r="A24" t="s">
        <v>302</v>
      </c>
      <c r="B24" s="246" t="s">
        <v>39</v>
      </c>
      <c r="C24" s="246">
        <v>25</v>
      </c>
      <c r="D24" s="247">
        <v>4.9000000000000004</v>
      </c>
      <c r="E24" s="252"/>
      <c r="F24" s="251"/>
      <c r="G24" s="251"/>
      <c r="H24" s="251"/>
      <c r="I24" s="251"/>
      <c r="J24" s="251"/>
      <c r="K24" s="251"/>
      <c r="L24" s="252"/>
      <c r="M24" s="251"/>
      <c r="N24" s="251"/>
      <c r="O24" s="251"/>
      <c r="P24" s="251"/>
      <c r="Q24" s="252"/>
      <c r="R24" s="251"/>
      <c r="S24" s="251"/>
      <c r="T24" s="251"/>
      <c r="U24" s="251"/>
      <c r="V24" s="251"/>
      <c r="W24" s="251"/>
      <c r="X24" s="251"/>
      <c r="Y24" s="252"/>
      <c r="Z24" s="251"/>
      <c r="AA24" s="251"/>
      <c r="AB24" s="252"/>
      <c r="AC24" s="251"/>
      <c r="AD24" s="251"/>
      <c r="AE24" s="251"/>
      <c r="AF24" s="251"/>
      <c r="AG24" s="251"/>
      <c r="AH24" s="252"/>
      <c r="AI24" s="251"/>
      <c r="AJ24" s="252"/>
      <c r="AK24" s="251"/>
      <c r="AL24" s="251"/>
      <c r="AM24" s="251"/>
      <c r="AN24" s="251"/>
      <c r="AO24" s="251"/>
    </row>
    <row r="25" spans="1:55" hidden="1" x14ac:dyDescent="0.25">
      <c r="A25" t="s">
        <v>7</v>
      </c>
      <c r="B25" s="246" t="s">
        <v>244</v>
      </c>
      <c r="C25" s="246">
        <v>30</v>
      </c>
      <c r="D25" s="247">
        <v>16.7</v>
      </c>
      <c r="E25" s="255">
        <v>103.9</v>
      </c>
      <c r="F25" s="256">
        <v>3.57</v>
      </c>
      <c r="G25" s="256">
        <v>25</v>
      </c>
      <c r="H25" s="251">
        <v>63.6</v>
      </c>
      <c r="I25" s="256">
        <v>15.4</v>
      </c>
      <c r="J25" s="256">
        <v>0.36</v>
      </c>
      <c r="K25" s="256">
        <v>103.9</v>
      </c>
      <c r="L25" s="255">
        <v>0.36</v>
      </c>
      <c r="M25" s="256">
        <v>0.36</v>
      </c>
      <c r="N25" s="256">
        <v>100</v>
      </c>
      <c r="O25" s="256">
        <v>0</v>
      </c>
      <c r="P25" s="256">
        <v>0</v>
      </c>
      <c r="Q25" s="255">
        <v>62.1</v>
      </c>
      <c r="R25" s="256">
        <v>211.8</v>
      </c>
      <c r="S25" s="256">
        <v>113.6</v>
      </c>
      <c r="T25" s="256">
        <v>1.79</v>
      </c>
      <c r="U25" s="256">
        <v>1.07</v>
      </c>
      <c r="V25" s="256">
        <v>0</v>
      </c>
      <c r="W25" s="256">
        <v>0.71</v>
      </c>
      <c r="X25" s="256">
        <v>0.36</v>
      </c>
      <c r="Y25" s="255">
        <v>76.8</v>
      </c>
      <c r="Z25" s="256">
        <v>5.71</v>
      </c>
      <c r="AA25" s="256">
        <v>2.87</v>
      </c>
      <c r="AB25" s="255">
        <v>8</v>
      </c>
      <c r="AC25" s="256">
        <v>0</v>
      </c>
      <c r="AD25" s="256">
        <v>0</v>
      </c>
      <c r="AE25" s="256">
        <v>0</v>
      </c>
      <c r="AF25" s="256">
        <v>0</v>
      </c>
      <c r="AG25" s="256">
        <v>0</v>
      </c>
      <c r="AH25" s="255">
        <v>0</v>
      </c>
      <c r="AI25" s="256">
        <v>0</v>
      </c>
      <c r="AJ25" s="255">
        <v>0</v>
      </c>
      <c r="AK25" s="256">
        <v>0</v>
      </c>
      <c r="AL25" s="256">
        <v>0</v>
      </c>
      <c r="AM25" s="256">
        <v>0</v>
      </c>
      <c r="AN25" s="256">
        <v>0</v>
      </c>
      <c r="AO25" s="256">
        <v>0</v>
      </c>
    </row>
    <row r="26" spans="1:55" hidden="1" x14ac:dyDescent="0.25">
      <c r="A26" t="s">
        <v>303</v>
      </c>
      <c r="B26" s="246" t="s">
        <v>39</v>
      </c>
      <c r="C26" s="246">
        <v>30</v>
      </c>
      <c r="D26" s="247">
        <v>4.5</v>
      </c>
      <c r="E26" s="252"/>
      <c r="F26" s="251"/>
      <c r="G26" s="251"/>
      <c r="H26" s="251"/>
      <c r="I26" s="251"/>
      <c r="J26" s="251"/>
      <c r="K26" s="251"/>
      <c r="L26" s="252"/>
      <c r="M26" s="251"/>
      <c r="N26" s="251"/>
      <c r="O26" s="251"/>
      <c r="P26" s="251"/>
      <c r="Q26" s="252"/>
      <c r="R26" s="251"/>
      <c r="S26" s="251"/>
      <c r="T26" s="251"/>
      <c r="U26" s="251"/>
      <c r="V26" s="251"/>
      <c r="W26" s="251"/>
      <c r="X26" s="251"/>
      <c r="Y26" s="252"/>
      <c r="Z26" s="251"/>
      <c r="AA26" s="251"/>
      <c r="AB26" s="252"/>
      <c r="AC26" s="251"/>
      <c r="AD26" s="251"/>
      <c r="AE26" s="251"/>
      <c r="AF26" s="251"/>
      <c r="AG26" s="251"/>
      <c r="AH26" s="252"/>
      <c r="AI26" s="251"/>
      <c r="AJ26" s="252"/>
      <c r="AK26" s="251"/>
      <c r="AL26" s="251"/>
      <c r="AM26" s="251"/>
      <c r="AN26" s="251"/>
      <c r="AO26" s="251"/>
    </row>
    <row r="27" spans="1:55" hidden="1" x14ac:dyDescent="0.25">
      <c r="A27" t="s">
        <v>304</v>
      </c>
      <c r="B27" s="246" t="s">
        <v>246</v>
      </c>
      <c r="C27" s="246">
        <v>23</v>
      </c>
      <c r="D27" s="247">
        <v>3.9</v>
      </c>
      <c r="E27" s="252"/>
      <c r="F27" s="251"/>
      <c r="G27" s="251"/>
      <c r="H27" s="251"/>
      <c r="I27" s="251"/>
      <c r="J27" s="251"/>
      <c r="K27" s="251"/>
      <c r="L27" s="252"/>
      <c r="M27" s="251"/>
      <c r="N27" s="251"/>
      <c r="O27" s="251"/>
      <c r="P27" s="251"/>
      <c r="Q27" s="252"/>
      <c r="R27" s="251"/>
      <c r="S27" s="251"/>
      <c r="T27" s="251"/>
      <c r="U27" s="251"/>
      <c r="V27" s="251"/>
      <c r="W27" s="251"/>
      <c r="X27" s="251"/>
      <c r="Y27" s="252"/>
      <c r="Z27" s="251"/>
      <c r="AA27" s="251"/>
      <c r="AB27" s="252"/>
      <c r="AC27" s="251"/>
      <c r="AD27" s="251"/>
      <c r="AE27" s="251"/>
      <c r="AF27" s="251"/>
      <c r="AG27" s="251"/>
      <c r="AH27" s="252"/>
      <c r="AI27" s="251"/>
      <c r="AJ27" s="252"/>
      <c r="AK27" s="251"/>
      <c r="AL27" s="251"/>
      <c r="AM27" s="251"/>
      <c r="AN27" s="251"/>
      <c r="AO27" s="251"/>
    </row>
    <row r="28" spans="1:55" hidden="1" x14ac:dyDescent="0.25">
      <c r="A28" t="s">
        <v>305</v>
      </c>
      <c r="B28" s="246" t="s">
        <v>244</v>
      </c>
      <c r="C28" s="246">
        <v>23</v>
      </c>
      <c r="D28" s="247">
        <v>3.9</v>
      </c>
      <c r="E28" s="252"/>
      <c r="F28" s="251"/>
      <c r="G28" s="251"/>
      <c r="H28" s="251"/>
      <c r="I28" s="251"/>
      <c r="J28" s="251"/>
      <c r="K28" s="251"/>
      <c r="L28" s="252"/>
      <c r="M28" s="251"/>
      <c r="N28" s="251"/>
      <c r="O28" s="251"/>
      <c r="P28" s="251"/>
      <c r="Q28" s="252"/>
      <c r="R28" s="251"/>
      <c r="S28" s="251"/>
      <c r="T28" s="251"/>
      <c r="U28" s="251"/>
      <c r="V28" s="251"/>
      <c r="W28" s="251"/>
      <c r="X28" s="251"/>
      <c r="Y28" s="252"/>
      <c r="Z28" s="251"/>
      <c r="AA28" s="251"/>
      <c r="AB28" s="252"/>
      <c r="AC28" s="251"/>
      <c r="AD28" s="251"/>
      <c r="AE28" s="251"/>
      <c r="AF28" s="251"/>
      <c r="AG28" s="251"/>
      <c r="AH28" s="252"/>
      <c r="AI28" s="251"/>
      <c r="AJ28" s="252"/>
      <c r="AK28" s="251"/>
      <c r="AL28" s="251"/>
      <c r="AM28" s="251"/>
      <c r="AN28" s="251"/>
      <c r="AO28" s="251"/>
    </row>
    <row r="29" spans="1:55" hidden="1" x14ac:dyDescent="0.25">
      <c r="A29" t="s">
        <v>306</v>
      </c>
      <c r="B29" s="246" t="s">
        <v>251</v>
      </c>
      <c r="C29" s="246">
        <v>29</v>
      </c>
      <c r="D29" s="247">
        <v>3.8</v>
      </c>
      <c r="E29" s="252"/>
      <c r="F29" s="251"/>
      <c r="G29" s="251"/>
      <c r="H29" s="251"/>
      <c r="I29" s="251"/>
      <c r="J29" s="251"/>
      <c r="K29" s="251"/>
      <c r="L29" s="252"/>
      <c r="M29" s="251"/>
      <c r="N29" s="251"/>
      <c r="O29" s="251"/>
      <c r="P29" s="251"/>
      <c r="Q29" s="252"/>
      <c r="R29" s="251"/>
      <c r="S29" s="251"/>
      <c r="T29" s="251"/>
      <c r="U29" s="251"/>
      <c r="V29" s="251"/>
      <c r="W29" s="251"/>
      <c r="X29" s="251"/>
      <c r="Y29" s="252"/>
      <c r="Z29" s="251"/>
      <c r="AA29" s="251"/>
      <c r="AB29" s="252"/>
      <c r="AC29" s="251"/>
      <c r="AD29" s="251"/>
      <c r="AE29" s="251"/>
      <c r="AF29" s="251"/>
      <c r="AG29" s="251"/>
      <c r="AH29" s="252"/>
      <c r="AI29" s="251"/>
      <c r="AJ29" s="252"/>
      <c r="AK29" s="251"/>
      <c r="AL29" s="251"/>
      <c r="AM29" s="251"/>
      <c r="AN29" s="251"/>
      <c r="AO29" s="251"/>
    </row>
    <row r="30" spans="1:55" hidden="1" x14ac:dyDescent="0.25">
      <c r="A30" t="s">
        <v>307</v>
      </c>
      <c r="B30" s="246" t="s">
        <v>39</v>
      </c>
      <c r="C30" s="246">
        <v>22</v>
      </c>
      <c r="D30" s="247">
        <v>3.6</v>
      </c>
      <c r="E30" s="252"/>
      <c r="F30" s="251"/>
      <c r="G30" s="251"/>
      <c r="H30" s="251"/>
      <c r="I30" s="251"/>
      <c r="J30" s="251"/>
      <c r="K30" s="251"/>
      <c r="L30" s="252"/>
      <c r="M30" s="251"/>
      <c r="N30" s="251"/>
      <c r="O30" s="251"/>
      <c r="P30" s="251"/>
      <c r="Q30" s="252"/>
      <c r="R30" s="251"/>
      <c r="S30" s="251"/>
      <c r="T30" s="251"/>
      <c r="U30" s="251"/>
      <c r="V30" s="251"/>
      <c r="W30" s="251"/>
      <c r="X30" s="251"/>
      <c r="Y30" s="252"/>
      <c r="Z30" s="251"/>
      <c r="AA30" s="251"/>
      <c r="AB30" s="252"/>
      <c r="AC30" s="251"/>
      <c r="AD30" s="251"/>
      <c r="AE30" s="251"/>
      <c r="AF30" s="251"/>
      <c r="AG30" s="251"/>
      <c r="AH30" s="252"/>
      <c r="AI30" s="251"/>
      <c r="AJ30" s="252"/>
      <c r="AK30" s="251"/>
      <c r="AL30" s="251"/>
      <c r="AM30" s="251"/>
      <c r="AN30" s="251"/>
      <c r="AO30" s="251"/>
    </row>
    <row r="31" spans="1:55" hidden="1" x14ac:dyDescent="0.25">
      <c r="A31" t="s">
        <v>308</v>
      </c>
      <c r="B31" s="246" t="s">
        <v>244</v>
      </c>
      <c r="C31" s="246">
        <v>24</v>
      </c>
      <c r="D31" s="247">
        <v>3.1</v>
      </c>
      <c r="E31" s="252"/>
      <c r="F31" s="251"/>
      <c r="G31" s="251"/>
      <c r="H31" s="251"/>
      <c r="I31" s="251"/>
      <c r="J31" s="251"/>
      <c r="K31" s="251"/>
      <c r="L31" s="252"/>
      <c r="M31" s="251"/>
      <c r="N31" s="251"/>
      <c r="O31" s="251"/>
      <c r="P31" s="251"/>
      <c r="Q31" s="252"/>
      <c r="R31" s="251"/>
      <c r="S31" s="251"/>
      <c r="T31" s="251"/>
      <c r="U31" s="251"/>
      <c r="V31" s="251"/>
      <c r="W31" s="251"/>
      <c r="X31" s="251"/>
      <c r="Y31" s="252"/>
      <c r="Z31" s="251"/>
      <c r="AA31" s="251"/>
      <c r="AB31" s="252"/>
      <c r="AC31" s="251"/>
      <c r="AD31" s="251"/>
      <c r="AE31" s="251"/>
      <c r="AF31" s="251"/>
      <c r="AG31" s="251"/>
      <c r="AH31" s="252"/>
      <c r="AI31" s="251"/>
      <c r="AJ31" s="252"/>
      <c r="AK31" s="251"/>
      <c r="AL31" s="251"/>
      <c r="AM31" s="251"/>
      <c r="AN31" s="251"/>
      <c r="AO31" s="251"/>
    </row>
    <row r="32" spans="1:55" hidden="1" x14ac:dyDescent="0.25">
      <c r="A32" t="s">
        <v>91</v>
      </c>
      <c r="B32" s="250" t="s">
        <v>244</v>
      </c>
      <c r="C32" s="250">
        <v>24</v>
      </c>
      <c r="D32" s="251">
        <v>13.6</v>
      </c>
      <c r="E32" s="255">
        <v>78.7</v>
      </c>
      <c r="F32" s="256">
        <v>3.08</v>
      </c>
      <c r="G32" s="256">
        <v>26.4</v>
      </c>
      <c r="H32" s="251">
        <v>38.700000000000003</v>
      </c>
      <c r="I32" s="256">
        <v>14.1</v>
      </c>
      <c r="J32" s="256">
        <v>1.54</v>
      </c>
      <c r="K32" s="256">
        <v>78.7</v>
      </c>
      <c r="L32" s="255">
        <v>0</v>
      </c>
      <c r="M32" s="256">
        <v>0</v>
      </c>
      <c r="N32" s="256"/>
      <c r="O32" s="256">
        <v>0</v>
      </c>
      <c r="P32" s="256"/>
      <c r="Q32" s="255">
        <v>48.7</v>
      </c>
      <c r="R32" s="256">
        <v>213.3</v>
      </c>
      <c r="S32" s="256">
        <v>126.9</v>
      </c>
      <c r="T32" s="256">
        <v>1.54</v>
      </c>
      <c r="U32" s="256">
        <v>1.79</v>
      </c>
      <c r="V32" s="256">
        <v>0.26</v>
      </c>
      <c r="W32" s="256">
        <v>1.54</v>
      </c>
      <c r="X32" s="256">
        <v>0.26</v>
      </c>
      <c r="Y32" s="255">
        <v>55.1</v>
      </c>
      <c r="Z32" s="256">
        <v>2.0499999999999998</v>
      </c>
      <c r="AA32" s="256">
        <v>1.56</v>
      </c>
      <c r="AB32" s="255">
        <v>5</v>
      </c>
      <c r="AC32" s="256">
        <v>0</v>
      </c>
      <c r="AD32" s="256">
        <v>0</v>
      </c>
      <c r="AE32" s="256">
        <v>1</v>
      </c>
      <c r="AF32" s="256">
        <v>0</v>
      </c>
      <c r="AG32" s="256">
        <v>0</v>
      </c>
      <c r="AH32" s="255">
        <v>0</v>
      </c>
      <c r="AI32" s="256">
        <v>0</v>
      </c>
      <c r="AJ32" s="255">
        <v>0</v>
      </c>
      <c r="AK32" s="256">
        <v>0</v>
      </c>
      <c r="AL32" s="256">
        <v>0</v>
      </c>
      <c r="AM32" s="256">
        <v>0</v>
      </c>
      <c r="AN32" s="256">
        <v>0</v>
      </c>
      <c r="AO32" s="256">
        <v>0</v>
      </c>
    </row>
    <row r="33" spans="1:41" hidden="1" x14ac:dyDescent="0.25">
      <c r="A33" t="s">
        <v>6</v>
      </c>
      <c r="B33" s="246" t="s">
        <v>244</v>
      </c>
      <c r="C33" s="246">
        <v>31</v>
      </c>
      <c r="D33" s="247">
        <v>12.1</v>
      </c>
      <c r="E33" s="255">
        <v>102.6</v>
      </c>
      <c r="F33" s="256">
        <v>3.68</v>
      </c>
      <c r="G33" s="256">
        <v>24.2</v>
      </c>
      <c r="H33" s="251">
        <v>58.4</v>
      </c>
      <c r="I33" s="256">
        <v>21.1</v>
      </c>
      <c r="J33" s="256">
        <v>0</v>
      </c>
      <c r="K33" s="256">
        <v>102.6</v>
      </c>
      <c r="L33" s="255">
        <v>1.05</v>
      </c>
      <c r="M33" s="256">
        <v>0.53</v>
      </c>
      <c r="N33" s="256">
        <v>50</v>
      </c>
      <c r="O33" s="256">
        <v>0.53</v>
      </c>
      <c r="P33" s="256">
        <v>50</v>
      </c>
      <c r="Q33" s="255">
        <v>55.8</v>
      </c>
      <c r="R33" s="256">
        <v>250.5</v>
      </c>
      <c r="S33" s="256">
        <v>132.6</v>
      </c>
      <c r="T33" s="256">
        <v>2.11</v>
      </c>
      <c r="U33" s="256">
        <v>2.63</v>
      </c>
      <c r="V33" s="256">
        <v>0</v>
      </c>
      <c r="W33" s="256">
        <v>0.53</v>
      </c>
      <c r="X33" s="256">
        <v>0</v>
      </c>
      <c r="Y33" s="255">
        <v>63.7</v>
      </c>
      <c r="Z33" s="256">
        <v>2.11</v>
      </c>
      <c r="AA33" s="256">
        <v>3.09</v>
      </c>
      <c r="AB33" s="255">
        <v>5</v>
      </c>
      <c r="AC33" s="256">
        <v>0</v>
      </c>
      <c r="AD33" s="256">
        <v>0</v>
      </c>
      <c r="AE33" s="256">
        <v>1</v>
      </c>
      <c r="AF33" s="256">
        <v>0</v>
      </c>
      <c r="AG33" s="256">
        <v>0</v>
      </c>
      <c r="AH33" s="255">
        <v>0</v>
      </c>
      <c r="AI33" s="256">
        <v>0</v>
      </c>
      <c r="AJ33" s="255">
        <v>0</v>
      </c>
      <c r="AK33" s="256">
        <v>0</v>
      </c>
      <c r="AL33" s="256">
        <v>0</v>
      </c>
      <c r="AM33" s="256">
        <v>0</v>
      </c>
      <c r="AN33" s="256">
        <v>0</v>
      </c>
      <c r="AO33" s="256">
        <v>0</v>
      </c>
    </row>
    <row r="34" spans="1:41" hidden="1" x14ac:dyDescent="0.25">
      <c r="A34" t="s">
        <v>309</v>
      </c>
      <c r="B34" s="246" t="s">
        <v>246</v>
      </c>
      <c r="C34" s="246">
        <v>24</v>
      </c>
      <c r="D34" s="247">
        <v>2.6</v>
      </c>
      <c r="E34" s="252"/>
      <c r="F34" s="251"/>
      <c r="G34" s="251"/>
      <c r="H34" s="251"/>
      <c r="I34" s="251"/>
      <c r="J34" s="251"/>
      <c r="K34" s="251"/>
      <c r="L34" s="252"/>
      <c r="M34" s="251"/>
      <c r="N34" s="251"/>
      <c r="O34" s="251"/>
      <c r="P34" s="251"/>
      <c r="Q34" s="252"/>
      <c r="R34" s="251"/>
      <c r="S34" s="251"/>
      <c r="T34" s="251"/>
      <c r="U34" s="251"/>
      <c r="V34" s="251"/>
      <c r="W34" s="251"/>
      <c r="X34" s="251"/>
      <c r="Y34" s="252"/>
      <c r="Z34" s="251"/>
      <c r="AA34" s="251"/>
      <c r="AB34" s="252"/>
      <c r="AC34" s="251"/>
      <c r="AD34" s="251"/>
      <c r="AE34" s="251"/>
      <c r="AF34" s="251"/>
      <c r="AG34" s="251"/>
      <c r="AH34" s="252"/>
      <c r="AI34" s="251"/>
      <c r="AJ34" s="252"/>
      <c r="AK34" s="251"/>
      <c r="AL34" s="251"/>
      <c r="AM34" s="251"/>
      <c r="AN34" s="251"/>
      <c r="AO34" s="251"/>
    </row>
    <row r="35" spans="1:41" hidden="1" x14ac:dyDescent="0.25">
      <c r="A35" t="s">
        <v>243</v>
      </c>
      <c r="B35" s="246" t="s">
        <v>244</v>
      </c>
      <c r="C35" s="246">
        <v>39</v>
      </c>
      <c r="D35" s="247">
        <v>6</v>
      </c>
      <c r="E35" s="255">
        <v>86.9</v>
      </c>
      <c r="F35" s="256">
        <v>3.08</v>
      </c>
      <c r="G35" s="256">
        <v>16.899999999999999</v>
      </c>
      <c r="H35" s="251">
        <v>46.2</v>
      </c>
      <c r="I35" s="256">
        <v>25.4</v>
      </c>
      <c r="J35" s="256">
        <v>0.77</v>
      </c>
      <c r="K35" s="256">
        <v>86.9</v>
      </c>
      <c r="L35" s="255">
        <v>1.54</v>
      </c>
      <c r="M35" s="256">
        <v>0.77</v>
      </c>
      <c r="N35" s="256">
        <v>50</v>
      </c>
      <c r="O35" s="256">
        <v>0</v>
      </c>
      <c r="P35" s="256">
        <v>0</v>
      </c>
      <c r="Q35" s="255">
        <v>43.8</v>
      </c>
      <c r="R35" s="256">
        <v>163.1</v>
      </c>
      <c r="S35" s="256">
        <v>86.2</v>
      </c>
      <c r="T35" s="256">
        <v>0</v>
      </c>
      <c r="U35" s="256">
        <v>0.77</v>
      </c>
      <c r="V35" s="256">
        <v>0</v>
      </c>
      <c r="W35" s="256">
        <v>0.77</v>
      </c>
      <c r="X35" s="256">
        <v>1.54</v>
      </c>
      <c r="Y35" s="255">
        <v>53.8</v>
      </c>
      <c r="Z35" s="256">
        <v>3.08</v>
      </c>
      <c r="AA35" s="256">
        <v>3.05</v>
      </c>
      <c r="AB35" s="255">
        <v>3</v>
      </c>
      <c r="AC35" s="256">
        <v>0</v>
      </c>
      <c r="AD35" s="256">
        <v>0</v>
      </c>
      <c r="AE35" s="256">
        <v>1</v>
      </c>
      <c r="AF35" s="256">
        <v>0</v>
      </c>
      <c r="AG35" s="256">
        <v>0</v>
      </c>
      <c r="AH35" s="255">
        <v>0</v>
      </c>
      <c r="AI35" s="256">
        <v>0</v>
      </c>
      <c r="AJ35" s="255">
        <v>0</v>
      </c>
      <c r="AK35" s="256">
        <v>0</v>
      </c>
      <c r="AL35" s="256">
        <v>0</v>
      </c>
      <c r="AM35" s="256">
        <v>0</v>
      </c>
      <c r="AN35" s="256">
        <v>0</v>
      </c>
      <c r="AO35" s="256">
        <v>0</v>
      </c>
    </row>
    <row r="36" spans="1:41" hidden="1" x14ac:dyDescent="0.25">
      <c r="A36" t="s">
        <v>310</v>
      </c>
      <c r="B36" s="246" t="s">
        <v>244</v>
      </c>
      <c r="C36" s="246">
        <v>26</v>
      </c>
      <c r="D36" s="247">
        <v>2</v>
      </c>
      <c r="E36" s="252"/>
      <c r="F36" s="251"/>
      <c r="G36" s="251"/>
      <c r="H36" s="251"/>
      <c r="I36" s="251"/>
      <c r="J36" s="251"/>
      <c r="K36" s="251"/>
      <c r="L36" s="252"/>
      <c r="M36" s="251"/>
      <c r="N36" s="251"/>
      <c r="O36" s="251"/>
      <c r="P36" s="251"/>
      <c r="Q36" s="252"/>
      <c r="R36" s="251"/>
      <c r="S36" s="251"/>
      <c r="T36" s="251"/>
      <c r="U36" s="251"/>
      <c r="V36" s="251"/>
      <c r="W36" s="251"/>
      <c r="X36" s="251"/>
      <c r="Y36" s="252"/>
      <c r="Z36" s="251"/>
      <c r="AA36" s="251"/>
      <c r="AB36" s="252"/>
      <c r="AC36" s="251"/>
      <c r="AD36" s="251"/>
      <c r="AE36" s="251"/>
      <c r="AF36" s="251"/>
      <c r="AG36" s="251"/>
      <c r="AH36" s="252"/>
      <c r="AI36" s="251"/>
      <c r="AJ36" s="252"/>
      <c r="AK36" s="251"/>
      <c r="AL36" s="251"/>
      <c r="AM36" s="251"/>
      <c r="AN36" s="251"/>
      <c r="AO36" s="251"/>
    </row>
    <row r="37" spans="1:41" hidden="1" x14ac:dyDescent="0.25">
      <c r="A37" t="s">
        <v>252</v>
      </c>
      <c r="B37" s="246" t="s">
        <v>244</v>
      </c>
      <c r="C37" s="246">
        <v>29</v>
      </c>
      <c r="D37" s="247">
        <v>4.7</v>
      </c>
      <c r="E37" s="255">
        <v>76.7</v>
      </c>
      <c r="F37" s="256">
        <v>0</v>
      </c>
      <c r="G37" s="256">
        <v>20</v>
      </c>
      <c r="H37" s="251">
        <v>35</v>
      </c>
      <c r="I37" s="256">
        <v>23.3</v>
      </c>
      <c r="J37" s="256">
        <v>1.67</v>
      </c>
      <c r="K37" s="256">
        <v>76.7</v>
      </c>
      <c r="L37" s="255">
        <v>0</v>
      </c>
      <c r="M37" s="256">
        <v>0</v>
      </c>
      <c r="N37" s="256"/>
      <c r="O37" s="256">
        <v>0</v>
      </c>
      <c r="P37" s="256"/>
      <c r="Q37" s="255">
        <v>45</v>
      </c>
      <c r="R37" s="256">
        <v>131.69999999999999</v>
      </c>
      <c r="S37" s="256">
        <v>41.7</v>
      </c>
      <c r="T37" s="256">
        <v>0</v>
      </c>
      <c r="U37" s="256">
        <v>1.67</v>
      </c>
      <c r="V37" s="256">
        <v>0</v>
      </c>
      <c r="W37" s="256">
        <v>1.67</v>
      </c>
      <c r="X37" s="256">
        <v>0</v>
      </c>
      <c r="Y37" s="255">
        <v>53.3</v>
      </c>
      <c r="Z37" s="256">
        <v>0</v>
      </c>
      <c r="AA37" s="256">
        <v>1.55</v>
      </c>
      <c r="AB37" s="255">
        <v>1</v>
      </c>
      <c r="AC37" s="256">
        <v>0</v>
      </c>
      <c r="AD37" s="256">
        <v>0</v>
      </c>
      <c r="AE37" s="256">
        <v>0</v>
      </c>
      <c r="AF37" s="256">
        <v>0</v>
      </c>
      <c r="AG37" s="256">
        <v>0</v>
      </c>
      <c r="AH37" s="255">
        <v>0</v>
      </c>
      <c r="AI37" s="256">
        <v>0</v>
      </c>
      <c r="AJ37" s="255">
        <v>0</v>
      </c>
      <c r="AK37" s="256">
        <v>0</v>
      </c>
      <c r="AL37" s="256">
        <v>0</v>
      </c>
      <c r="AM37" s="256">
        <v>0</v>
      </c>
      <c r="AN37" s="256">
        <v>0</v>
      </c>
      <c r="AO37" s="256">
        <v>0</v>
      </c>
    </row>
    <row r="38" spans="1:41" hidden="1" x14ac:dyDescent="0.25">
      <c r="A38" t="s">
        <v>311</v>
      </c>
      <c r="B38" s="246" t="s">
        <v>39</v>
      </c>
      <c r="C38" s="246">
        <v>25</v>
      </c>
      <c r="D38" s="247">
        <v>1.4</v>
      </c>
      <c r="E38" s="252"/>
      <c r="F38" s="251"/>
      <c r="G38" s="251"/>
      <c r="H38" s="251"/>
      <c r="I38" s="251"/>
      <c r="J38" s="251"/>
      <c r="K38" s="251"/>
      <c r="L38" s="252"/>
      <c r="M38" s="251"/>
      <c r="N38" s="251"/>
      <c r="O38" s="251"/>
      <c r="P38" s="251"/>
      <c r="Q38" s="252"/>
      <c r="R38" s="251"/>
      <c r="S38" s="251"/>
      <c r="T38" s="251"/>
      <c r="U38" s="251"/>
      <c r="V38" s="251"/>
      <c r="W38" s="251"/>
      <c r="X38" s="251"/>
      <c r="Y38" s="252"/>
      <c r="Z38" s="251"/>
      <c r="AA38" s="251"/>
      <c r="AB38" s="252"/>
      <c r="AC38" s="251"/>
      <c r="AD38" s="251"/>
      <c r="AE38" s="251"/>
      <c r="AF38" s="251"/>
      <c r="AG38" s="251"/>
      <c r="AH38" s="252"/>
      <c r="AI38" s="251"/>
      <c r="AJ38" s="252"/>
      <c r="AK38" s="251"/>
      <c r="AL38" s="251"/>
      <c r="AM38" s="251"/>
      <c r="AN38" s="251"/>
      <c r="AO38" s="251"/>
    </row>
    <row r="39" spans="1:41" hidden="1" x14ac:dyDescent="0.25">
      <c r="A39" t="s">
        <v>245</v>
      </c>
      <c r="B39" s="246" t="s">
        <v>244</v>
      </c>
      <c r="C39" s="246">
        <v>25</v>
      </c>
      <c r="D39" s="247">
        <v>1.7</v>
      </c>
      <c r="E39" s="255">
        <v>79.2</v>
      </c>
      <c r="F39" s="256">
        <v>10</v>
      </c>
      <c r="G39" s="256">
        <v>46.7</v>
      </c>
      <c r="H39" s="251">
        <v>30</v>
      </c>
      <c r="I39" s="256">
        <v>3.33</v>
      </c>
      <c r="J39" s="256">
        <v>0.83</v>
      </c>
      <c r="K39" s="256">
        <v>79.2</v>
      </c>
      <c r="L39" s="255">
        <v>0</v>
      </c>
      <c r="M39" s="256">
        <v>0</v>
      </c>
      <c r="N39" s="256"/>
      <c r="O39" s="256">
        <v>0</v>
      </c>
      <c r="P39" s="256"/>
      <c r="Q39" s="255">
        <v>59.2</v>
      </c>
      <c r="R39" s="256">
        <v>258.3</v>
      </c>
      <c r="S39" s="256">
        <v>122.5</v>
      </c>
      <c r="T39" s="256">
        <v>0</v>
      </c>
      <c r="U39" s="256">
        <v>0</v>
      </c>
      <c r="V39" s="256">
        <v>0</v>
      </c>
      <c r="W39" s="256">
        <v>0.83</v>
      </c>
      <c r="X39" s="256">
        <v>0</v>
      </c>
      <c r="Y39" s="255">
        <v>57.5</v>
      </c>
      <c r="Z39" s="256">
        <v>0</v>
      </c>
      <c r="AA39" s="256">
        <v>0.83</v>
      </c>
      <c r="AB39" s="255">
        <v>1</v>
      </c>
      <c r="AC39" s="256">
        <v>0</v>
      </c>
      <c r="AD39" s="256">
        <v>0</v>
      </c>
      <c r="AE39" s="256">
        <v>0</v>
      </c>
      <c r="AF39" s="256">
        <v>0</v>
      </c>
      <c r="AG39" s="256">
        <v>0</v>
      </c>
      <c r="AH39" s="255">
        <v>0</v>
      </c>
      <c r="AI39" s="256">
        <v>0</v>
      </c>
      <c r="AJ39" s="255">
        <v>0</v>
      </c>
      <c r="AK39" s="256">
        <v>0</v>
      </c>
      <c r="AL39" s="256">
        <v>0</v>
      </c>
      <c r="AM39" s="256">
        <v>0</v>
      </c>
      <c r="AN39" s="256">
        <v>0</v>
      </c>
      <c r="AO39" s="256">
        <v>0</v>
      </c>
    </row>
    <row r="40" spans="1:41" hidden="1" x14ac:dyDescent="0.25">
      <c r="A40" t="s">
        <v>312</v>
      </c>
      <c r="B40" s="246" t="s">
        <v>244</v>
      </c>
      <c r="C40" s="246">
        <v>23</v>
      </c>
      <c r="D40" s="247">
        <v>1.4</v>
      </c>
      <c r="E40" s="252"/>
      <c r="F40" s="251"/>
      <c r="G40" s="251"/>
      <c r="H40" s="251"/>
      <c r="I40" s="251"/>
      <c r="J40" s="251"/>
      <c r="K40" s="251"/>
      <c r="L40" s="252"/>
      <c r="M40" s="251"/>
      <c r="N40" s="251"/>
      <c r="O40" s="251"/>
      <c r="P40" s="251"/>
      <c r="Q40" s="252"/>
      <c r="R40" s="251"/>
      <c r="S40" s="251"/>
      <c r="T40" s="251"/>
      <c r="U40" s="251"/>
      <c r="V40" s="251"/>
      <c r="W40" s="251"/>
      <c r="X40" s="251"/>
      <c r="Y40" s="252"/>
      <c r="Z40" s="251"/>
      <c r="AA40" s="251"/>
      <c r="AB40" s="252"/>
      <c r="AC40" s="251"/>
      <c r="AD40" s="251"/>
      <c r="AE40" s="251"/>
      <c r="AF40" s="251"/>
      <c r="AG40" s="251"/>
      <c r="AH40" s="252"/>
      <c r="AI40" s="251"/>
      <c r="AJ40" s="252"/>
      <c r="AK40" s="251"/>
      <c r="AL40" s="251"/>
      <c r="AM40" s="251"/>
      <c r="AN40" s="251"/>
      <c r="AO40" s="251"/>
    </row>
    <row r="41" spans="1:41" hidden="1" x14ac:dyDescent="0.25">
      <c r="A41" t="s">
        <v>313</v>
      </c>
      <c r="B41" s="246" t="s">
        <v>246</v>
      </c>
      <c r="C41" s="246">
        <v>25</v>
      </c>
      <c r="D41" s="247">
        <v>1.2</v>
      </c>
      <c r="E41" s="252"/>
      <c r="F41" s="251"/>
      <c r="G41" s="251"/>
      <c r="H41" s="251"/>
      <c r="I41" s="251"/>
      <c r="J41" s="251"/>
      <c r="K41" s="251"/>
      <c r="L41" s="252"/>
      <c r="M41" s="251"/>
      <c r="N41" s="251"/>
      <c r="O41" s="251"/>
      <c r="P41" s="251"/>
      <c r="Q41" s="252"/>
      <c r="R41" s="251"/>
      <c r="S41" s="251"/>
      <c r="T41" s="251"/>
      <c r="U41" s="251"/>
      <c r="V41" s="251"/>
      <c r="W41" s="251"/>
      <c r="X41" s="251"/>
      <c r="Y41" s="252"/>
      <c r="Z41" s="251"/>
      <c r="AA41" s="251"/>
      <c r="AB41" s="252"/>
      <c r="AC41" s="251"/>
      <c r="AD41" s="251"/>
      <c r="AE41" s="251"/>
      <c r="AF41" s="251"/>
      <c r="AG41" s="251"/>
      <c r="AH41" s="252"/>
      <c r="AI41" s="251"/>
      <c r="AJ41" s="252"/>
      <c r="AK41" s="251"/>
      <c r="AL41" s="251"/>
      <c r="AM41" s="251"/>
      <c r="AN41" s="251"/>
      <c r="AO41" s="251"/>
    </row>
    <row r="42" spans="1:41" hidden="1" x14ac:dyDescent="0.25">
      <c r="A42" t="s">
        <v>314</v>
      </c>
      <c r="B42" s="246" t="s">
        <v>246</v>
      </c>
      <c r="C42" s="246">
        <v>31</v>
      </c>
      <c r="D42" s="247">
        <v>1</v>
      </c>
      <c r="E42" s="252"/>
      <c r="F42" s="251"/>
      <c r="G42" s="251"/>
      <c r="H42" s="251"/>
      <c r="I42" s="251"/>
      <c r="J42" s="251"/>
      <c r="K42" s="251"/>
      <c r="L42" s="252"/>
      <c r="M42" s="251"/>
      <c r="N42" s="251"/>
      <c r="O42" s="251"/>
      <c r="P42" s="251"/>
      <c r="Q42" s="252"/>
      <c r="R42" s="251"/>
      <c r="S42" s="251"/>
      <c r="T42" s="251"/>
      <c r="U42" s="251"/>
      <c r="V42" s="251"/>
      <c r="W42" s="251"/>
      <c r="X42" s="251"/>
      <c r="Y42" s="252"/>
      <c r="Z42" s="251"/>
      <c r="AA42" s="251"/>
      <c r="AB42" s="252"/>
      <c r="AC42" s="251"/>
      <c r="AD42" s="251"/>
      <c r="AE42" s="251"/>
      <c r="AF42" s="251"/>
      <c r="AG42" s="251"/>
      <c r="AH42" s="252"/>
      <c r="AI42" s="251"/>
      <c r="AJ42" s="252"/>
      <c r="AK42" s="251"/>
      <c r="AL42" s="251"/>
      <c r="AM42" s="251"/>
      <c r="AN42" s="251"/>
      <c r="AO42" s="251"/>
    </row>
    <row r="43" spans="1:41" hidden="1" x14ac:dyDescent="0.25">
      <c r="A43" t="s">
        <v>315</v>
      </c>
      <c r="B43" s="246" t="s">
        <v>316</v>
      </c>
      <c r="C43" s="246">
        <v>28</v>
      </c>
      <c r="D43" s="247">
        <v>0.9</v>
      </c>
      <c r="E43" s="252"/>
      <c r="F43" s="251"/>
      <c r="G43" s="251"/>
      <c r="H43" s="251"/>
      <c r="I43" s="251"/>
      <c r="J43" s="251"/>
      <c r="K43" s="251"/>
      <c r="L43" s="252"/>
      <c r="M43" s="251"/>
      <c r="N43" s="251"/>
      <c r="O43" s="251"/>
      <c r="P43" s="251"/>
      <c r="Q43" s="252"/>
      <c r="R43" s="251"/>
      <c r="S43" s="251"/>
      <c r="T43" s="251"/>
      <c r="U43" s="251"/>
      <c r="V43" s="251"/>
      <c r="W43" s="251"/>
      <c r="X43" s="251"/>
      <c r="Y43" s="252"/>
      <c r="Z43" s="251"/>
      <c r="AA43" s="251"/>
      <c r="AB43" s="252"/>
      <c r="AC43" s="251"/>
      <c r="AD43" s="251"/>
      <c r="AE43" s="251"/>
      <c r="AF43" s="251"/>
      <c r="AG43" s="251"/>
      <c r="AH43" s="252"/>
      <c r="AI43" s="251"/>
      <c r="AJ43" s="252"/>
      <c r="AK43" s="251"/>
      <c r="AL43" s="251"/>
      <c r="AM43" s="251"/>
      <c r="AN43" s="251"/>
      <c r="AO43" s="251"/>
    </row>
    <row r="44" spans="1:41" hidden="1" x14ac:dyDescent="0.25">
      <c r="A44" t="s">
        <v>317</v>
      </c>
      <c r="B44" s="246" t="s">
        <v>244</v>
      </c>
      <c r="C44" s="246">
        <v>32</v>
      </c>
      <c r="D44" s="247">
        <v>0.2</v>
      </c>
      <c r="E44" s="252"/>
      <c r="F44" s="251"/>
      <c r="G44" s="251"/>
      <c r="H44" s="251"/>
      <c r="I44" s="251"/>
      <c r="J44" s="251"/>
      <c r="K44" s="251"/>
      <c r="L44" s="252"/>
      <c r="M44" s="251"/>
      <c r="N44" s="251"/>
      <c r="O44" s="251"/>
      <c r="P44" s="251"/>
      <c r="Q44" s="252"/>
      <c r="R44" s="251"/>
      <c r="S44" s="251"/>
      <c r="T44" s="251"/>
      <c r="U44" s="251"/>
      <c r="V44" s="251"/>
      <c r="W44" s="251"/>
      <c r="X44" s="251"/>
      <c r="Y44" s="252"/>
      <c r="Z44" s="251"/>
      <c r="AA44" s="251"/>
      <c r="AB44" s="252"/>
      <c r="AC44" s="251"/>
      <c r="AD44" s="251"/>
      <c r="AE44" s="251"/>
      <c r="AF44" s="251"/>
      <c r="AG44" s="251"/>
      <c r="AH44" s="252"/>
      <c r="AI44" s="251"/>
      <c r="AJ44" s="252"/>
      <c r="AK44" s="251"/>
      <c r="AL44" s="251"/>
      <c r="AM44" s="251"/>
      <c r="AN44" s="251"/>
      <c r="AO44" s="251"/>
    </row>
    <row r="45" spans="1:41" hidden="1" x14ac:dyDescent="0.25">
      <c r="A45" t="s">
        <v>318</v>
      </c>
      <c r="B45" s="246" t="s">
        <v>244</v>
      </c>
      <c r="C45" s="246">
        <v>23</v>
      </c>
      <c r="D45" s="247">
        <v>0.1</v>
      </c>
      <c r="E45" s="252"/>
      <c r="F45" s="251"/>
      <c r="G45" s="251"/>
      <c r="H45" s="251"/>
      <c r="I45" s="251"/>
      <c r="J45" s="251"/>
      <c r="K45" s="251"/>
      <c r="L45" s="252"/>
      <c r="M45" s="251"/>
      <c r="N45" s="251"/>
      <c r="O45" s="251"/>
      <c r="P45" s="251"/>
      <c r="Q45" s="252"/>
      <c r="R45" s="251"/>
      <c r="S45" s="251"/>
      <c r="T45" s="251"/>
      <c r="U45" s="251"/>
      <c r="V45" s="251"/>
      <c r="W45" s="251"/>
      <c r="X45" s="251"/>
      <c r="Y45" s="252"/>
      <c r="Z45" s="251"/>
      <c r="AA45" s="251"/>
      <c r="AB45" s="252"/>
      <c r="AC45" s="251"/>
      <c r="AD45" s="251"/>
      <c r="AE45" s="251"/>
      <c r="AF45" s="251"/>
      <c r="AG45" s="251"/>
      <c r="AH45" s="252"/>
      <c r="AI45" s="251"/>
      <c r="AJ45" s="252"/>
      <c r="AK45" s="251"/>
      <c r="AL45" s="251"/>
      <c r="AM45" s="251"/>
      <c r="AN45" s="251"/>
      <c r="AO45" s="251"/>
    </row>
    <row r="46" spans="1:41" hidden="1" x14ac:dyDescent="0.25">
      <c r="A46" t="s">
        <v>319</v>
      </c>
      <c r="B46" s="246" t="s">
        <v>246</v>
      </c>
      <c r="C46" s="246">
        <v>32</v>
      </c>
      <c r="D46" s="247">
        <v>0.1</v>
      </c>
      <c r="E46" s="252"/>
      <c r="F46" s="251"/>
      <c r="G46" s="251"/>
      <c r="H46" s="251"/>
      <c r="I46" s="251"/>
      <c r="J46" s="251"/>
      <c r="K46" s="251"/>
      <c r="L46" s="252"/>
      <c r="M46" s="251"/>
      <c r="N46" s="251"/>
      <c r="O46" s="251"/>
      <c r="P46" s="251"/>
      <c r="Q46" s="252"/>
      <c r="R46" s="251"/>
      <c r="S46" s="251"/>
      <c r="T46" s="251"/>
      <c r="U46" s="251"/>
      <c r="V46" s="251"/>
      <c r="W46" s="251"/>
      <c r="X46" s="251"/>
      <c r="Y46" s="252"/>
      <c r="Z46" s="251"/>
      <c r="AA46" s="251"/>
      <c r="AB46" s="252"/>
      <c r="AC46" s="251"/>
      <c r="AD46" s="251"/>
      <c r="AE46" s="251"/>
      <c r="AF46" s="251"/>
      <c r="AG46" s="251"/>
      <c r="AH46" s="252"/>
      <c r="AI46" s="251"/>
      <c r="AJ46" s="252"/>
      <c r="AK46" s="251"/>
      <c r="AL46" s="251"/>
      <c r="AM46" s="251"/>
      <c r="AN46" s="251"/>
      <c r="AO46" s="251"/>
    </row>
    <row r="47" spans="1:41" hidden="1" x14ac:dyDescent="0.25">
      <c r="A47" t="s">
        <v>320</v>
      </c>
      <c r="B47" s="248" t="s">
        <v>297</v>
      </c>
      <c r="C47" s="248">
        <v>35</v>
      </c>
      <c r="D47" s="249">
        <v>0.1</v>
      </c>
      <c r="E47" s="257"/>
      <c r="F47" s="258"/>
      <c r="G47" s="258"/>
      <c r="H47" s="258"/>
      <c r="I47" s="258"/>
      <c r="J47" s="258"/>
      <c r="K47" s="258"/>
      <c r="L47" s="257"/>
      <c r="M47" s="258"/>
      <c r="N47" s="258"/>
      <c r="O47" s="258"/>
      <c r="P47" s="258"/>
      <c r="Q47" s="257"/>
      <c r="R47" s="258"/>
      <c r="S47" s="258"/>
      <c r="T47" s="258"/>
      <c r="U47" s="258"/>
      <c r="V47" s="258"/>
      <c r="W47" s="258"/>
      <c r="X47" s="258"/>
      <c r="Y47" s="257"/>
      <c r="Z47" s="258"/>
      <c r="AA47" s="258"/>
      <c r="AB47" s="257"/>
      <c r="AC47" s="258"/>
      <c r="AD47" s="258"/>
      <c r="AE47" s="258"/>
      <c r="AF47" s="258"/>
      <c r="AG47" s="258"/>
      <c r="AH47" s="257"/>
      <c r="AI47" s="258"/>
      <c r="AJ47" s="257"/>
      <c r="AK47" s="258"/>
      <c r="AL47" s="258"/>
      <c r="AM47" s="258"/>
      <c r="AN47" s="258"/>
      <c r="AO47" s="258"/>
    </row>
  </sheetData>
  <sortState xmlns:xlrd2="http://schemas.microsoft.com/office/spreadsheetml/2017/richdata2" ref="A4:AO18">
    <sortCondition descending="1" ref="D4:D47"/>
  </sortState>
  <mergeCells count="9">
    <mergeCell ref="AU1:BC1"/>
    <mergeCell ref="E1:K1"/>
    <mergeCell ref="AP1:AT1"/>
    <mergeCell ref="Y1:Z1"/>
    <mergeCell ref="Q1:X1"/>
    <mergeCell ref="L1:P1"/>
    <mergeCell ref="AB1:AG1"/>
    <mergeCell ref="AJ1:AO1"/>
    <mergeCell ref="AH1:A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C7B78-AE7D-4CC2-90C9-18B67A0B3346}">
  <dimension ref="A1:BB93"/>
  <sheetViews>
    <sheetView topLeftCell="A49" workbookViewId="0">
      <selection activeCell="O42" sqref="O42"/>
    </sheetView>
  </sheetViews>
  <sheetFormatPr defaultRowHeight="15" x14ac:dyDescent="0.25"/>
  <cols>
    <col min="1" max="1" width="19" customWidth="1"/>
    <col min="2" max="2" width="4.5703125" customWidth="1"/>
    <col min="3" max="3" width="7.28515625" bestFit="1" customWidth="1"/>
    <col min="4" max="4" width="9.42578125" hidden="1" customWidth="1"/>
    <col min="5" max="5" width="12.85546875" hidden="1" customWidth="1"/>
    <col min="6" max="6" width="5.5703125" bestFit="1" customWidth="1"/>
    <col min="7" max="7" width="4.85546875" bestFit="1" customWidth="1"/>
    <col min="8" max="8" width="6" bestFit="1" customWidth="1"/>
    <col min="9" max="10" width="14.7109375" hidden="1" customWidth="1"/>
    <col min="11" max="11" width="5" bestFit="1" customWidth="1"/>
    <col min="12" max="12" width="4.42578125" bestFit="1" customWidth="1"/>
    <col min="13" max="14" width="15.7109375" hidden="1" customWidth="1"/>
    <col min="15" max="15" width="8.85546875" bestFit="1" customWidth="1"/>
    <col min="16" max="26" width="15.7109375" customWidth="1"/>
    <col min="54" max="54" width="9.140625" style="1"/>
  </cols>
  <sheetData>
    <row r="1" spans="1:54" ht="15.75" x14ac:dyDescent="0.25">
      <c r="A1" s="3" t="s">
        <v>232</v>
      </c>
      <c r="BB1"/>
    </row>
    <row r="2" spans="1:54" s="2" customFormat="1" x14ac:dyDescent="0.25"/>
    <row r="3" spans="1:54" s="2" customFormat="1" x14ac:dyDescent="0.25"/>
    <row r="4" spans="1:54" s="1" customFormat="1" x14ac:dyDescent="0.25"/>
    <row r="5" spans="1:54" x14ac:dyDescent="0.25">
      <c r="Z5" s="6"/>
    </row>
    <row r="6" spans="1:54" x14ac:dyDescent="0.25">
      <c r="Z6" s="6"/>
    </row>
    <row r="7" spans="1:54" x14ac:dyDescent="0.25">
      <c r="Z7" s="6"/>
    </row>
    <row r="8" spans="1:54" x14ac:dyDescent="0.25">
      <c r="Z8" s="6"/>
    </row>
    <row r="9" spans="1:54" x14ac:dyDescent="0.25">
      <c r="BB9"/>
    </row>
    <row r="10" spans="1:54" x14ac:dyDescent="0.25">
      <c r="BB10"/>
    </row>
    <row r="11" spans="1:54" s="13" customFormat="1" x14ac:dyDescent="0.25"/>
    <row r="12" spans="1:54" x14ac:dyDescent="0.25">
      <c r="BB12"/>
    </row>
    <row r="13" spans="1:54" x14ac:dyDescent="0.25">
      <c r="BB13"/>
    </row>
    <row r="14" spans="1:54" x14ac:dyDescent="0.25">
      <c r="BB14"/>
    </row>
    <row r="15" spans="1:54" x14ac:dyDescent="0.25">
      <c r="BB15"/>
    </row>
    <row r="16" spans="1:54" x14ac:dyDescent="0.25">
      <c r="BB16"/>
    </row>
    <row r="17" spans="26:54" x14ac:dyDescent="0.25">
      <c r="BB17"/>
    </row>
    <row r="18" spans="26:54" x14ac:dyDescent="0.25">
      <c r="BB18"/>
    </row>
    <row r="19" spans="26:54" x14ac:dyDescent="0.25">
      <c r="BB19"/>
    </row>
    <row r="20" spans="26:54" x14ac:dyDescent="0.25">
      <c r="BB20"/>
    </row>
    <row r="21" spans="26:54" x14ac:dyDescent="0.25">
      <c r="BB21"/>
    </row>
    <row r="22" spans="26:54" x14ac:dyDescent="0.25">
      <c r="BB22"/>
    </row>
    <row r="23" spans="26:54" x14ac:dyDescent="0.25">
      <c r="BB23"/>
    </row>
    <row r="24" spans="26:54" x14ac:dyDescent="0.25">
      <c r="BB24"/>
    </row>
    <row r="25" spans="26:54" x14ac:dyDescent="0.25">
      <c r="BB25"/>
    </row>
    <row r="26" spans="26:54" x14ac:dyDescent="0.25">
      <c r="BB26"/>
    </row>
    <row r="27" spans="26:54" x14ac:dyDescent="0.25">
      <c r="BB27"/>
    </row>
    <row r="28" spans="26:54" x14ac:dyDescent="0.25">
      <c r="BB28"/>
    </row>
    <row r="29" spans="26:54" x14ac:dyDescent="0.25">
      <c r="BB29"/>
    </row>
    <row r="30" spans="26:54" x14ac:dyDescent="0.25">
      <c r="Z30" s="6"/>
    </row>
    <row r="31" spans="26:54" x14ac:dyDescent="0.25">
      <c r="Z31" s="6"/>
    </row>
    <row r="32" spans="26:54" x14ac:dyDescent="0.25">
      <c r="Z32" s="6"/>
    </row>
    <row r="33" spans="1:54" x14ac:dyDescent="0.25">
      <c r="A33" s="13"/>
      <c r="Z33" s="6"/>
    </row>
    <row r="34" spans="1:54" x14ac:dyDescent="0.25">
      <c r="Z34" s="6"/>
    </row>
    <row r="35" spans="1:54" x14ac:dyDescent="0.25">
      <c r="Z35" s="6"/>
    </row>
    <row r="36" spans="1:54" x14ac:dyDescent="0.25">
      <c r="Z36" s="6"/>
    </row>
    <row r="37" spans="1:54" x14ac:dyDescent="0.25">
      <c r="Z37" s="6"/>
    </row>
    <row r="38" spans="1:54" x14ac:dyDescent="0.25">
      <c r="Z38" s="6"/>
    </row>
    <row r="39" spans="1:54" x14ac:dyDescent="0.25">
      <c r="Z39" s="6"/>
    </row>
    <row r="40" spans="1:54" x14ac:dyDescent="0.25">
      <c r="Z40" s="6"/>
    </row>
    <row r="41" spans="1:54" x14ac:dyDescent="0.25">
      <c r="Z41" s="6"/>
    </row>
    <row r="42" spans="1:54" s="1" customFormat="1" x14ac:dyDescent="0.25"/>
    <row r="43" spans="1:54" s="2" customFormat="1" x14ac:dyDescent="0.25">
      <c r="F43" s="4"/>
    </row>
    <row r="46" spans="1:54" ht="15.75" thickBot="1" x14ac:dyDescent="0.3"/>
    <row r="47" spans="1:54" ht="15.75" x14ac:dyDescent="0.25">
      <c r="A47" s="3" t="s">
        <v>2</v>
      </c>
      <c r="BB47"/>
    </row>
    <row r="48" spans="1:54" s="16" customFormat="1" x14ac:dyDescent="0.25">
      <c r="A48" s="1000" t="s">
        <v>12</v>
      </c>
      <c r="B48" s="1000"/>
      <c r="C48" s="1000"/>
      <c r="D48" s="1000"/>
      <c r="E48" s="1000"/>
      <c r="F48" s="1000"/>
      <c r="G48" s="1000"/>
      <c r="H48" s="1000"/>
      <c r="I48" s="1000"/>
      <c r="J48" s="1000"/>
      <c r="K48" s="1000"/>
      <c r="L48" s="1000"/>
      <c r="M48" s="1000"/>
      <c r="N48" s="1000"/>
      <c r="O48" s="1000"/>
      <c r="P48" s="1000" t="s">
        <v>102</v>
      </c>
      <c r="Q48" s="1000"/>
      <c r="R48" s="1000"/>
      <c r="S48" s="16" t="s">
        <v>13</v>
      </c>
      <c r="V48" s="16" t="s">
        <v>14</v>
      </c>
      <c r="X48" s="16" t="s">
        <v>15</v>
      </c>
      <c r="AB48" s="16" t="s">
        <v>16</v>
      </c>
      <c r="AD48" s="16" t="s">
        <v>17</v>
      </c>
    </row>
    <row r="49" spans="1:54" s="16" customFormat="1" x14ac:dyDescent="0.25">
      <c r="A49" s="16" t="s">
        <v>18</v>
      </c>
      <c r="B49" s="16" t="s">
        <v>19</v>
      </c>
      <c r="C49" s="16" t="s">
        <v>20</v>
      </c>
      <c r="D49" s="16" t="s">
        <v>56</v>
      </c>
      <c r="E49" s="16" t="s">
        <v>57</v>
      </c>
      <c r="F49" s="16" t="s">
        <v>21</v>
      </c>
      <c r="G49" s="16" t="s">
        <v>11</v>
      </c>
      <c r="H49" s="16" t="s">
        <v>22</v>
      </c>
      <c r="I49" s="16" t="s">
        <v>58</v>
      </c>
      <c r="J49" s="16" t="s">
        <v>59</v>
      </c>
      <c r="K49" s="16" t="s">
        <v>230</v>
      </c>
      <c r="L49" s="16" t="s">
        <v>229</v>
      </c>
      <c r="M49" s="16" t="s">
        <v>60</v>
      </c>
      <c r="N49" s="16" t="s">
        <v>61</v>
      </c>
      <c r="O49" s="16" t="s">
        <v>231</v>
      </c>
      <c r="P49" s="16" t="s">
        <v>62</v>
      </c>
      <c r="Q49" s="16" t="s">
        <v>63</v>
      </c>
      <c r="R49" s="16" t="s">
        <v>24</v>
      </c>
      <c r="S49" s="16" t="s">
        <v>25</v>
      </c>
      <c r="T49" s="16" t="s">
        <v>64</v>
      </c>
      <c r="U49" s="16" t="s">
        <v>26</v>
      </c>
      <c r="V49" s="16" t="s">
        <v>14</v>
      </c>
      <c r="W49" s="16" t="s">
        <v>65</v>
      </c>
      <c r="X49" s="16" t="s">
        <v>66</v>
      </c>
      <c r="Y49" s="16" t="s">
        <v>67</v>
      </c>
      <c r="Z49" s="16" t="s">
        <v>68</v>
      </c>
      <c r="AA49" s="16" t="s">
        <v>69</v>
      </c>
      <c r="AB49" s="16" t="s">
        <v>16</v>
      </c>
      <c r="AC49" s="16" t="s">
        <v>27</v>
      </c>
      <c r="AD49" s="16" t="s">
        <v>28</v>
      </c>
      <c r="AE49" s="16" t="s">
        <v>29</v>
      </c>
    </row>
    <row r="50" spans="1:54" s="5" customFormat="1" x14ac:dyDescent="0.25"/>
    <row r="51" spans="1:54" x14ac:dyDescent="0.25">
      <c r="A51" t="s">
        <v>10</v>
      </c>
      <c r="B51" s="14">
        <v>1</v>
      </c>
      <c r="C51" s="14" t="s">
        <v>30</v>
      </c>
      <c r="D51" s="14" t="s">
        <v>119</v>
      </c>
      <c r="E51" s="14" t="s">
        <v>71</v>
      </c>
      <c r="F51" s="14">
        <v>90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25</v>
      </c>
      <c r="P51" s="14">
        <v>0</v>
      </c>
      <c r="Q51" s="14">
        <v>0</v>
      </c>
      <c r="R51" s="14">
        <v>0</v>
      </c>
      <c r="S51" s="14" t="s">
        <v>31</v>
      </c>
      <c r="T51" s="14" t="s">
        <v>31</v>
      </c>
      <c r="U51" s="14" t="s">
        <v>31</v>
      </c>
      <c r="V51" s="14">
        <v>0</v>
      </c>
      <c r="W51" s="14">
        <v>0</v>
      </c>
      <c r="X51" s="14">
        <v>20</v>
      </c>
      <c r="Y51" s="14">
        <v>24</v>
      </c>
      <c r="Z51" s="15">
        <f>X51/Y51</f>
        <v>0.83333333333333337</v>
      </c>
      <c r="AA51" s="14">
        <v>0</v>
      </c>
      <c r="AB51" s="14">
        <v>16</v>
      </c>
      <c r="AC51" s="14">
        <v>0</v>
      </c>
      <c r="AD51" s="14">
        <v>0</v>
      </c>
      <c r="AE51" s="14">
        <v>0</v>
      </c>
      <c r="BB51"/>
    </row>
    <row r="52" spans="1:54" x14ac:dyDescent="0.25">
      <c r="A52" t="s">
        <v>7</v>
      </c>
      <c r="B52" s="14">
        <v>2</v>
      </c>
      <c r="C52" s="14" t="s">
        <v>32</v>
      </c>
      <c r="D52" s="14" t="s">
        <v>118</v>
      </c>
      <c r="E52" s="14" t="s">
        <v>74</v>
      </c>
      <c r="F52" s="14">
        <v>90</v>
      </c>
      <c r="G52" s="14">
        <v>0</v>
      </c>
      <c r="H52" s="14">
        <v>0</v>
      </c>
      <c r="I52" s="14">
        <v>0</v>
      </c>
      <c r="J52" s="14">
        <v>0</v>
      </c>
      <c r="K52" s="14">
        <v>1</v>
      </c>
      <c r="L52" s="14">
        <v>0</v>
      </c>
      <c r="M52" s="14">
        <v>0</v>
      </c>
      <c r="N52" s="14">
        <v>0</v>
      </c>
      <c r="O52" s="14">
        <v>93</v>
      </c>
      <c r="P52" s="14">
        <v>1</v>
      </c>
      <c r="Q52" s="14">
        <v>1</v>
      </c>
      <c r="R52" s="14">
        <v>1</v>
      </c>
      <c r="S52" s="14" t="s">
        <v>31</v>
      </c>
      <c r="T52" s="14" t="s">
        <v>31</v>
      </c>
      <c r="U52" s="14" t="s">
        <v>31</v>
      </c>
      <c r="V52" s="14">
        <v>4</v>
      </c>
      <c r="W52" s="14">
        <v>0</v>
      </c>
      <c r="X52" s="14">
        <v>72</v>
      </c>
      <c r="Y52" s="14">
        <v>87</v>
      </c>
      <c r="Z52" s="15">
        <f t="shared" ref="Z52:Z66" si="0">X52/Y52</f>
        <v>0.82758620689655171</v>
      </c>
      <c r="AA52" s="14">
        <v>5</v>
      </c>
      <c r="AB52" s="14">
        <v>55</v>
      </c>
      <c r="AC52" s="14">
        <v>4</v>
      </c>
      <c r="AD52" s="14">
        <v>1</v>
      </c>
      <c r="AE52" s="14">
        <v>1</v>
      </c>
    </row>
    <row r="53" spans="1:54" x14ac:dyDescent="0.25">
      <c r="A53" t="s">
        <v>8</v>
      </c>
      <c r="B53" s="14">
        <v>3</v>
      </c>
      <c r="C53" s="14" t="s">
        <v>33</v>
      </c>
      <c r="D53" s="14" t="s">
        <v>116</v>
      </c>
      <c r="E53" s="14" t="s">
        <v>76</v>
      </c>
      <c r="F53" s="14">
        <v>90</v>
      </c>
      <c r="G53" s="14">
        <v>0</v>
      </c>
      <c r="H53" s="14">
        <v>0</v>
      </c>
      <c r="I53" s="14">
        <v>0</v>
      </c>
      <c r="J53" s="14">
        <v>0</v>
      </c>
      <c r="K53" s="14">
        <v>1</v>
      </c>
      <c r="L53" s="14">
        <v>0</v>
      </c>
      <c r="M53" s="14">
        <v>0</v>
      </c>
      <c r="N53" s="14">
        <v>0</v>
      </c>
      <c r="O53" s="14">
        <v>78</v>
      </c>
      <c r="P53" s="14">
        <v>0</v>
      </c>
      <c r="Q53" s="14">
        <v>0</v>
      </c>
      <c r="R53" s="14">
        <v>1</v>
      </c>
      <c r="S53" s="14" t="s">
        <v>31</v>
      </c>
      <c r="T53" s="14" t="s">
        <v>31</v>
      </c>
      <c r="U53" s="14" t="s">
        <v>31</v>
      </c>
      <c r="V53" s="14">
        <v>4</v>
      </c>
      <c r="W53" s="14">
        <v>0</v>
      </c>
      <c r="X53" s="14">
        <v>68</v>
      </c>
      <c r="Y53" s="14">
        <v>73</v>
      </c>
      <c r="Z53" s="15">
        <f t="shared" si="0"/>
        <v>0.93150684931506844</v>
      </c>
      <c r="AA53" s="14">
        <v>9</v>
      </c>
      <c r="AB53" s="14">
        <v>54</v>
      </c>
      <c r="AC53" s="14">
        <v>2</v>
      </c>
      <c r="AD53" s="14">
        <v>0</v>
      </c>
      <c r="AE53" s="14">
        <v>0</v>
      </c>
    </row>
    <row r="54" spans="1:54" x14ac:dyDescent="0.25">
      <c r="A54" t="s">
        <v>9</v>
      </c>
      <c r="B54" s="14">
        <v>4</v>
      </c>
      <c r="C54" s="14" t="s">
        <v>33</v>
      </c>
      <c r="D54" s="14" t="s">
        <v>117</v>
      </c>
      <c r="E54" s="14" t="s">
        <v>78</v>
      </c>
      <c r="F54" s="14">
        <v>90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69</v>
      </c>
      <c r="P54" s="14">
        <v>1</v>
      </c>
      <c r="Q54" s="14">
        <v>0</v>
      </c>
      <c r="R54" s="14">
        <v>2</v>
      </c>
      <c r="S54" s="14" t="s">
        <v>31</v>
      </c>
      <c r="T54" s="14" t="s">
        <v>31</v>
      </c>
      <c r="U54" s="14" t="s">
        <v>31</v>
      </c>
      <c r="V54" s="14">
        <v>1</v>
      </c>
      <c r="W54" s="14">
        <v>0</v>
      </c>
      <c r="X54" s="14">
        <v>61</v>
      </c>
      <c r="Y54" s="14">
        <v>64</v>
      </c>
      <c r="Z54" s="15">
        <f t="shared" si="0"/>
        <v>0.953125</v>
      </c>
      <c r="AA54" s="14">
        <v>6</v>
      </c>
      <c r="AB54" s="14">
        <v>49</v>
      </c>
      <c r="AC54" s="14">
        <v>2</v>
      </c>
      <c r="AD54" s="14">
        <v>0</v>
      </c>
      <c r="AE54" s="14">
        <v>0</v>
      </c>
    </row>
    <row r="55" spans="1:54" x14ac:dyDescent="0.25">
      <c r="A55" t="s">
        <v>4</v>
      </c>
      <c r="B55" s="14">
        <v>5</v>
      </c>
      <c r="C55" s="14" t="s">
        <v>34</v>
      </c>
      <c r="D55" s="14" t="s">
        <v>112</v>
      </c>
      <c r="E55" s="14" t="s">
        <v>80</v>
      </c>
      <c r="F55" s="14">
        <v>90</v>
      </c>
      <c r="G55" s="14">
        <v>0</v>
      </c>
      <c r="H55" s="14">
        <v>0</v>
      </c>
      <c r="I55" s="14">
        <v>0</v>
      </c>
      <c r="J55" s="14">
        <v>0</v>
      </c>
      <c r="K55" s="14">
        <v>3</v>
      </c>
      <c r="L55" s="14">
        <v>1</v>
      </c>
      <c r="M55" s="14">
        <v>0</v>
      </c>
      <c r="N55" s="14">
        <v>0</v>
      </c>
      <c r="O55" s="14">
        <v>76</v>
      </c>
      <c r="P55" s="14">
        <v>3</v>
      </c>
      <c r="Q55" s="14">
        <v>0</v>
      </c>
      <c r="R55" s="14">
        <v>2</v>
      </c>
      <c r="S55" s="14" t="s">
        <v>35</v>
      </c>
      <c r="T55" s="14" t="s">
        <v>35</v>
      </c>
      <c r="U55" s="14" t="s">
        <v>35</v>
      </c>
      <c r="V55" s="14">
        <v>5</v>
      </c>
      <c r="W55" s="14">
        <v>0</v>
      </c>
      <c r="X55" s="14">
        <v>55</v>
      </c>
      <c r="Y55" s="14">
        <v>65</v>
      </c>
      <c r="Z55" s="15">
        <f t="shared" si="0"/>
        <v>0.84615384615384615</v>
      </c>
      <c r="AA55" s="14">
        <v>8</v>
      </c>
      <c r="AB55" s="14">
        <v>30</v>
      </c>
      <c r="AC55" s="14">
        <v>0</v>
      </c>
      <c r="AD55" s="14">
        <v>0</v>
      </c>
      <c r="AE55" s="14">
        <v>0</v>
      </c>
    </row>
    <row r="56" spans="1:54" x14ac:dyDescent="0.25">
      <c r="A56" t="s">
        <v>6</v>
      </c>
      <c r="B56" s="14">
        <v>6</v>
      </c>
      <c r="C56" s="14" t="s">
        <v>36</v>
      </c>
      <c r="D56" s="14" t="s">
        <v>115</v>
      </c>
      <c r="E56" s="14" t="s">
        <v>74</v>
      </c>
      <c r="F56" s="14">
        <v>90</v>
      </c>
      <c r="G56" s="14">
        <v>0</v>
      </c>
      <c r="H56" s="14">
        <v>0</v>
      </c>
      <c r="I56" s="14">
        <v>0</v>
      </c>
      <c r="J56" s="14">
        <v>0</v>
      </c>
      <c r="K56" s="14">
        <v>1</v>
      </c>
      <c r="L56" s="14">
        <v>0</v>
      </c>
      <c r="M56" s="14">
        <v>0</v>
      </c>
      <c r="N56" s="14">
        <v>0</v>
      </c>
      <c r="O56" s="14">
        <v>102</v>
      </c>
      <c r="P56" s="14">
        <v>1</v>
      </c>
      <c r="Q56" s="14">
        <v>1</v>
      </c>
      <c r="R56" s="14">
        <v>0</v>
      </c>
      <c r="S56" s="14" t="s">
        <v>31</v>
      </c>
      <c r="T56" s="14" t="s">
        <v>31</v>
      </c>
      <c r="U56" s="14" t="s">
        <v>31</v>
      </c>
      <c r="V56" s="14">
        <v>4</v>
      </c>
      <c r="W56" s="14">
        <v>0</v>
      </c>
      <c r="X56" s="14">
        <v>83</v>
      </c>
      <c r="Y56" s="14">
        <v>90</v>
      </c>
      <c r="Z56" s="15">
        <f t="shared" si="0"/>
        <v>0.92222222222222228</v>
      </c>
      <c r="AA56" s="14">
        <v>11</v>
      </c>
      <c r="AB56" s="14">
        <v>59</v>
      </c>
      <c r="AC56" s="14">
        <v>2</v>
      </c>
      <c r="AD56" s="14">
        <v>1</v>
      </c>
      <c r="AE56" s="14">
        <v>0</v>
      </c>
    </row>
    <row r="57" spans="1:54" x14ac:dyDescent="0.25">
      <c r="A57" t="s">
        <v>5</v>
      </c>
      <c r="B57" s="14">
        <v>7</v>
      </c>
      <c r="C57" s="14" t="s">
        <v>34</v>
      </c>
      <c r="D57" s="14" t="s">
        <v>113</v>
      </c>
      <c r="E57" s="14" t="s">
        <v>83</v>
      </c>
      <c r="F57" s="14">
        <v>74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50</v>
      </c>
      <c r="P57" s="14">
        <v>4</v>
      </c>
      <c r="Q57" s="14">
        <v>0</v>
      </c>
      <c r="R57" s="14">
        <v>2</v>
      </c>
      <c r="S57" s="14" t="s">
        <v>31</v>
      </c>
      <c r="T57" s="14" t="s">
        <v>31</v>
      </c>
      <c r="U57" s="14" t="s">
        <v>37</v>
      </c>
      <c r="V57" s="14">
        <v>1</v>
      </c>
      <c r="W57" s="14">
        <v>0</v>
      </c>
      <c r="X57" s="14">
        <v>30</v>
      </c>
      <c r="Y57" s="14">
        <v>42</v>
      </c>
      <c r="Z57" s="15">
        <f t="shared" si="0"/>
        <v>0.7142857142857143</v>
      </c>
      <c r="AA57" s="14">
        <v>5</v>
      </c>
      <c r="AB57" s="14">
        <v>25</v>
      </c>
      <c r="AC57" s="14">
        <v>0</v>
      </c>
      <c r="AD57" s="14">
        <v>0</v>
      </c>
      <c r="AE57" s="14">
        <v>0</v>
      </c>
    </row>
    <row r="58" spans="1:54" x14ac:dyDescent="0.25">
      <c r="A58" t="s">
        <v>38</v>
      </c>
      <c r="B58" s="14">
        <v>8</v>
      </c>
      <c r="C58" s="14" t="s">
        <v>34</v>
      </c>
      <c r="D58" s="14" t="s">
        <v>114</v>
      </c>
      <c r="E58" s="14" t="s">
        <v>80</v>
      </c>
      <c r="F58" s="14">
        <v>16</v>
      </c>
      <c r="G58" s="14">
        <v>0</v>
      </c>
      <c r="H58" s="14">
        <v>0</v>
      </c>
      <c r="I58" s="14">
        <v>0</v>
      </c>
      <c r="J58" s="14">
        <v>0</v>
      </c>
      <c r="K58" s="14">
        <v>1</v>
      </c>
      <c r="L58" s="14">
        <v>1</v>
      </c>
      <c r="M58" s="14">
        <v>0</v>
      </c>
      <c r="N58" s="14">
        <v>0</v>
      </c>
      <c r="O58" s="14">
        <v>20</v>
      </c>
      <c r="P58" s="14">
        <v>0</v>
      </c>
      <c r="Q58" s="14">
        <v>0</v>
      </c>
      <c r="R58" s="14">
        <v>0</v>
      </c>
      <c r="S58" s="14" t="s">
        <v>35</v>
      </c>
      <c r="T58" s="14" t="s">
        <v>35</v>
      </c>
      <c r="U58" s="14" t="s">
        <v>31</v>
      </c>
      <c r="V58" s="14">
        <v>1</v>
      </c>
      <c r="W58" s="14">
        <v>0</v>
      </c>
      <c r="X58" s="14">
        <v>14</v>
      </c>
      <c r="Y58" s="14">
        <v>19</v>
      </c>
      <c r="Z58" s="15">
        <f t="shared" si="0"/>
        <v>0.73684210526315785</v>
      </c>
      <c r="AA58" s="14">
        <v>3</v>
      </c>
      <c r="AB58" s="14">
        <v>9</v>
      </c>
      <c r="AC58" s="14">
        <v>0</v>
      </c>
      <c r="AD58" s="14">
        <v>0</v>
      </c>
      <c r="AE58" s="14">
        <v>0</v>
      </c>
    </row>
    <row r="59" spans="1:54" x14ac:dyDescent="0.25">
      <c r="A59" t="s">
        <v>3</v>
      </c>
      <c r="B59" s="14">
        <v>9</v>
      </c>
      <c r="C59" s="14" t="s">
        <v>39</v>
      </c>
      <c r="D59" s="14" t="s">
        <v>103</v>
      </c>
      <c r="E59" s="14" t="s">
        <v>87</v>
      </c>
      <c r="F59" s="14">
        <v>78</v>
      </c>
      <c r="G59" s="14">
        <v>2</v>
      </c>
      <c r="H59" s="14">
        <v>0</v>
      </c>
      <c r="I59" s="14">
        <v>0</v>
      </c>
      <c r="J59" s="14">
        <v>0</v>
      </c>
      <c r="K59" s="14">
        <v>3</v>
      </c>
      <c r="L59" s="14">
        <v>2</v>
      </c>
      <c r="M59" s="14">
        <v>0</v>
      </c>
      <c r="N59" s="14">
        <v>0</v>
      </c>
      <c r="O59" s="14">
        <v>25</v>
      </c>
      <c r="P59" s="14">
        <v>1</v>
      </c>
      <c r="Q59" s="14">
        <v>0</v>
      </c>
      <c r="R59" s="14">
        <v>2</v>
      </c>
      <c r="S59" s="14" t="s">
        <v>40</v>
      </c>
      <c r="T59" s="14" t="s">
        <v>40</v>
      </c>
      <c r="U59" s="14" t="s">
        <v>31</v>
      </c>
      <c r="V59" s="14">
        <v>0</v>
      </c>
      <c r="W59" s="14">
        <v>0</v>
      </c>
      <c r="X59" s="14">
        <v>12</v>
      </c>
      <c r="Y59" s="14">
        <v>16</v>
      </c>
      <c r="Z59" s="15">
        <f t="shared" si="0"/>
        <v>0.75</v>
      </c>
      <c r="AA59" s="14">
        <v>0</v>
      </c>
      <c r="AB59" s="14">
        <v>11</v>
      </c>
      <c r="AC59" s="14">
        <v>1</v>
      </c>
      <c r="AD59" s="14">
        <v>0</v>
      </c>
      <c r="AE59" s="14">
        <v>0</v>
      </c>
    </row>
    <row r="60" spans="1:54" x14ac:dyDescent="0.25">
      <c r="A60" t="s">
        <v>0</v>
      </c>
      <c r="B60" s="14">
        <v>10</v>
      </c>
      <c r="C60" s="14" t="s">
        <v>41</v>
      </c>
      <c r="D60" s="14" t="s">
        <v>110</v>
      </c>
      <c r="E60" s="14" t="s">
        <v>78</v>
      </c>
      <c r="F60" s="14">
        <v>79</v>
      </c>
      <c r="G60" s="14">
        <v>0</v>
      </c>
      <c r="H60" s="14">
        <v>0</v>
      </c>
      <c r="I60" s="14">
        <v>0</v>
      </c>
      <c r="J60" s="14">
        <v>0</v>
      </c>
      <c r="K60" s="14">
        <v>4</v>
      </c>
      <c r="L60" s="14">
        <v>1</v>
      </c>
      <c r="M60" s="14">
        <v>0</v>
      </c>
      <c r="N60" s="14">
        <v>0</v>
      </c>
      <c r="O60" s="14">
        <v>68</v>
      </c>
      <c r="P60" s="14">
        <v>0</v>
      </c>
      <c r="Q60" s="14">
        <v>0</v>
      </c>
      <c r="R60" s="14">
        <v>2</v>
      </c>
      <c r="S60" s="14" t="s">
        <v>42</v>
      </c>
      <c r="T60" s="14" t="s">
        <v>42</v>
      </c>
      <c r="U60" s="14" t="s">
        <v>42</v>
      </c>
      <c r="V60" s="14">
        <v>6</v>
      </c>
      <c r="W60" s="14">
        <v>1</v>
      </c>
      <c r="X60" s="14">
        <v>36</v>
      </c>
      <c r="Y60" s="14">
        <v>46</v>
      </c>
      <c r="Z60" s="15">
        <f t="shared" si="0"/>
        <v>0.78260869565217395</v>
      </c>
      <c r="AA60" s="14">
        <v>6</v>
      </c>
      <c r="AB60" s="14">
        <v>47</v>
      </c>
      <c r="AC60" s="14">
        <v>3</v>
      </c>
      <c r="AD60" s="14">
        <v>6</v>
      </c>
      <c r="AE60" s="14">
        <v>0</v>
      </c>
    </row>
    <row r="61" spans="1:54" x14ac:dyDescent="0.25">
      <c r="A61" t="s">
        <v>1</v>
      </c>
      <c r="B61" s="14">
        <v>11</v>
      </c>
      <c r="C61" s="14" t="s">
        <v>43</v>
      </c>
      <c r="D61" s="14" t="s">
        <v>108</v>
      </c>
      <c r="E61" s="14" t="s">
        <v>90</v>
      </c>
      <c r="F61" s="14">
        <v>86</v>
      </c>
      <c r="G61" s="14">
        <v>0</v>
      </c>
      <c r="H61" s="14">
        <v>0</v>
      </c>
      <c r="I61" s="14">
        <v>0</v>
      </c>
      <c r="J61" s="14">
        <v>0</v>
      </c>
      <c r="K61" s="14">
        <v>2</v>
      </c>
      <c r="L61" s="14">
        <v>2</v>
      </c>
      <c r="M61" s="14">
        <v>0</v>
      </c>
      <c r="N61" s="14">
        <v>0</v>
      </c>
      <c r="O61" s="14">
        <v>46</v>
      </c>
      <c r="P61" s="14">
        <v>4</v>
      </c>
      <c r="Q61" s="14">
        <v>0</v>
      </c>
      <c r="R61" s="14">
        <v>0</v>
      </c>
      <c r="S61" s="14" t="s">
        <v>44</v>
      </c>
      <c r="T61" s="14" t="s">
        <v>44</v>
      </c>
      <c r="U61" s="14" t="s">
        <v>31</v>
      </c>
      <c r="V61" s="14">
        <v>5</v>
      </c>
      <c r="W61" s="14">
        <v>0</v>
      </c>
      <c r="X61" s="14">
        <v>27</v>
      </c>
      <c r="Y61" s="14">
        <v>36</v>
      </c>
      <c r="Z61" s="15">
        <f t="shared" si="0"/>
        <v>0.75</v>
      </c>
      <c r="AA61" s="14">
        <v>4</v>
      </c>
      <c r="AB61" s="14">
        <v>31</v>
      </c>
      <c r="AC61" s="14">
        <v>4</v>
      </c>
      <c r="AD61" s="14">
        <v>6</v>
      </c>
      <c r="AE61" s="14">
        <v>2</v>
      </c>
    </row>
    <row r="62" spans="1:54" x14ac:dyDescent="0.25">
      <c r="A62" t="s">
        <v>45</v>
      </c>
      <c r="B62" s="14">
        <v>18</v>
      </c>
      <c r="C62" s="14" t="s">
        <v>39</v>
      </c>
      <c r="D62" s="14" t="s">
        <v>104</v>
      </c>
      <c r="E62" s="14" t="s">
        <v>105</v>
      </c>
      <c r="F62" s="14">
        <v>12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9</v>
      </c>
      <c r="P62" s="14">
        <v>0</v>
      </c>
      <c r="Q62" s="14">
        <v>0</v>
      </c>
      <c r="R62" s="14">
        <v>0</v>
      </c>
      <c r="S62" s="14" t="s">
        <v>31</v>
      </c>
      <c r="T62" s="14" t="s">
        <v>31</v>
      </c>
      <c r="U62" s="14" t="s">
        <v>35</v>
      </c>
      <c r="V62" s="14">
        <v>1</v>
      </c>
      <c r="W62" s="14">
        <v>0</v>
      </c>
      <c r="X62" s="14">
        <v>7</v>
      </c>
      <c r="Y62" s="14">
        <v>8</v>
      </c>
      <c r="Z62" s="15">
        <f t="shared" si="0"/>
        <v>0.875</v>
      </c>
      <c r="AA62" s="14">
        <v>2</v>
      </c>
      <c r="AB62" s="14">
        <v>2</v>
      </c>
      <c r="AC62" s="14">
        <v>1</v>
      </c>
      <c r="AD62" s="14">
        <v>0</v>
      </c>
      <c r="AE62" s="14">
        <v>0</v>
      </c>
    </row>
    <row r="63" spans="1:54" x14ac:dyDescent="0.25">
      <c r="A63" t="s">
        <v>46</v>
      </c>
      <c r="B63" s="14">
        <v>19</v>
      </c>
      <c r="C63" s="14" t="s">
        <v>47</v>
      </c>
      <c r="D63" s="14" t="s">
        <v>111</v>
      </c>
      <c r="E63" s="14" t="s">
        <v>80</v>
      </c>
      <c r="F63" s="14">
        <v>11</v>
      </c>
      <c r="G63" s="14">
        <v>0</v>
      </c>
      <c r="H63" s="14">
        <v>0</v>
      </c>
      <c r="I63" s="14">
        <v>0</v>
      </c>
      <c r="J63" s="14">
        <v>0</v>
      </c>
      <c r="K63" s="14">
        <v>1</v>
      </c>
      <c r="L63" s="14">
        <v>0</v>
      </c>
      <c r="M63" s="14">
        <v>0</v>
      </c>
      <c r="N63" s="14">
        <v>0</v>
      </c>
      <c r="O63" s="14">
        <v>24</v>
      </c>
      <c r="P63" s="14">
        <v>1</v>
      </c>
      <c r="Q63" s="14">
        <v>0</v>
      </c>
      <c r="R63" s="14">
        <v>2</v>
      </c>
      <c r="S63" s="14" t="s">
        <v>31</v>
      </c>
      <c r="T63" s="14" t="s">
        <v>31</v>
      </c>
      <c r="U63" s="14" t="s">
        <v>31</v>
      </c>
      <c r="V63" s="14">
        <v>1</v>
      </c>
      <c r="W63" s="14">
        <v>0</v>
      </c>
      <c r="X63" s="14">
        <v>15</v>
      </c>
      <c r="Y63" s="14">
        <v>15</v>
      </c>
      <c r="Z63" s="15">
        <f t="shared" si="0"/>
        <v>1</v>
      </c>
      <c r="AA63" s="14">
        <v>2</v>
      </c>
      <c r="AB63" s="14">
        <v>17</v>
      </c>
      <c r="AC63" s="14">
        <v>2</v>
      </c>
      <c r="AD63" s="14">
        <v>1</v>
      </c>
      <c r="AE63" s="14">
        <v>0</v>
      </c>
    </row>
    <row r="64" spans="1:54" x14ac:dyDescent="0.25">
      <c r="A64" t="s">
        <v>48</v>
      </c>
      <c r="B64" s="14">
        <v>20</v>
      </c>
      <c r="C64" s="14" t="s">
        <v>49</v>
      </c>
      <c r="D64" s="14" t="s">
        <v>106</v>
      </c>
      <c r="E64" s="14" t="s">
        <v>93</v>
      </c>
      <c r="F64" s="14">
        <v>75</v>
      </c>
      <c r="G64" s="14">
        <v>0</v>
      </c>
      <c r="H64" s="14">
        <v>1</v>
      </c>
      <c r="I64" s="14">
        <v>0</v>
      </c>
      <c r="J64" s="14">
        <v>0</v>
      </c>
      <c r="K64" s="14">
        <v>4</v>
      </c>
      <c r="L64" s="14">
        <v>1</v>
      </c>
      <c r="M64" s="14">
        <v>0</v>
      </c>
      <c r="N64" s="14">
        <v>0</v>
      </c>
      <c r="O64" s="14">
        <v>37</v>
      </c>
      <c r="P64" s="14">
        <v>1</v>
      </c>
      <c r="Q64" s="14">
        <v>0</v>
      </c>
      <c r="R64" s="14">
        <v>2</v>
      </c>
      <c r="S64" s="14" t="s">
        <v>42</v>
      </c>
      <c r="T64" s="14" t="s">
        <v>42</v>
      </c>
      <c r="U64" s="14" t="s">
        <v>42</v>
      </c>
      <c r="V64" s="14">
        <v>6</v>
      </c>
      <c r="W64" s="14">
        <v>2</v>
      </c>
      <c r="X64" s="14">
        <v>21</v>
      </c>
      <c r="Y64" s="14">
        <v>27</v>
      </c>
      <c r="Z64" s="15">
        <f t="shared" si="0"/>
        <v>0.77777777777777779</v>
      </c>
      <c r="AA64" s="14">
        <v>1</v>
      </c>
      <c r="AB64" s="14">
        <v>25</v>
      </c>
      <c r="AC64" s="14">
        <v>5</v>
      </c>
      <c r="AD64" s="14">
        <v>4</v>
      </c>
      <c r="AE64" s="14">
        <v>2</v>
      </c>
    </row>
    <row r="65" spans="1:54" x14ac:dyDescent="0.25">
      <c r="A65" t="s">
        <v>50</v>
      </c>
      <c r="B65" s="14">
        <v>21</v>
      </c>
      <c r="C65" s="14" t="s">
        <v>51</v>
      </c>
      <c r="D65" s="14" t="s">
        <v>107</v>
      </c>
      <c r="E65" s="14" t="s">
        <v>93</v>
      </c>
      <c r="F65" s="14">
        <v>15</v>
      </c>
      <c r="G65" s="14">
        <v>0</v>
      </c>
      <c r="H65" s="14">
        <v>0</v>
      </c>
      <c r="I65" s="14">
        <v>0</v>
      </c>
      <c r="J65" s="14">
        <v>0</v>
      </c>
      <c r="K65" s="14">
        <v>2</v>
      </c>
      <c r="L65" s="14">
        <v>1</v>
      </c>
      <c r="M65" s="14">
        <v>0</v>
      </c>
      <c r="N65" s="14">
        <v>0</v>
      </c>
      <c r="O65" s="14">
        <v>24</v>
      </c>
      <c r="P65" s="14">
        <v>0</v>
      </c>
      <c r="Q65" s="14">
        <v>0</v>
      </c>
      <c r="R65" s="14">
        <v>1</v>
      </c>
      <c r="S65" s="14" t="s">
        <v>35</v>
      </c>
      <c r="T65" s="14" t="s">
        <v>35</v>
      </c>
      <c r="U65" s="14" t="s">
        <v>31</v>
      </c>
      <c r="V65" s="14">
        <v>1</v>
      </c>
      <c r="W65" s="14">
        <v>0</v>
      </c>
      <c r="X65" s="14">
        <v>12</v>
      </c>
      <c r="Y65" s="14">
        <v>13</v>
      </c>
      <c r="Z65" s="15">
        <f t="shared" si="0"/>
        <v>0.92307692307692313</v>
      </c>
      <c r="AA65" s="14">
        <v>1</v>
      </c>
      <c r="AB65" s="14">
        <v>12</v>
      </c>
      <c r="AC65" s="14">
        <v>1</v>
      </c>
      <c r="AD65" s="14">
        <v>2</v>
      </c>
      <c r="AE65" s="14">
        <v>0</v>
      </c>
    </row>
    <row r="66" spans="1:54" x14ac:dyDescent="0.25">
      <c r="A66" t="s">
        <v>52</v>
      </c>
      <c r="B66" s="14">
        <v>26</v>
      </c>
      <c r="C66" s="14" t="s">
        <v>49</v>
      </c>
      <c r="D66" s="14" t="s">
        <v>109</v>
      </c>
      <c r="E66" s="14" t="s">
        <v>105</v>
      </c>
      <c r="F66" s="14">
        <v>4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5</v>
      </c>
      <c r="P66" s="14">
        <v>0</v>
      </c>
      <c r="Q66" s="14">
        <v>0</v>
      </c>
      <c r="R66" s="14">
        <v>0</v>
      </c>
      <c r="S66" s="14" t="s">
        <v>31</v>
      </c>
      <c r="T66" s="14" t="s">
        <v>31</v>
      </c>
      <c r="U66" s="14" t="s">
        <v>31</v>
      </c>
      <c r="V66" s="14">
        <v>0</v>
      </c>
      <c r="W66" s="14">
        <v>0</v>
      </c>
      <c r="X66" s="14">
        <v>1</v>
      </c>
      <c r="Y66" s="14">
        <v>3</v>
      </c>
      <c r="Z66" s="15">
        <f t="shared" si="0"/>
        <v>0.33333333333333331</v>
      </c>
      <c r="AA66" s="14">
        <v>0</v>
      </c>
      <c r="AB66" s="14">
        <v>4</v>
      </c>
      <c r="AC66" s="14">
        <v>2</v>
      </c>
      <c r="AD66" s="14">
        <v>1</v>
      </c>
      <c r="AE66" s="14">
        <v>0</v>
      </c>
    </row>
    <row r="67" spans="1:54" s="1" customFormat="1" x14ac:dyDescent="0.25"/>
    <row r="68" spans="1:54" s="2" customFormat="1" x14ac:dyDescent="0.25">
      <c r="A68" s="2" t="s">
        <v>53</v>
      </c>
      <c r="B68" s="17"/>
      <c r="C68" s="17"/>
      <c r="D68" s="17"/>
      <c r="E68" s="17"/>
      <c r="F68" s="18">
        <v>990</v>
      </c>
      <c r="G68" s="17">
        <v>2</v>
      </c>
      <c r="H68" s="17">
        <v>1</v>
      </c>
      <c r="I68" s="17">
        <v>0</v>
      </c>
      <c r="J68" s="17">
        <v>0</v>
      </c>
      <c r="K68" s="17">
        <v>23</v>
      </c>
      <c r="L68" s="17">
        <v>9</v>
      </c>
      <c r="M68" s="17">
        <v>0</v>
      </c>
      <c r="N68" s="17">
        <v>0</v>
      </c>
      <c r="O68" s="17">
        <v>751</v>
      </c>
      <c r="P68" s="17">
        <v>17</v>
      </c>
      <c r="Q68" s="17">
        <v>2</v>
      </c>
      <c r="R68" s="17">
        <v>17</v>
      </c>
      <c r="S68" s="17" t="s">
        <v>54</v>
      </c>
      <c r="T68" s="17" t="s">
        <v>54</v>
      </c>
      <c r="U68" s="17" t="s">
        <v>55</v>
      </c>
      <c r="V68" s="17">
        <v>40</v>
      </c>
      <c r="W68" s="17">
        <v>3</v>
      </c>
      <c r="X68" s="17">
        <v>534</v>
      </c>
      <c r="Y68" s="17">
        <v>628</v>
      </c>
      <c r="Z68" s="17">
        <v>85</v>
      </c>
      <c r="AA68" s="17">
        <v>63</v>
      </c>
      <c r="AB68" s="17">
        <v>446</v>
      </c>
      <c r="AC68" s="17">
        <v>29</v>
      </c>
      <c r="AD68" s="17">
        <v>22</v>
      </c>
      <c r="AE68" s="17">
        <v>5</v>
      </c>
    </row>
    <row r="71" spans="1:54" ht="15.75" thickBot="1" x14ac:dyDescent="0.3"/>
    <row r="72" spans="1:54" ht="15.75" x14ac:dyDescent="0.25">
      <c r="A72" s="3" t="s">
        <v>101</v>
      </c>
      <c r="BB72"/>
    </row>
    <row r="73" spans="1:54" s="2" customFormat="1" x14ac:dyDescent="0.25">
      <c r="A73" s="2" t="s">
        <v>12</v>
      </c>
      <c r="M73" s="2" t="s">
        <v>13</v>
      </c>
      <c r="O73" s="2" t="s">
        <v>102</v>
      </c>
      <c r="S73" s="2" t="s">
        <v>13</v>
      </c>
      <c r="V73" s="2" t="s">
        <v>14</v>
      </c>
      <c r="X73" s="2" t="s">
        <v>15</v>
      </c>
      <c r="AB73" s="2" t="s">
        <v>16</v>
      </c>
      <c r="AD73" s="2" t="s">
        <v>17</v>
      </c>
      <c r="AF73" s="2" t="s">
        <v>219</v>
      </c>
    </row>
    <row r="74" spans="1:54" s="2" customFormat="1" x14ac:dyDescent="0.25">
      <c r="A74" s="2" t="s">
        <v>18</v>
      </c>
      <c r="B74" s="2" t="s">
        <v>19</v>
      </c>
      <c r="C74" s="2" t="s">
        <v>20</v>
      </c>
      <c r="D74" s="2" t="s">
        <v>56</v>
      </c>
      <c r="E74" s="2" t="s">
        <v>57</v>
      </c>
      <c r="F74" s="2" t="s">
        <v>21</v>
      </c>
      <c r="G74" s="2" t="s">
        <v>11</v>
      </c>
      <c r="H74" s="2" t="s">
        <v>22</v>
      </c>
      <c r="I74" s="2" t="s">
        <v>58</v>
      </c>
      <c r="J74" s="2" t="s">
        <v>59</v>
      </c>
      <c r="K74" s="2" t="s">
        <v>230</v>
      </c>
      <c r="L74" s="2" t="s">
        <v>229</v>
      </c>
      <c r="M74" s="2" t="s">
        <v>60</v>
      </c>
      <c r="N74" s="2" t="s">
        <v>61</v>
      </c>
      <c r="O74" s="2" t="s">
        <v>23</v>
      </c>
      <c r="P74" s="2" t="s">
        <v>62</v>
      </c>
      <c r="Q74" s="2" t="s">
        <v>63</v>
      </c>
      <c r="R74" s="2" t="s">
        <v>24</v>
      </c>
      <c r="S74" s="2" t="s">
        <v>25</v>
      </c>
      <c r="T74" s="2" t="s">
        <v>64</v>
      </c>
      <c r="U74" s="2" t="s">
        <v>26</v>
      </c>
      <c r="V74" s="2" t="s">
        <v>14</v>
      </c>
      <c r="W74" s="2" t="s">
        <v>65</v>
      </c>
      <c r="X74" s="2" t="s">
        <v>66</v>
      </c>
      <c r="Y74" s="2" t="s">
        <v>67</v>
      </c>
      <c r="Z74" s="2" t="s">
        <v>68</v>
      </c>
      <c r="AA74" s="2" t="s">
        <v>69</v>
      </c>
      <c r="AB74" s="2" t="s">
        <v>16</v>
      </c>
      <c r="AC74" s="2" t="s">
        <v>27</v>
      </c>
      <c r="AD74" s="2" t="s">
        <v>28</v>
      </c>
      <c r="AE74" s="2" t="s">
        <v>29</v>
      </c>
      <c r="AF74" s="2" t="s">
        <v>226</v>
      </c>
      <c r="AG74" s="2" t="s">
        <v>227</v>
      </c>
    </row>
    <row r="75" spans="1:54" s="1" customFormat="1" x14ac:dyDescent="0.25"/>
    <row r="76" spans="1:54" x14ac:dyDescent="0.25">
      <c r="A76" t="s">
        <v>10</v>
      </c>
      <c r="B76">
        <v>1</v>
      </c>
      <c r="C76" t="s">
        <v>30</v>
      </c>
      <c r="D76" t="s">
        <v>70</v>
      </c>
      <c r="E76" t="s">
        <v>71</v>
      </c>
      <c r="F76">
        <v>120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31</v>
      </c>
      <c r="P76">
        <v>0</v>
      </c>
      <c r="Q76">
        <v>0</v>
      </c>
      <c r="R76">
        <v>0</v>
      </c>
      <c r="S76" t="s">
        <v>31</v>
      </c>
      <c r="T76" t="s">
        <v>31</v>
      </c>
      <c r="U76" t="s">
        <v>31</v>
      </c>
      <c r="V76">
        <v>0</v>
      </c>
      <c r="W76">
        <v>0</v>
      </c>
      <c r="X76">
        <v>28</v>
      </c>
      <c r="Y76">
        <v>30</v>
      </c>
      <c r="Z76" s="6">
        <f>X76/Y76</f>
        <v>0.93333333333333335</v>
      </c>
      <c r="AA76">
        <v>0</v>
      </c>
      <c r="AB76">
        <v>14</v>
      </c>
      <c r="AC76">
        <v>0</v>
      </c>
      <c r="AD76">
        <v>0</v>
      </c>
      <c r="AE76">
        <v>0</v>
      </c>
      <c r="AF76">
        <v>15</v>
      </c>
      <c r="AG76">
        <v>0</v>
      </c>
    </row>
    <row r="77" spans="1:54" x14ac:dyDescent="0.25">
      <c r="A77" t="s">
        <v>7</v>
      </c>
      <c r="B77">
        <v>2</v>
      </c>
      <c r="C77" t="s">
        <v>72</v>
      </c>
      <c r="D77" t="s">
        <v>73</v>
      </c>
      <c r="E77" t="s">
        <v>74</v>
      </c>
      <c r="F77">
        <v>120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1</v>
      </c>
      <c r="N77">
        <v>0</v>
      </c>
      <c r="O77">
        <v>119</v>
      </c>
      <c r="P77">
        <v>3</v>
      </c>
      <c r="Q77">
        <v>2</v>
      </c>
      <c r="R77">
        <v>1</v>
      </c>
      <c r="S77" t="s">
        <v>31</v>
      </c>
      <c r="T77" t="s">
        <v>31</v>
      </c>
      <c r="U77" t="s">
        <v>31</v>
      </c>
      <c r="V77">
        <v>4</v>
      </c>
      <c r="W77">
        <v>0</v>
      </c>
      <c r="X77">
        <v>91</v>
      </c>
      <c r="Y77">
        <v>108</v>
      </c>
      <c r="Z77" s="6">
        <f t="shared" ref="Z77:Z91" si="1">X77/Y77</f>
        <v>0.84259259259259256</v>
      </c>
      <c r="AA77">
        <v>14</v>
      </c>
      <c r="AB77">
        <v>73</v>
      </c>
      <c r="AC77">
        <v>1</v>
      </c>
      <c r="AD77">
        <v>0</v>
      </c>
      <c r="AE77">
        <v>0</v>
      </c>
      <c r="AF77">
        <v>84</v>
      </c>
      <c r="AG77">
        <v>7</v>
      </c>
    </row>
    <row r="78" spans="1:54" x14ac:dyDescent="0.25">
      <c r="A78" t="s">
        <v>8</v>
      </c>
      <c r="B78">
        <v>3</v>
      </c>
      <c r="C78" t="s">
        <v>33</v>
      </c>
      <c r="D78" t="s">
        <v>75</v>
      </c>
      <c r="E78" t="s">
        <v>76</v>
      </c>
      <c r="F78">
        <v>120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105</v>
      </c>
      <c r="P78">
        <v>1</v>
      </c>
      <c r="Q78">
        <v>2</v>
      </c>
      <c r="R78">
        <v>1</v>
      </c>
      <c r="S78" t="s">
        <v>31</v>
      </c>
      <c r="T78" t="s">
        <v>31</v>
      </c>
      <c r="U78" t="s">
        <v>37</v>
      </c>
      <c r="V78">
        <v>2</v>
      </c>
      <c r="W78">
        <v>0</v>
      </c>
      <c r="X78">
        <v>93</v>
      </c>
      <c r="Y78">
        <v>99</v>
      </c>
      <c r="Z78" s="6">
        <f t="shared" si="1"/>
        <v>0.93939393939393945</v>
      </c>
      <c r="AA78">
        <v>4</v>
      </c>
      <c r="AB78">
        <v>74</v>
      </c>
      <c r="AC78">
        <v>0</v>
      </c>
      <c r="AD78">
        <v>0</v>
      </c>
      <c r="AE78">
        <v>0</v>
      </c>
      <c r="AF78">
        <v>78</v>
      </c>
      <c r="AG78">
        <v>0</v>
      </c>
    </row>
    <row r="79" spans="1:54" x14ac:dyDescent="0.25">
      <c r="A79" t="s">
        <v>9</v>
      </c>
      <c r="B79">
        <v>4</v>
      </c>
      <c r="C79" t="s">
        <v>33</v>
      </c>
      <c r="D79" t="s">
        <v>77</v>
      </c>
      <c r="E79" t="s">
        <v>78</v>
      </c>
      <c r="F79">
        <v>120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1</v>
      </c>
      <c r="N79">
        <v>0</v>
      </c>
      <c r="O79">
        <v>103</v>
      </c>
      <c r="P79">
        <v>0</v>
      </c>
      <c r="Q79">
        <v>1</v>
      </c>
      <c r="R79">
        <v>1</v>
      </c>
      <c r="S79" t="s">
        <v>35</v>
      </c>
      <c r="T79" t="s">
        <v>35</v>
      </c>
      <c r="U79" t="s">
        <v>31</v>
      </c>
      <c r="V79">
        <v>2</v>
      </c>
      <c r="W79">
        <v>0</v>
      </c>
      <c r="X79">
        <v>94</v>
      </c>
      <c r="Y79">
        <v>96</v>
      </c>
      <c r="Z79" s="6">
        <f t="shared" si="1"/>
        <v>0.97916666666666663</v>
      </c>
      <c r="AA79">
        <v>11</v>
      </c>
      <c r="AB79">
        <v>77</v>
      </c>
      <c r="AC79">
        <v>2</v>
      </c>
      <c r="AD79">
        <v>0</v>
      </c>
      <c r="AE79">
        <v>0</v>
      </c>
      <c r="AF79">
        <v>86</v>
      </c>
      <c r="AG79">
        <v>0</v>
      </c>
    </row>
    <row r="80" spans="1:54" x14ac:dyDescent="0.25">
      <c r="A80" t="s">
        <v>4</v>
      </c>
      <c r="B80">
        <v>5</v>
      </c>
      <c r="C80" t="s">
        <v>34</v>
      </c>
      <c r="D80" t="s">
        <v>79</v>
      </c>
      <c r="E80" t="s">
        <v>80</v>
      </c>
      <c r="F80">
        <v>120</v>
      </c>
      <c r="G80">
        <v>0</v>
      </c>
      <c r="H80">
        <v>0</v>
      </c>
      <c r="I80">
        <v>0</v>
      </c>
      <c r="J80">
        <v>0</v>
      </c>
      <c r="K80">
        <v>3</v>
      </c>
      <c r="L80">
        <v>1</v>
      </c>
      <c r="M80">
        <v>1</v>
      </c>
      <c r="N80">
        <v>0</v>
      </c>
      <c r="O80">
        <v>85</v>
      </c>
      <c r="P80">
        <v>3</v>
      </c>
      <c r="Q80">
        <v>1</v>
      </c>
      <c r="R80">
        <v>7</v>
      </c>
      <c r="S80" t="s">
        <v>37</v>
      </c>
      <c r="T80" t="s">
        <v>37</v>
      </c>
      <c r="U80" t="s">
        <v>35</v>
      </c>
      <c r="V80">
        <v>4</v>
      </c>
      <c r="W80">
        <v>0</v>
      </c>
      <c r="X80">
        <v>51</v>
      </c>
      <c r="Y80">
        <v>65</v>
      </c>
      <c r="Z80" s="6">
        <f t="shared" si="1"/>
        <v>0.7846153846153846</v>
      </c>
      <c r="AA80">
        <v>3</v>
      </c>
      <c r="AB80">
        <v>45</v>
      </c>
      <c r="AC80">
        <v>1</v>
      </c>
      <c r="AD80">
        <v>2</v>
      </c>
      <c r="AE80">
        <v>1</v>
      </c>
      <c r="AF80">
        <v>58</v>
      </c>
      <c r="AG80">
        <v>4</v>
      </c>
    </row>
    <row r="81" spans="1:33" x14ac:dyDescent="0.25">
      <c r="A81" t="s">
        <v>6</v>
      </c>
      <c r="B81">
        <v>6</v>
      </c>
      <c r="C81" t="s">
        <v>36</v>
      </c>
      <c r="D81" t="s">
        <v>81</v>
      </c>
      <c r="E81" t="s">
        <v>74</v>
      </c>
      <c r="F81">
        <v>15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6</v>
      </c>
      <c r="P81">
        <v>0</v>
      </c>
      <c r="Q81">
        <v>0</v>
      </c>
      <c r="R81">
        <v>0</v>
      </c>
      <c r="S81" t="s">
        <v>31</v>
      </c>
      <c r="T81" t="s">
        <v>31</v>
      </c>
      <c r="U81" t="s">
        <v>31</v>
      </c>
      <c r="V81">
        <v>0</v>
      </c>
      <c r="W81">
        <v>0</v>
      </c>
      <c r="X81">
        <v>4</v>
      </c>
      <c r="Y81">
        <v>5</v>
      </c>
      <c r="Z81" s="6">
        <f t="shared" si="1"/>
        <v>0.8</v>
      </c>
      <c r="AA81">
        <v>0</v>
      </c>
      <c r="AB81">
        <v>2</v>
      </c>
      <c r="AC81">
        <v>0</v>
      </c>
      <c r="AD81">
        <v>0</v>
      </c>
      <c r="AE81">
        <v>0</v>
      </c>
      <c r="AF81">
        <v>3</v>
      </c>
      <c r="AG81">
        <v>0</v>
      </c>
    </row>
    <row r="82" spans="1:33" x14ac:dyDescent="0.25">
      <c r="A82" t="s">
        <v>5</v>
      </c>
      <c r="B82">
        <v>7</v>
      </c>
      <c r="C82" t="s">
        <v>34</v>
      </c>
      <c r="D82" t="s">
        <v>82</v>
      </c>
      <c r="E82" t="s">
        <v>83</v>
      </c>
      <c r="F82">
        <v>105</v>
      </c>
      <c r="G82">
        <v>0</v>
      </c>
      <c r="H82">
        <v>1</v>
      </c>
      <c r="I82">
        <v>0</v>
      </c>
      <c r="J82">
        <v>0</v>
      </c>
      <c r="K82">
        <v>2</v>
      </c>
      <c r="L82">
        <v>2</v>
      </c>
      <c r="M82">
        <v>0</v>
      </c>
      <c r="N82">
        <v>0</v>
      </c>
      <c r="O82">
        <v>71</v>
      </c>
      <c r="P82">
        <v>1</v>
      </c>
      <c r="Q82">
        <v>2</v>
      </c>
      <c r="R82">
        <v>2</v>
      </c>
      <c r="S82" t="s">
        <v>84</v>
      </c>
      <c r="T82" t="s">
        <v>84</v>
      </c>
      <c r="U82" t="s">
        <v>44</v>
      </c>
      <c r="V82">
        <v>3</v>
      </c>
      <c r="W82">
        <v>1</v>
      </c>
      <c r="X82">
        <v>54</v>
      </c>
      <c r="Y82">
        <v>61</v>
      </c>
      <c r="Z82" s="6">
        <f t="shared" si="1"/>
        <v>0.88524590163934425</v>
      </c>
      <c r="AA82">
        <v>5</v>
      </c>
      <c r="AB82">
        <v>35</v>
      </c>
      <c r="AC82">
        <v>0</v>
      </c>
      <c r="AD82">
        <v>0</v>
      </c>
      <c r="AE82">
        <v>0</v>
      </c>
      <c r="AF82">
        <v>52</v>
      </c>
      <c r="AG82">
        <v>8</v>
      </c>
    </row>
    <row r="83" spans="1:33" x14ac:dyDescent="0.25">
      <c r="A83" s="13" t="s">
        <v>175</v>
      </c>
      <c r="B83">
        <v>8</v>
      </c>
      <c r="C83" t="s">
        <v>34</v>
      </c>
      <c r="D83" t="s">
        <v>85</v>
      </c>
      <c r="E83" t="s">
        <v>80</v>
      </c>
      <c r="F83">
        <v>15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7</v>
      </c>
      <c r="P83">
        <v>1</v>
      </c>
      <c r="Q83">
        <v>0</v>
      </c>
      <c r="R83">
        <v>0</v>
      </c>
      <c r="S83" t="s">
        <v>31</v>
      </c>
      <c r="T83" t="s">
        <v>31</v>
      </c>
      <c r="U83" t="s">
        <v>31</v>
      </c>
      <c r="V83">
        <v>0</v>
      </c>
      <c r="W83">
        <v>0</v>
      </c>
      <c r="X83">
        <v>2</v>
      </c>
      <c r="Y83">
        <v>2</v>
      </c>
      <c r="Z83" s="6">
        <f t="shared" si="1"/>
        <v>1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1</v>
      </c>
      <c r="AG83">
        <v>0</v>
      </c>
    </row>
    <row r="84" spans="1:33" x14ac:dyDescent="0.25">
      <c r="A84" t="s">
        <v>3</v>
      </c>
      <c r="B84">
        <v>9</v>
      </c>
      <c r="C84" t="s">
        <v>39</v>
      </c>
      <c r="D84" t="s">
        <v>86</v>
      </c>
      <c r="E84" t="s">
        <v>87</v>
      </c>
      <c r="F84">
        <v>83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22</v>
      </c>
      <c r="P84">
        <v>1</v>
      </c>
      <c r="Q84">
        <v>0</v>
      </c>
      <c r="R84">
        <v>0</v>
      </c>
      <c r="S84" t="s">
        <v>31</v>
      </c>
      <c r="T84" t="s">
        <v>31</v>
      </c>
      <c r="U84" t="s">
        <v>84</v>
      </c>
      <c r="V84">
        <v>4</v>
      </c>
      <c r="W84">
        <v>0</v>
      </c>
      <c r="X84">
        <v>7</v>
      </c>
      <c r="Y84">
        <v>14</v>
      </c>
      <c r="Z84" s="6">
        <f t="shared" si="1"/>
        <v>0.5</v>
      </c>
      <c r="AA84">
        <v>2</v>
      </c>
      <c r="AB84">
        <v>6</v>
      </c>
      <c r="AC84">
        <v>1</v>
      </c>
      <c r="AD84">
        <v>0</v>
      </c>
      <c r="AE84">
        <v>0</v>
      </c>
      <c r="AF84">
        <v>12</v>
      </c>
      <c r="AG84">
        <v>4</v>
      </c>
    </row>
    <row r="85" spans="1:33" x14ac:dyDescent="0.25">
      <c r="A85" t="s">
        <v>0</v>
      </c>
      <c r="B85">
        <v>10</v>
      </c>
      <c r="C85" t="s">
        <v>41</v>
      </c>
      <c r="D85" t="s">
        <v>88</v>
      </c>
      <c r="E85" t="s">
        <v>78</v>
      </c>
      <c r="F85">
        <v>120</v>
      </c>
      <c r="G85">
        <v>1</v>
      </c>
      <c r="H85">
        <v>0</v>
      </c>
      <c r="I85">
        <v>0</v>
      </c>
      <c r="J85">
        <v>0</v>
      </c>
      <c r="K85">
        <v>5</v>
      </c>
      <c r="L85">
        <v>5</v>
      </c>
      <c r="M85">
        <v>0</v>
      </c>
      <c r="N85">
        <v>0</v>
      </c>
      <c r="O85">
        <v>85</v>
      </c>
      <c r="P85">
        <v>1</v>
      </c>
      <c r="Q85">
        <v>1</v>
      </c>
      <c r="R85">
        <v>0</v>
      </c>
      <c r="S85" t="s">
        <v>55</v>
      </c>
      <c r="T85" t="s">
        <v>55</v>
      </c>
      <c r="U85" t="s">
        <v>35</v>
      </c>
      <c r="V85">
        <v>5</v>
      </c>
      <c r="W85">
        <v>1</v>
      </c>
      <c r="X85">
        <v>49</v>
      </c>
      <c r="Y85">
        <v>63</v>
      </c>
      <c r="Z85" s="6">
        <f t="shared" si="1"/>
        <v>0.77777777777777779</v>
      </c>
      <c r="AA85">
        <v>9</v>
      </c>
      <c r="AB85">
        <v>59</v>
      </c>
      <c r="AC85">
        <v>4</v>
      </c>
      <c r="AD85">
        <v>12</v>
      </c>
      <c r="AE85">
        <v>4</v>
      </c>
      <c r="AF85">
        <v>65</v>
      </c>
      <c r="AG85">
        <v>9</v>
      </c>
    </row>
    <row r="86" spans="1:33" x14ac:dyDescent="0.25">
      <c r="A86" t="s">
        <v>1</v>
      </c>
      <c r="B86">
        <v>11</v>
      </c>
      <c r="C86" t="s">
        <v>43</v>
      </c>
      <c r="D86" t="s">
        <v>89</v>
      </c>
      <c r="E86" t="s">
        <v>90</v>
      </c>
      <c r="F86">
        <v>55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30</v>
      </c>
      <c r="P86">
        <v>0</v>
      </c>
      <c r="Q86">
        <v>0</v>
      </c>
      <c r="R86">
        <v>0</v>
      </c>
      <c r="S86" t="s">
        <v>31</v>
      </c>
      <c r="T86" t="s">
        <v>31</v>
      </c>
      <c r="U86" t="s">
        <v>31</v>
      </c>
      <c r="V86">
        <v>0</v>
      </c>
      <c r="W86">
        <v>0</v>
      </c>
      <c r="X86">
        <v>19</v>
      </c>
      <c r="Y86">
        <v>24</v>
      </c>
      <c r="Z86" s="6">
        <f t="shared" si="1"/>
        <v>0.79166666666666663</v>
      </c>
      <c r="AA86">
        <v>2</v>
      </c>
      <c r="AB86">
        <v>22</v>
      </c>
      <c r="AC86">
        <v>3</v>
      </c>
      <c r="AD86">
        <v>0</v>
      </c>
      <c r="AE86">
        <v>0</v>
      </c>
      <c r="AF86">
        <v>24</v>
      </c>
      <c r="AG86">
        <v>2</v>
      </c>
    </row>
    <row r="87" spans="1:33" x14ac:dyDescent="0.25">
      <c r="A87" t="s">
        <v>91</v>
      </c>
      <c r="B87">
        <v>14</v>
      </c>
      <c r="C87" t="s">
        <v>32</v>
      </c>
      <c r="D87" t="s">
        <v>92</v>
      </c>
      <c r="E87" t="s">
        <v>93</v>
      </c>
      <c r="F87">
        <v>105</v>
      </c>
      <c r="G87">
        <v>0</v>
      </c>
      <c r="H87">
        <v>0</v>
      </c>
      <c r="I87">
        <v>0</v>
      </c>
      <c r="J87">
        <v>0</v>
      </c>
      <c r="K87">
        <v>3</v>
      </c>
      <c r="L87">
        <v>0</v>
      </c>
      <c r="M87">
        <v>0</v>
      </c>
      <c r="N87">
        <v>0</v>
      </c>
      <c r="O87">
        <v>97</v>
      </c>
      <c r="P87">
        <v>3</v>
      </c>
      <c r="Q87">
        <v>2</v>
      </c>
      <c r="R87">
        <v>0</v>
      </c>
      <c r="S87" t="s">
        <v>35</v>
      </c>
      <c r="T87" t="s">
        <v>35</v>
      </c>
      <c r="U87" t="s">
        <v>31</v>
      </c>
      <c r="V87">
        <v>3</v>
      </c>
      <c r="W87">
        <v>0</v>
      </c>
      <c r="X87">
        <v>78</v>
      </c>
      <c r="Y87">
        <v>86</v>
      </c>
      <c r="Z87" s="6">
        <f t="shared" si="1"/>
        <v>0.90697674418604646</v>
      </c>
      <c r="AA87">
        <v>7</v>
      </c>
      <c r="AB87">
        <v>58</v>
      </c>
      <c r="AC87">
        <v>3</v>
      </c>
      <c r="AD87">
        <v>0</v>
      </c>
      <c r="AE87">
        <v>0</v>
      </c>
      <c r="AF87">
        <v>66</v>
      </c>
      <c r="AG87">
        <v>4</v>
      </c>
    </row>
    <row r="88" spans="1:33" x14ac:dyDescent="0.25">
      <c r="A88" t="s">
        <v>186</v>
      </c>
      <c r="B88">
        <v>19</v>
      </c>
      <c r="C88" t="s">
        <v>43</v>
      </c>
      <c r="D88" t="s">
        <v>94</v>
      </c>
      <c r="E88" t="s">
        <v>80</v>
      </c>
      <c r="F88">
        <v>65</v>
      </c>
      <c r="G88">
        <v>0</v>
      </c>
      <c r="H88">
        <v>0</v>
      </c>
      <c r="I88">
        <v>0</v>
      </c>
      <c r="J88">
        <v>0</v>
      </c>
      <c r="K88">
        <v>1</v>
      </c>
      <c r="L88">
        <v>1</v>
      </c>
      <c r="M88">
        <v>0</v>
      </c>
      <c r="N88">
        <v>0</v>
      </c>
      <c r="O88">
        <v>42</v>
      </c>
      <c r="P88">
        <v>0</v>
      </c>
      <c r="Q88">
        <v>1</v>
      </c>
      <c r="R88">
        <v>1</v>
      </c>
      <c r="S88" t="s">
        <v>31</v>
      </c>
      <c r="T88" t="s">
        <v>31</v>
      </c>
      <c r="U88" t="s">
        <v>31</v>
      </c>
      <c r="V88">
        <v>3</v>
      </c>
      <c r="W88">
        <v>0</v>
      </c>
      <c r="X88">
        <v>25</v>
      </c>
      <c r="Y88">
        <v>30</v>
      </c>
      <c r="Z88" s="6">
        <f t="shared" si="1"/>
        <v>0.83333333333333337</v>
      </c>
      <c r="AA88">
        <v>1</v>
      </c>
      <c r="AB88">
        <v>30</v>
      </c>
      <c r="AC88">
        <v>5</v>
      </c>
      <c r="AD88">
        <v>7</v>
      </c>
      <c r="AE88">
        <v>1</v>
      </c>
      <c r="AF88">
        <v>34</v>
      </c>
      <c r="AG88">
        <v>4</v>
      </c>
    </row>
    <row r="89" spans="1:33" x14ac:dyDescent="0.25">
      <c r="A89" t="s">
        <v>48</v>
      </c>
      <c r="B89">
        <v>20</v>
      </c>
      <c r="C89" t="s">
        <v>49</v>
      </c>
      <c r="D89" t="s">
        <v>95</v>
      </c>
      <c r="E89" t="s">
        <v>93</v>
      </c>
      <c r="F89">
        <v>63</v>
      </c>
      <c r="G89">
        <v>0</v>
      </c>
      <c r="H89">
        <v>0</v>
      </c>
      <c r="I89">
        <v>0</v>
      </c>
      <c r="J89">
        <v>0</v>
      </c>
      <c r="K89">
        <v>2</v>
      </c>
      <c r="L89">
        <v>1</v>
      </c>
      <c r="M89">
        <v>0</v>
      </c>
      <c r="N89">
        <v>0</v>
      </c>
      <c r="O89">
        <v>20</v>
      </c>
      <c r="P89">
        <v>0</v>
      </c>
      <c r="Q89">
        <v>0</v>
      </c>
      <c r="R89">
        <v>1</v>
      </c>
      <c r="S89" t="s">
        <v>37</v>
      </c>
      <c r="T89" t="s">
        <v>37</v>
      </c>
      <c r="U89" t="s">
        <v>31</v>
      </c>
      <c r="V89">
        <v>2</v>
      </c>
      <c r="W89">
        <v>0</v>
      </c>
      <c r="X89">
        <v>8</v>
      </c>
      <c r="Y89">
        <v>13</v>
      </c>
      <c r="Z89" s="6">
        <f t="shared" si="1"/>
        <v>0.61538461538461542</v>
      </c>
      <c r="AA89">
        <v>1</v>
      </c>
      <c r="AB89">
        <v>12</v>
      </c>
      <c r="AC89">
        <v>2</v>
      </c>
      <c r="AD89">
        <v>3</v>
      </c>
      <c r="AE89">
        <v>1</v>
      </c>
      <c r="AF89">
        <v>13</v>
      </c>
      <c r="AG89">
        <v>5</v>
      </c>
    </row>
    <row r="90" spans="1:33" x14ac:dyDescent="0.25">
      <c r="A90" t="s">
        <v>193</v>
      </c>
      <c r="B90">
        <v>21</v>
      </c>
      <c r="C90" t="s">
        <v>49</v>
      </c>
      <c r="D90" t="s">
        <v>96</v>
      </c>
      <c r="E90" t="s">
        <v>93</v>
      </c>
      <c r="F90">
        <v>57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46</v>
      </c>
      <c r="P90">
        <v>1</v>
      </c>
      <c r="Q90">
        <v>0</v>
      </c>
      <c r="R90">
        <v>2</v>
      </c>
      <c r="S90" t="s">
        <v>31</v>
      </c>
      <c r="T90" t="s">
        <v>31</v>
      </c>
      <c r="U90" t="s">
        <v>35</v>
      </c>
      <c r="V90">
        <v>5</v>
      </c>
      <c r="W90">
        <v>0</v>
      </c>
      <c r="X90">
        <v>29</v>
      </c>
      <c r="Y90">
        <v>35</v>
      </c>
      <c r="Z90" s="6">
        <f t="shared" si="1"/>
        <v>0.82857142857142863</v>
      </c>
      <c r="AA90">
        <v>1</v>
      </c>
      <c r="AB90">
        <v>28</v>
      </c>
      <c r="AC90">
        <v>2</v>
      </c>
      <c r="AD90">
        <v>4</v>
      </c>
      <c r="AE90">
        <v>0</v>
      </c>
      <c r="AF90">
        <v>30</v>
      </c>
      <c r="AG90">
        <v>11</v>
      </c>
    </row>
    <row r="91" spans="1:33" x14ac:dyDescent="0.25">
      <c r="A91" t="s">
        <v>228</v>
      </c>
      <c r="B91">
        <v>25</v>
      </c>
      <c r="C91" t="s">
        <v>39</v>
      </c>
      <c r="D91" t="s">
        <v>97</v>
      </c>
      <c r="E91" t="s">
        <v>98</v>
      </c>
      <c r="F91">
        <v>37</v>
      </c>
      <c r="G91">
        <v>0</v>
      </c>
      <c r="H91">
        <v>0</v>
      </c>
      <c r="I91">
        <v>0</v>
      </c>
      <c r="J91">
        <v>0</v>
      </c>
      <c r="K91">
        <v>2</v>
      </c>
      <c r="L91">
        <v>1</v>
      </c>
      <c r="M91">
        <v>0</v>
      </c>
      <c r="N91">
        <v>0</v>
      </c>
      <c r="O91">
        <v>14</v>
      </c>
      <c r="P91">
        <v>1</v>
      </c>
      <c r="Q91">
        <v>1</v>
      </c>
      <c r="R91">
        <v>0</v>
      </c>
      <c r="S91" t="s">
        <v>42</v>
      </c>
      <c r="T91" t="s">
        <v>42</v>
      </c>
      <c r="U91" t="s">
        <v>31</v>
      </c>
      <c r="V91">
        <v>0</v>
      </c>
      <c r="W91">
        <v>0</v>
      </c>
      <c r="X91">
        <v>6</v>
      </c>
      <c r="Y91">
        <v>7</v>
      </c>
      <c r="Z91" s="6">
        <f t="shared" si="1"/>
        <v>0.8571428571428571</v>
      </c>
      <c r="AA91">
        <v>0</v>
      </c>
      <c r="AB91">
        <v>6</v>
      </c>
      <c r="AC91">
        <v>0</v>
      </c>
      <c r="AD91">
        <v>0</v>
      </c>
      <c r="AE91">
        <v>0</v>
      </c>
      <c r="AF91">
        <v>9</v>
      </c>
      <c r="AG91">
        <v>2</v>
      </c>
    </row>
    <row r="92" spans="1:33" s="1" customFormat="1" x14ac:dyDescent="0.25"/>
    <row r="93" spans="1:33" s="2" customFormat="1" x14ac:dyDescent="0.25">
      <c r="A93" s="2" t="s">
        <v>53</v>
      </c>
      <c r="F93" s="4">
        <v>1320</v>
      </c>
      <c r="G93" s="2">
        <v>1</v>
      </c>
      <c r="H93" s="2">
        <v>1</v>
      </c>
      <c r="I93" s="2">
        <v>0</v>
      </c>
      <c r="J93" s="2">
        <v>0</v>
      </c>
      <c r="K93" s="2">
        <v>21</v>
      </c>
      <c r="L93" s="2">
        <v>11</v>
      </c>
      <c r="M93" s="2">
        <v>3</v>
      </c>
      <c r="N93" s="2">
        <v>0</v>
      </c>
      <c r="O93" s="2">
        <v>883</v>
      </c>
      <c r="P93" s="2">
        <v>16</v>
      </c>
      <c r="Q93" s="2">
        <v>13</v>
      </c>
      <c r="R93" s="2">
        <v>16</v>
      </c>
      <c r="S93" s="2" t="s">
        <v>99</v>
      </c>
      <c r="T93" s="2" t="s">
        <v>99</v>
      </c>
      <c r="U93" s="2" t="s">
        <v>100</v>
      </c>
      <c r="V93" s="2">
        <v>37</v>
      </c>
      <c r="W93" s="2">
        <v>2</v>
      </c>
      <c r="X93" s="2">
        <v>638</v>
      </c>
      <c r="Y93" s="2">
        <v>738</v>
      </c>
      <c r="Z93" s="2">
        <v>86.4</v>
      </c>
      <c r="AA93" s="2">
        <v>60</v>
      </c>
      <c r="AB93" s="2">
        <v>542</v>
      </c>
      <c r="AC93" s="2">
        <v>24</v>
      </c>
      <c r="AD93" s="2">
        <v>28</v>
      </c>
      <c r="AE93" s="2">
        <v>7</v>
      </c>
      <c r="AF93" s="2">
        <v>630</v>
      </c>
      <c r="AG93" s="2">
        <v>60</v>
      </c>
    </row>
  </sheetData>
  <mergeCells count="2">
    <mergeCell ref="P48:R48"/>
    <mergeCell ref="A48:O4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BE3D0-5E65-436A-AD9F-D64FD0C12C71}">
  <dimension ref="A1:W40"/>
  <sheetViews>
    <sheetView workbookViewId="0">
      <selection activeCell="E24" sqref="E24"/>
    </sheetView>
  </sheetViews>
  <sheetFormatPr defaultColWidth="15.7109375" defaultRowHeight="15" x14ac:dyDescent="0.25"/>
  <cols>
    <col min="1" max="16384" width="15.7109375" style="10"/>
  </cols>
  <sheetData>
    <row r="1" spans="1:23" x14ac:dyDescent="0.25">
      <c r="A1" t="s">
        <v>120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ht="15.75" thickBot="1" x14ac:dyDescent="0.3">
      <c r="A4" t="s">
        <v>2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x14ac:dyDescent="0.25">
      <c r="A5" s="11"/>
      <c r="B5" s="12" t="s">
        <v>11</v>
      </c>
      <c r="C5" s="12" t="s">
        <v>121</v>
      </c>
      <c r="D5" s="12" t="s">
        <v>122</v>
      </c>
      <c r="E5" s="12" t="s">
        <v>123</v>
      </c>
      <c r="F5" s="12" t="s">
        <v>124</v>
      </c>
      <c r="G5" s="12" t="s">
        <v>125</v>
      </c>
      <c r="H5" s="12" t="s">
        <v>126</v>
      </c>
      <c r="I5" s="12" t="s">
        <v>127</v>
      </c>
      <c r="J5" s="12" t="s">
        <v>128</v>
      </c>
      <c r="K5" s="12" t="s">
        <v>129</v>
      </c>
      <c r="L5"/>
      <c r="M5" s="11"/>
      <c r="N5" s="12" t="s">
        <v>130</v>
      </c>
      <c r="O5" s="12" t="s">
        <v>131</v>
      </c>
      <c r="P5" s="12" t="s">
        <v>132</v>
      </c>
      <c r="Q5" s="12" t="s">
        <v>133</v>
      </c>
      <c r="R5" s="12" t="s">
        <v>134</v>
      </c>
      <c r="S5" s="12" t="s">
        <v>128</v>
      </c>
      <c r="T5" s="12" t="s">
        <v>129</v>
      </c>
      <c r="U5"/>
      <c r="V5"/>
      <c r="W5"/>
    </row>
    <row r="6" spans="1:23" ht="16.5" x14ac:dyDescent="0.25">
      <c r="A6" s="9" t="s">
        <v>3</v>
      </c>
      <c r="B6" s="7">
        <v>2</v>
      </c>
      <c r="C6" s="7">
        <v>0</v>
      </c>
      <c r="D6" s="7">
        <v>1</v>
      </c>
      <c r="E6" s="7" t="s">
        <v>135</v>
      </c>
      <c r="F6" s="7" t="s">
        <v>136</v>
      </c>
      <c r="G6" s="7" t="s">
        <v>137</v>
      </c>
      <c r="H6" s="7" t="s">
        <v>138</v>
      </c>
      <c r="I6" s="7" t="s">
        <v>139</v>
      </c>
      <c r="J6" s="7" t="s">
        <v>140</v>
      </c>
      <c r="K6" s="8" t="s">
        <v>141</v>
      </c>
      <c r="L6"/>
      <c r="M6" s="9" t="s">
        <v>3</v>
      </c>
      <c r="N6" s="7">
        <v>2</v>
      </c>
      <c r="O6" s="7">
        <v>0</v>
      </c>
      <c r="P6" s="7">
        <v>1</v>
      </c>
      <c r="Q6" s="7" t="s">
        <v>142</v>
      </c>
      <c r="R6" s="7" t="s">
        <v>143</v>
      </c>
      <c r="S6" s="7" t="s">
        <v>140</v>
      </c>
      <c r="T6" s="8" t="s">
        <v>141</v>
      </c>
      <c r="U6"/>
      <c r="V6"/>
      <c r="W6"/>
    </row>
    <row r="7" spans="1:23" ht="16.5" x14ac:dyDescent="0.25">
      <c r="A7" s="9" t="s">
        <v>4</v>
      </c>
      <c r="B7" s="7">
        <v>0</v>
      </c>
      <c r="C7" s="7">
        <v>0</v>
      </c>
      <c r="D7" s="7">
        <v>3</v>
      </c>
      <c r="E7" s="7" t="s">
        <v>144</v>
      </c>
      <c r="F7" s="7" t="s">
        <v>145</v>
      </c>
      <c r="G7" s="7" t="s">
        <v>146</v>
      </c>
      <c r="H7" s="7" t="s">
        <v>147</v>
      </c>
      <c r="I7" s="7" t="s">
        <v>148</v>
      </c>
      <c r="J7" s="7" t="s">
        <v>149</v>
      </c>
      <c r="K7" s="8" t="s">
        <v>150</v>
      </c>
      <c r="L7"/>
      <c r="M7" s="9" t="s">
        <v>4</v>
      </c>
      <c r="N7" s="7">
        <v>1</v>
      </c>
      <c r="O7" s="7">
        <v>1</v>
      </c>
      <c r="P7" s="7">
        <v>1</v>
      </c>
      <c r="Q7" s="7" t="s">
        <v>142</v>
      </c>
      <c r="R7" s="7" t="s">
        <v>151</v>
      </c>
      <c r="S7" s="7" t="s">
        <v>149</v>
      </c>
      <c r="T7" s="8" t="s">
        <v>150</v>
      </c>
      <c r="U7"/>
      <c r="V7"/>
      <c r="W7"/>
    </row>
    <row r="8" spans="1:23" ht="16.5" x14ac:dyDescent="0.25">
      <c r="A8" s="9" t="s">
        <v>152</v>
      </c>
      <c r="B8" s="7">
        <v>0</v>
      </c>
      <c r="C8" s="7">
        <v>1</v>
      </c>
      <c r="D8" s="7">
        <v>1</v>
      </c>
      <c r="E8" s="7" t="s">
        <v>153</v>
      </c>
      <c r="F8" s="7" t="s">
        <v>154</v>
      </c>
      <c r="G8" s="7" t="s">
        <v>154</v>
      </c>
      <c r="H8" s="7" t="s">
        <v>142</v>
      </c>
      <c r="I8" s="7" t="s">
        <v>155</v>
      </c>
      <c r="J8" s="7" t="s">
        <v>149</v>
      </c>
      <c r="K8" s="8" t="s">
        <v>156</v>
      </c>
      <c r="L8"/>
      <c r="M8" s="9" t="s">
        <v>152</v>
      </c>
      <c r="N8" s="7">
        <v>1</v>
      </c>
      <c r="O8" s="7">
        <v>3</v>
      </c>
      <c r="P8" s="7">
        <v>0</v>
      </c>
      <c r="Q8" s="7" t="s">
        <v>136</v>
      </c>
      <c r="R8" s="7" t="s">
        <v>143</v>
      </c>
      <c r="S8" s="7" t="s">
        <v>149</v>
      </c>
      <c r="T8" s="8" t="s">
        <v>156</v>
      </c>
      <c r="U8"/>
      <c r="V8"/>
      <c r="W8"/>
    </row>
    <row r="9" spans="1:23" ht="16.5" x14ac:dyDescent="0.25">
      <c r="A9" s="9" t="s">
        <v>6</v>
      </c>
      <c r="B9" s="7">
        <v>0</v>
      </c>
      <c r="C9" s="7">
        <v>0</v>
      </c>
      <c r="D9" s="7">
        <v>1</v>
      </c>
      <c r="E9" s="7" t="s">
        <v>157</v>
      </c>
      <c r="F9" s="7" t="s">
        <v>158</v>
      </c>
      <c r="G9" s="7" t="s">
        <v>138</v>
      </c>
      <c r="H9" s="7" t="s">
        <v>159</v>
      </c>
      <c r="I9" s="7" t="s">
        <v>148</v>
      </c>
      <c r="J9" s="7" t="s">
        <v>160</v>
      </c>
      <c r="K9" s="8" t="s">
        <v>161</v>
      </c>
      <c r="L9"/>
      <c r="M9" s="9" t="s">
        <v>6</v>
      </c>
      <c r="N9" s="7">
        <v>0</v>
      </c>
      <c r="O9" s="7">
        <v>1</v>
      </c>
      <c r="P9" s="7">
        <v>0</v>
      </c>
      <c r="Q9" s="7" t="s">
        <v>162</v>
      </c>
      <c r="R9" s="7" t="s">
        <v>151</v>
      </c>
      <c r="S9" s="7" t="s">
        <v>160</v>
      </c>
      <c r="T9" s="8" t="s">
        <v>161</v>
      </c>
      <c r="U9"/>
      <c r="V9"/>
      <c r="W9"/>
    </row>
    <row r="10" spans="1:23" ht="16.5" x14ac:dyDescent="0.25">
      <c r="A10" s="9" t="s">
        <v>7</v>
      </c>
      <c r="B10" s="7">
        <v>0</v>
      </c>
      <c r="C10" s="7">
        <v>0</v>
      </c>
      <c r="D10" s="7">
        <v>1</v>
      </c>
      <c r="E10" s="7" t="s">
        <v>163</v>
      </c>
      <c r="F10" s="7" t="s">
        <v>146</v>
      </c>
      <c r="G10" s="7" t="s">
        <v>164</v>
      </c>
      <c r="H10" s="7" t="s">
        <v>137</v>
      </c>
      <c r="I10" s="7" t="s">
        <v>148</v>
      </c>
      <c r="J10" s="7" t="s">
        <v>160</v>
      </c>
      <c r="K10" s="8" t="s">
        <v>161</v>
      </c>
      <c r="L10"/>
      <c r="M10" s="9" t="s">
        <v>7</v>
      </c>
      <c r="N10" s="7">
        <v>0</v>
      </c>
      <c r="O10" s="7">
        <v>1</v>
      </c>
      <c r="P10" s="7">
        <v>0</v>
      </c>
      <c r="Q10" s="7" t="s">
        <v>137</v>
      </c>
      <c r="R10" s="7" t="s">
        <v>143</v>
      </c>
      <c r="S10" s="7" t="s">
        <v>160</v>
      </c>
      <c r="T10" s="8" t="s">
        <v>161</v>
      </c>
      <c r="U10"/>
      <c r="V10"/>
      <c r="W10"/>
    </row>
    <row r="11" spans="1:23" ht="16.5" x14ac:dyDescent="0.25">
      <c r="A11" s="9" t="s">
        <v>5</v>
      </c>
      <c r="B11" s="7">
        <v>0</v>
      </c>
      <c r="C11" s="7">
        <v>0</v>
      </c>
      <c r="D11" s="7">
        <v>4</v>
      </c>
      <c r="E11" s="7" t="s">
        <v>165</v>
      </c>
      <c r="F11" s="7" t="s">
        <v>166</v>
      </c>
      <c r="G11" s="7" t="s">
        <v>167</v>
      </c>
      <c r="H11" s="7" t="s">
        <v>164</v>
      </c>
      <c r="I11" s="7" t="s">
        <v>168</v>
      </c>
      <c r="J11" s="7" t="s">
        <v>149</v>
      </c>
      <c r="K11" s="8" t="s">
        <v>161</v>
      </c>
      <c r="L11"/>
      <c r="M11" s="9" t="s">
        <v>5</v>
      </c>
      <c r="N11" s="7">
        <v>0</v>
      </c>
      <c r="O11" s="7">
        <v>0</v>
      </c>
      <c r="P11" s="7">
        <v>0</v>
      </c>
      <c r="Q11" s="7" t="s">
        <v>142</v>
      </c>
      <c r="R11" s="7" t="s">
        <v>143</v>
      </c>
      <c r="S11" s="7" t="s">
        <v>149</v>
      </c>
      <c r="T11" s="8" t="s">
        <v>161</v>
      </c>
      <c r="U11"/>
      <c r="V11"/>
      <c r="W11"/>
    </row>
    <row r="12" spans="1:23" ht="16.5" x14ac:dyDescent="0.25">
      <c r="A12" s="9" t="s">
        <v>8</v>
      </c>
      <c r="B12" s="7">
        <v>0</v>
      </c>
      <c r="C12" s="7">
        <v>0</v>
      </c>
      <c r="D12" s="7">
        <v>0</v>
      </c>
      <c r="E12" s="7" t="s">
        <v>169</v>
      </c>
      <c r="F12" s="7" t="s">
        <v>136</v>
      </c>
      <c r="G12" s="7" t="s">
        <v>137</v>
      </c>
      <c r="H12" s="7" t="s">
        <v>138</v>
      </c>
      <c r="I12" s="7" t="s">
        <v>148</v>
      </c>
      <c r="J12" s="7" t="s">
        <v>160</v>
      </c>
      <c r="K12" s="8" t="s">
        <v>161</v>
      </c>
      <c r="L12"/>
      <c r="M12" s="9" t="s">
        <v>8</v>
      </c>
      <c r="N12" s="7">
        <v>0</v>
      </c>
      <c r="O12" s="7">
        <v>0</v>
      </c>
      <c r="P12" s="7">
        <v>1</v>
      </c>
      <c r="Q12" s="7" t="s">
        <v>142</v>
      </c>
      <c r="R12" s="7" t="s">
        <v>143</v>
      </c>
      <c r="S12" s="7" t="s">
        <v>160</v>
      </c>
      <c r="T12" s="8" t="s">
        <v>161</v>
      </c>
      <c r="U12"/>
      <c r="V12"/>
      <c r="W12"/>
    </row>
    <row r="13" spans="1:23" ht="16.5" x14ac:dyDescent="0.25">
      <c r="A13" s="9" t="s">
        <v>9</v>
      </c>
      <c r="B13" s="7">
        <v>0</v>
      </c>
      <c r="C13" s="7">
        <v>0</v>
      </c>
      <c r="D13" s="7">
        <v>1</v>
      </c>
      <c r="E13" s="7" t="s">
        <v>170</v>
      </c>
      <c r="F13" s="7" t="s">
        <v>159</v>
      </c>
      <c r="G13" s="7" t="s">
        <v>159</v>
      </c>
      <c r="H13" s="7" t="s">
        <v>142</v>
      </c>
      <c r="I13" s="7" t="s">
        <v>148</v>
      </c>
      <c r="J13" s="7" t="s">
        <v>160</v>
      </c>
      <c r="K13" s="8" t="s">
        <v>171</v>
      </c>
      <c r="L13"/>
      <c r="M13" s="9" t="s">
        <v>9</v>
      </c>
      <c r="N13" s="7">
        <v>0</v>
      </c>
      <c r="O13" s="7">
        <v>0</v>
      </c>
      <c r="P13" s="7">
        <v>0</v>
      </c>
      <c r="Q13" s="7" t="s">
        <v>142</v>
      </c>
      <c r="R13" s="7" t="s">
        <v>143</v>
      </c>
      <c r="S13" s="7" t="s">
        <v>160</v>
      </c>
      <c r="T13" s="8" t="s">
        <v>171</v>
      </c>
      <c r="U13"/>
      <c r="V13"/>
      <c r="W13"/>
    </row>
    <row r="14" spans="1:23" ht="16.5" x14ac:dyDescent="0.25">
      <c r="A14" s="9" t="s">
        <v>10</v>
      </c>
      <c r="B14" s="7">
        <v>0</v>
      </c>
      <c r="C14" s="7">
        <v>0</v>
      </c>
      <c r="D14" s="7">
        <v>0</v>
      </c>
      <c r="E14" s="7" t="s">
        <v>172</v>
      </c>
      <c r="F14" s="7" t="s">
        <v>137</v>
      </c>
      <c r="G14" s="7" t="s">
        <v>142</v>
      </c>
      <c r="H14" s="7" t="s">
        <v>137</v>
      </c>
      <c r="I14" s="7" t="s">
        <v>148</v>
      </c>
      <c r="J14" s="7" t="s">
        <v>173</v>
      </c>
      <c r="K14" s="8" t="s">
        <v>174</v>
      </c>
      <c r="L14"/>
      <c r="M14" s="9" t="s">
        <v>10</v>
      </c>
      <c r="N14" s="7">
        <v>0</v>
      </c>
      <c r="O14" s="7">
        <v>0</v>
      </c>
      <c r="P14" s="7">
        <v>0</v>
      </c>
      <c r="Q14" s="7" t="s">
        <v>142</v>
      </c>
      <c r="R14" s="7" t="s">
        <v>143</v>
      </c>
      <c r="S14" s="7" t="s">
        <v>173</v>
      </c>
      <c r="T14" s="8" t="s">
        <v>174</v>
      </c>
      <c r="U14"/>
      <c r="V14"/>
      <c r="W14"/>
    </row>
    <row r="15" spans="1:23" ht="16.5" x14ac:dyDescent="0.25">
      <c r="A15" s="9" t="s">
        <v>175</v>
      </c>
      <c r="B15" s="7">
        <v>0</v>
      </c>
      <c r="C15" s="7">
        <v>0</v>
      </c>
      <c r="D15" s="7">
        <v>0</v>
      </c>
      <c r="E15" s="7" t="s">
        <v>176</v>
      </c>
      <c r="F15" s="7" t="s">
        <v>142</v>
      </c>
      <c r="G15" s="7" t="s">
        <v>142</v>
      </c>
      <c r="H15" s="7" t="s">
        <v>142</v>
      </c>
      <c r="I15" s="7" t="s">
        <v>177</v>
      </c>
      <c r="J15" s="7" t="s">
        <v>149</v>
      </c>
      <c r="K15" s="8" t="s">
        <v>178</v>
      </c>
      <c r="L15"/>
      <c r="M15" s="9" t="s">
        <v>175</v>
      </c>
      <c r="N15" s="7">
        <v>1</v>
      </c>
      <c r="O15" s="7">
        <v>0</v>
      </c>
      <c r="P15" s="7">
        <v>0</v>
      </c>
      <c r="Q15" s="7" t="s">
        <v>142</v>
      </c>
      <c r="R15" s="7" t="s">
        <v>143</v>
      </c>
      <c r="S15" s="7" t="s">
        <v>149</v>
      </c>
      <c r="T15" s="8" t="s">
        <v>178</v>
      </c>
      <c r="U15"/>
      <c r="V15"/>
      <c r="W15"/>
    </row>
    <row r="16" spans="1:23" ht="16.5" x14ac:dyDescent="0.25">
      <c r="A16" s="9" t="s">
        <v>1</v>
      </c>
      <c r="B16" s="7">
        <v>0</v>
      </c>
      <c r="C16" s="7">
        <v>0</v>
      </c>
      <c r="D16" s="7">
        <v>4</v>
      </c>
      <c r="E16" s="7" t="s">
        <v>179</v>
      </c>
      <c r="F16" s="7" t="s">
        <v>180</v>
      </c>
      <c r="G16" s="7" t="s">
        <v>181</v>
      </c>
      <c r="H16" s="7" t="s">
        <v>182</v>
      </c>
      <c r="I16" s="7" t="s">
        <v>183</v>
      </c>
      <c r="J16" s="7" t="s">
        <v>149</v>
      </c>
      <c r="K16" s="8" t="s">
        <v>184</v>
      </c>
      <c r="L16"/>
      <c r="M16" s="9" t="s">
        <v>1</v>
      </c>
      <c r="N16" s="7">
        <v>2</v>
      </c>
      <c r="O16" s="7">
        <v>0</v>
      </c>
      <c r="P16" s="7">
        <v>0</v>
      </c>
      <c r="Q16" s="7" t="s">
        <v>158</v>
      </c>
      <c r="R16" s="7" t="s">
        <v>185</v>
      </c>
      <c r="S16" s="7" t="s">
        <v>149</v>
      </c>
      <c r="T16" s="8" t="s">
        <v>184</v>
      </c>
      <c r="U16"/>
      <c r="V16"/>
      <c r="W16"/>
    </row>
    <row r="17" spans="1:23" ht="16.5" x14ac:dyDescent="0.25">
      <c r="A17" s="9" t="s">
        <v>186</v>
      </c>
      <c r="B17" s="7">
        <v>0</v>
      </c>
      <c r="C17" s="7">
        <v>0</v>
      </c>
      <c r="D17" s="7">
        <v>1</v>
      </c>
      <c r="E17" s="7" t="s">
        <v>187</v>
      </c>
      <c r="F17" s="7" t="s">
        <v>138</v>
      </c>
      <c r="G17" s="7" t="s">
        <v>138</v>
      </c>
      <c r="H17" s="7" t="s">
        <v>142</v>
      </c>
      <c r="I17" s="7" t="s">
        <v>188</v>
      </c>
      <c r="J17" s="7" t="s">
        <v>140</v>
      </c>
      <c r="K17" s="8" t="s">
        <v>189</v>
      </c>
      <c r="L17"/>
      <c r="M17" s="9" t="s">
        <v>186</v>
      </c>
      <c r="N17" s="7">
        <v>0</v>
      </c>
      <c r="O17" s="7">
        <v>1</v>
      </c>
      <c r="P17" s="7">
        <v>0</v>
      </c>
      <c r="Q17" s="7" t="s">
        <v>162</v>
      </c>
      <c r="R17" s="7" t="s">
        <v>143</v>
      </c>
      <c r="S17" s="7" t="s">
        <v>140</v>
      </c>
      <c r="T17" s="8" t="s">
        <v>189</v>
      </c>
      <c r="U17"/>
      <c r="V17"/>
      <c r="W17"/>
    </row>
    <row r="18" spans="1:23" ht="16.5" x14ac:dyDescent="0.25">
      <c r="A18" s="9" t="s">
        <v>190</v>
      </c>
      <c r="B18" s="7">
        <v>0</v>
      </c>
      <c r="C18" s="7">
        <v>0</v>
      </c>
      <c r="D18" s="7">
        <v>0</v>
      </c>
      <c r="E18" s="7" t="s">
        <v>191</v>
      </c>
      <c r="F18" s="7" t="s">
        <v>162</v>
      </c>
      <c r="G18" s="7" t="s">
        <v>162</v>
      </c>
      <c r="H18" s="7" t="s">
        <v>142</v>
      </c>
      <c r="I18" s="7" t="s">
        <v>192</v>
      </c>
      <c r="J18" s="7" t="s">
        <v>140</v>
      </c>
      <c r="K18" s="8" t="s">
        <v>189</v>
      </c>
      <c r="L18"/>
      <c r="M18" s="9" t="s">
        <v>190</v>
      </c>
      <c r="N18" s="7">
        <v>0</v>
      </c>
      <c r="O18" s="7">
        <v>0</v>
      </c>
      <c r="P18" s="7">
        <v>0</v>
      </c>
      <c r="Q18" s="7" t="s">
        <v>142</v>
      </c>
      <c r="R18" s="7" t="s">
        <v>143</v>
      </c>
      <c r="S18" s="7" t="s">
        <v>140</v>
      </c>
      <c r="T18" s="8" t="s">
        <v>189</v>
      </c>
      <c r="U18"/>
      <c r="V18"/>
      <c r="W18"/>
    </row>
    <row r="19" spans="1:23" ht="16.5" x14ac:dyDescent="0.25">
      <c r="A19" s="9" t="s">
        <v>193</v>
      </c>
      <c r="B19" s="7">
        <v>0</v>
      </c>
      <c r="C19" s="7">
        <v>0</v>
      </c>
      <c r="D19" s="7">
        <v>0</v>
      </c>
      <c r="E19" s="7" t="s">
        <v>194</v>
      </c>
      <c r="F19" s="7" t="s">
        <v>195</v>
      </c>
      <c r="G19" s="7" t="s">
        <v>182</v>
      </c>
      <c r="H19" s="7" t="s">
        <v>162</v>
      </c>
      <c r="I19" s="7" t="s">
        <v>196</v>
      </c>
      <c r="J19" s="7" t="s">
        <v>140</v>
      </c>
      <c r="K19" s="8" t="s">
        <v>197</v>
      </c>
      <c r="L19"/>
      <c r="M19" s="9" t="s">
        <v>193</v>
      </c>
      <c r="N19" s="7">
        <v>1</v>
      </c>
      <c r="O19" s="7">
        <v>1</v>
      </c>
      <c r="P19" s="7">
        <v>0</v>
      </c>
      <c r="Q19" s="7" t="s">
        <v>182</v>
      </c>
      <c r="R19" s="7" t="s">
        <v>143</v>
      </c>
      <c r="S19" s="7" t="s">
        <v>140</v>
      </c>
      <c r="T19" s="8" t="s">
        <v>197</v>
      </c>
      <c r="U19"/>
      <c r="V19"/>
      <c r="W19"/>
    </row>
    <row r="20" spans="1:23" ht="16.5" x14ac:dyDescent="0.25">
      <c r="A20" s="9" t="s">
        <v>198</v>
      </c>
      <c r="B20" s="7">
        <v>0</v>
      </c>
      <c r="C20" s="7">
        <v>0</v>
      </c>
      <c r="D20" s="7">
        <v>0</v>
      </c>
      <c r="E20" s="7" t="s">
        <v>199</v>
      </c>
      <c r="F20" s="7" t="s">
        <v>195</v>
      </c>
      <c r="G20" s="7" t="s">
        <v>182</v>
      </c>
      <c r="H20" s="7" t="s">
        <v>162</v>
      </c>
      <c r="I20" s="7" t="s">
        <v>192</v>
      </c>
      <c r="J20" s="7" t="s">
        <v>140</v>
      </c>
      <c r="K20" s="8" t="s">
        <v>200</v>
      </c>
      <c r="L20"/>
      <c r="M20" s="9" t="s">
        <v>198</v>
      </c>
      <c r="N20" s="7">
        <v>0</v>
      </c>
      <c r="O20" s="7">
        <v>0</v>
      </c>
      <c r="P20" s="7">
        <v>0</v>
      </c>
      <c r="Q20" s="7" t="s">
        <v>162</v>
      </c>
      <c r="R20" s="7" t="s">
        <v>143</v>
      </c>
      <c r="S20" s="7" t="s">
        <v>140</v>
      </c>
      <c r="T20" s="8" t="s">
        <v>200</v>
      </c>
      <c r="U20"/>
      <c r="V20"/>
      <c r="W20"/>
    </row>
    <row r="21" spans="1:23" ht="16.5" x14ac:dyDescent="0.25">
      <c r="A21" s="9" t="s">
        <v>0</v>
      </c>
      <c r="B21" s="7">
        <v>0</v>
      </c>
      <c r="C21" s="7">
        <v>0</v>
      </c>
      <c r="D21" s="7">
        <v>0</v>
      </c>
      <c r="E21" s="7" t="s">
        <v>201</v>
      </c>
      <c r="F21" s="7" t="s">
        <v>202</v>
      </c>
      <c r="G21" s="7" t="s">
        <v>203</v>
      </c>
      <c r="H21" s="7" t="s">
        <v>162</v>
      </c>
      <c r="I21" s="7" t="s">
        <v>204</v>
      </c>
      <c r="J21" s="7" t="s">
        <v>149</v>
      </c>
      <c r="K21" s="8" t="s">
        <v>205</v>
      </c>
      <c r="L21"/>
      <c r="M21" s="9" t="s">
        <v>0</v>
      </c>
      <c r="N21" s="7">
        <v>1</v>
      </c>
      <c r="O21" s="7">
        <v>1</v>
      </c>
      <c r="P21" s="7">
        <v>2</v>
      </c>
      <c r="Q21" s="7" t="s">
        <v>206</v>
      </c>
      <c r="R21" s="7" t="s">
        <v>143</v>
      </c>
      <c r="S21" s="7" t="s">
        <v>149</v>
      </c>
      <c r="T21" s="8" t="s">
        <v>205</v>
      </c>
      <c r="U21"/>
      <c r="V21"/>
      <c r="W21"/>
    </row>
    <row r="22" spans="1:23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ht="15.75" thickBot="1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x14ac:dyDescent="0.25">
      <c r="A24" s="11"/>
      <c r="B24" s="12" t="s">
        <v>207</v>
      </c>
      <c r="C24" s="12" t="s">
        <v>123</v>
      </c>
      <c r="D24" s="12" t="s">
        <v>208</v>
      </c>
      <c r="E24" s="12" t="s">
        <v>209</v>
      </c>
      <c r="F24" s="12" t="s">
        <v>210</v>
      </c>
      <c r="G24" s="12" t="s">
        <v>134</v>
      </c>
      <c r="H24" s="12" t="s">
        <v>128</v>
      </c>
      <c r="I24" s="12" t="s">
        <v>129</v>
      </c>
      <c r="J24" s="12"/>
      <c r="K24" s="12"/>
      <c r="L24"/>
      <c r="M24" s="11"/>
      <c r="N24" s="12" t="s">
        <v>125</v>
      </c>
      <c r="O24" s="12" t="s">
        <v>126</v>
      </c>
      <c r="P24" s="12" t="s">
        <v>211</v>
      </c>
      <c r="Q24" s="12" t="s">
        <v>212</v>
      </c>
      <c r="R24" s="12" t="s">
        <v>213</v>
      </c>
      <c r="S24" s="12" t="s">
        <v>214</v>
      </c>
      <c r="T24" s="12" t="s">
        <v>128</v>
      </c>
      <c r="U24" s="12" t="s">
        <v>129</v>
      </c>
      <c r="V24" s="12"/>
      <c r="W24" s="12"/>
    </row>
    <row r="25" spans="1:23" ht="16.5" x14ac:dyDescent="0.25">
      <c r="A25" s="9" t="s">
        <v>6</v>
      </c>
      <c r="B25" s="7">
        <v>102</v>
      </c>
      <c r="C25" s="7" t="s">
        <v>157</v>
      </c>
      <c r="D25" s="7">
        <v>0</v>
      </c>
      <c r="E25" s="7" t="s">
        <v>162</v>
      </c>
      <c r="F25" s="7" t="s">
        <v>182</v>
      </c>
      <c r="G25" s="7" t="s">
        <v>143</v>
      </c>
      <c r="H25" s="7" t="s">
        <v>160</v>
      </c>
      <c r="I25" s="8" t="s">
        <v>161</v>
      </c>
      <c r="J25" s="7"/>
      <c r="K25" s="8"/>
      <c r="L25"/>
      <c r="M25" s="9" t="s">
        <v>3</v>
      </c>
      <c r="N25" s="7" t="s">
        <v>137</v>
      </c>
      <c r="O25" s="7" t="s">
        <v>138</v>
      </c>
      <c r="P25" s="7">
        <v>7</v>
      </c>
      <c r="Q25" s="7">
        <v>0</v>
      </c>
      <c r="R25" s="7">
        <v>0</v>
      </c>
      <c r="S25" s="7">
        <v>0</v>
      </c>
      <c r="T25" s="7" t="s">
        <v>140</v>
      </c>
      <c r="U25" s="8" t="s">
        <v>141</v>
      </c>
      <c r="V25" s="7"/>
      <c r="W25" s="8"/>
    </row>
    <row r="26" spans="1:23" ht="16.5" x14ac:dyDescent="0.25">
      <c r="A26" s="9" t="s">
        <v>7</v>
      </c>
      <c r="B26" s="7">
        <v>94</v>
      </c>
      <c r="C26" s="7" t="s">
        <v>163</v>
      </c>
      <c r="D26" s="7">
        <v>0</v>
      </c>
      <c r="E26" s="7" t="s">
        <v>215</v>
      </c>
      <c r="F26" s="7" t="s">
        <v>206</v>
      </c>
      <c r="G26" s="7" t="s">
        <v>143</v>
      </c>
      <c r="H26" s="7" t="s">
        <v>160</v>
      </c>
      <c r="I26" s="8" t="s">
        <v>161</v>
      </c>
      <c r="J26" s="7"/>
      <c r="K26" s="8"/>
      <c r="L26"/>
      <c r="M26" s="9" t="s">
        <v>4</v>
      </c>
      <c r="N26" s="7" t="s">
        <v>146</v>
      </c>
      <c r="O26" s="7" t="s">
        <v>147</v>
      </c>
      <c r="P26" s="7">
        <v>10</v>
      </c>
      <c r="Q26" s="7">
        <v>0</v>
      </c>
      <c r="R26" s="7">
        <v>0</v>
      </c>
      <c r="S26" s="7">
        <v>0</v>
      </c>
      <c r="T26" s="7" t="s">
        <v>149</v>
      </c>
      <c r="U26" s="8" t="s">
        <v>150</v>
      </c>
      <c r="V26" s="7"/>
      <c r="W26" s="8"/>
    </row>
    <row r="27" spans="1:23" ht="16.5" x14ac:dyDescent="0.25">
      <c r="A27" s="9" t="s">
        <v>0</v>
      </c>
      <c r="B27" s="7">
        <v>81</v>
      </c>
      <c r="C27" s="7" t="s">
        <v>201</v>
      </c>
      <c r="D27" s="7">
        <v>3</v>
      </c>
      <c r="E27" s="7" t="s">
        <v>138</v>
      </c>
      <c r="F27" s="7" t="s">
        <v>142</v>
      </c>
      <c r="G27" s="7" t="s">
        <v>143</v>
      </c>
      <c r="H27" s="7" t="s">
        <v>149</v>
      </c>
      <c r="I27" s="8" t="s">
        <v>205</v>
      </c>
      <c r="J27" s="7"/>
      <c r="K27" s="8"/>
      <c r="L27"/>
      <c r="M27" s="9" t="s">
        <v>152</v>
      </c>
      <c r="N27" s="7" t="s">
        <v>154</v>
      </c>
      <c r="O27" s="7" t="s">
        <v>142</v>
      </c>
      <c r="P27" s="7">
        <v>11</v>
      </c>
      <c r="Q27" s="7">
        <v>0</v>
      </c>
      <c r="R27" s="7">
        <v>1</v>
      </c>
      <c r="S27" s="7">
        <v>0</v>
      </c>
      <c r="T27" s="7" t="s">
        <v>149</v>
      </c>
      <c r="U27" s="8" t="s">
        <v>156</v>
      </c>
      <c r="V27" s="7"/>
      <c r="W27" s="8"/>
    </row>
    <row r="28" spans="1:23" ht="16.5" x14ac:dyDescent="0.25">
      <c r="A28" s="9" t="s">
        <v>8</v>
      </c>
      <c r="B28" s="7">
        <v>79</v>
      </c>
      <c r="C28" s="7" t="s">
        <v>169</v>
      </c>
      <c r="D28" s="7">
        <v>0</v>
      </c>
      <c r="E28" s="7" t="s">
        <v>142</v>
      </c>
      <c r="F28" s="7" t="s">
        <v>216</v>
      </c>
      <c r="G28" s="7" t="s">
        <v>143</v>
      </c>
      <c r="H28" s="7" t="s">
        <v>160</v>
      </c>
      <c r="I28" s="8" t="s">
        <v>161</v>
      </c>
      <c r="J28" s="7"/>
      <c r="K28" s="8"/>
      <c r="L28"/>
      <c r="M28" s="9" t="s">
        <v>6</v>
      </c>
      <c r="N28" s="7" t="s">
        <v>138</v>
      </c>
      <c r="O28" s="7" t="s">
        <v>159</v>
      </c>
      <c r="P28" s="7">
        <v>8</v>
      </c>
      <c r="Q28" s="7">
        <v>1</v>
      </c>
      <c r="R28" s="7">
        <v>0</v>
      </c>
      <c r="S28" s="7">
        <v>0</v>
      </c>
      <c r="T28" s="7" t="s">
        <v>160</v>
      </c>
      <c r="U28" s="8" t="s">
        <v>161</v>
      </c>
      <c r="V28" s="7"/>
      <c r="W28" s="8"/>
    </row>
    <row r="29" spans="1:23" ht="16.5" x14ac:dyDescent="0.25">
      <c r="A29" s="9" t="s">
        <v>4</v>
      </c>
      <c r="B29" s="7">
        <v>77</v>
      </c>
      <c r="C29" s="7" t="s">
        <v>144</v>
      </c>
      <c r="D29" s="7">
        <v>1</v>
      </c>
      <c r="E29" s="7" t="s">
        <v>142</v>
      </c>
      <c r="F29" s="7" t="s">
        <v>217</v>
      </c>
      <c r="G29" s="7" t="s">
        <v>143</v>
      </c>
      <c r="H29" s="7" t="s">
        <v>149</v>
      </c>
      <c r="I29" s="8" t="s">
        <v>150</v>
      </c>
      <c r="J29" s="7"/>
      <c r="K29" s="8"/>
      <c r="L29"/>
      <c r="M29" s="9" t="s">
        <v>7</v>
      </c>
      <c r="N29" s="7" t="s">
        <v>164</v>
      </c>
      <c r="O29" s="7" t="s">
        <v>137</v>
      </c>
      <c r="P29" s="7">
        <v>16</v>
      </c>
      <c r="Q29" s="7">
        <v>0</v>
      </c>
      <c r="R29" s="7">
        <v>0</v>
      </c>
      <c r="S29" s="7">
        <v>0</v>
      </c>
      <c r="T29" s="7" t="s">
        <v>160</v>
      </c>
      <c r="U29" s="8" t="s">
        <v>161</v>
      </c>
      <c r="V29" s="7"/>
      <c r="W29" s="8"/>
    </row>
    <row r="30" spans="1:23" ht="16.5" x14ac:dyDescent="0.25">
      <c r="A30" s="9" t="s">
        <v>9</v>
      </c>
      <c r="B30" s="7">
        <v>69</v>
      </c>
      <c r="C30" s="7" t="s">
        <v>170</v>
      </c>
      <c r="D30" s="7">
        <v>1</v>
      </c>
      <c r="E30" s="7" t="s">
        <v>142</v>
      </c>
      <c r="F30" s="7" t="s">
        <v>182</v>
      </c>
      <c r="G30" s="7" t="s">
        <v>143</v>
      </c>
      <c r="H30" s="7" t="s">
        <v>160</v>
      </c>
      <c r="I30" s="8" t="s">
        <v>171</v>
      </c>
      <c r="J30" s="7"/>
      <c r="K30" s="8"/>
      <c r="L30"/>
      <c r="M30" s="9" t="s">
        <v>5</v>
      </c>
      <c r="N30" s="7" t="s">
        <v>167</v>
      </c>
      <c r="O30" s="7" t="s">
        <v>164</v>
      </c>
      <c r="P30" s="7">
        <v>14</v>
      </c>
      <c r="Q30" s="7">
        <v>1</v>
      </c>
      <c r="R30" s="7">
        <v>0</v>
      </c>
      <c r="S30" s="7">
        <v>0</v>
      </c>
      <c r="T30" s="7" t="s">
        <v>149</v>
      </c>
      <c r="U30" s="8" t="s">
        <v>161</v>
      </c>
      <c r="V30" s="7"/>
      <c r="W30" s="8"/>
    </row>
    <row r="31" spans="1:23" ht="16.5" x14ac:dyDescent="0.25">
      <c r="A31" s="9" t="s">
        <v>5</v>
      </c>
      <c r="B31" s="7">
        <v>52</v>
      </c>
      <c r="C31" s="7" t="s">
        <v>165</v>
      </c>
      <c r="D31" s="7">
        <v>1</v>
      </c>
      <c r="E31" s="7" t="s">
        <v>162</v>
      </c>
      <c r="F31" s="7" t="s">
        <v>136</v>
      </c>
      <c r="G31" s="7" t="s">
        <v>143</v>
      </c>
      <c r="H31" s="7" t="s">
        <v>149</v>
      </c>
      <c r="I31" s="8" t="s">
        <v>161</v>
      </c>
      <c r="J31" s="7"/>
      <c r="K31" s="8"/>
      <c r="L31"/>
      <c r="M31" s="9" t="s">
        <v>8</v>
      </c>
      <c r="N31" s="7" t="s">
        <v>137</v>
      </c>
      <c r="O31" s="7" t="s">
        <v>138</v>
      </c>
      <c r="P31" s="7">
        <v>6</v>
      </c>
      <c r="Q31" s="7">
        <v>0</v>
      </c>
      <c r="R31" s="7">
        <v>1</v>
      </c>
      <c r="S31" s="7">
        <v>0</v>
      </c>
      <c r="T31" s="7" t="s">
        <v>160</v>
      </c>
      <c r="U31" s="8" t="s">
        <v>161</v>
      </c>
      <c r="V31" s="7"/>
      <c r="W31" s="8"/>
    </row>
    <row r="32" spans="1:23" ht="16.5" x14ac:dyDescent="0.25">
      <c r="A32" s="9" t="s">
        <v>1</v>
      </c>
      <c r="B32" s="7">
        <v>51</v>
      </c>
      <c r="C32" s="7" t="s">
        <v>179</v>
      </c>
      <c r="D32" s="7">
        <v>1</v>
      </c>
      <c r="E32" s="7" t="s">
        <v>195</v>
      </c>
      <c r="F32" s="7" t="s">
        <v>138</v>
      </c>
      <c r="G32" s="7" t="s">
        <v>143</v>
      </c>
      <c r="H32" s="7" t="s">
        <v>149</v>
      </c>
      <c r="I32" s="8" t="s">
        <v>184</v>
      </c>
      <c r="J32" s="7"/>
      <c r="K32" s="8"/>
      <c r="L32"/>
      <c r="M32" s="9" t="s">
        <v>9</v>
      </c>
      <c r="N32" s="7" t="s">
        <v>159</v>
      </c>
      <c r="O32" s="7" t="s">
        <v>142</v>
      </c>
      <c r="P32" s="7">
        <v>3</v>
      </c>
      <c r="Q32" s="7">
        <v>0</v>
      </c>
      <c r="R32" s="7">
        <v>0</v>
      </c>
      <c r="S32" s="7">
        <v>0</v>
      </c>
      <c r="T32" s="7" t="s">
        <v>160</v>
      </c>
      <c r="U32" s="8" t="s">
        <v>171</v>
      </c>
      <c r="V32" s="7"/>
      <c r="W32" s="8"/>
    </row>
    <row r="33" spans="1:23" ht="16.5" x14ac:dyDescent="0.25">
      <c r="A33" s="9" t="s">
        <v>152</v>
      </c>
      <c r="B33" s="7">
        <v>43</v>
      </c>
      <c r="C33" s="7" t="s">
        <v>153</v>
      </c>
      <c r="D33" s="7">
        <v>4</v>
      </c>
      <c r="E33" s="7" t="s">
        <v>182</v>
      </c>
      <c r="F33" s="7" t="s">
        <v>137</v>
      </c>
      <c r="G33" s="7" t="s">
        <v>143</v>
      </c>
      <c r="H33" s="7" t="s">
        <v>149</v>
      </c>
      <c r="I33" s="8" t="s">
        <v>156</v>
      </c>
      <c r="J33" s="7"/>
      <c r="K33" s="8"/>
      <c r="L33"/>
      <c r="M33" s="9" t="s">
        <v>10</v>
      </c>
      <c r="N33" s="7" t="s">
        <v>142</v>
      </c>
      <c r="O33" s="7" t="s">
        <v>137</v>
      </c>
      <c r="P33" s="7">
        <v>5</v>
      </c>
      <c r="Q33" s="7">
        <v>0</v>
      </c>
      <c r="R33" s="7">
        <v>1</v>
      </c>
      <c r="S33" s="7">
        <v>0</v>
      </c>
      <c r="T33" s="7" t="s">
        <v>173</v>
      </c>
      <c r="U33" s="8" t="s">
        <v>174</v>
      </c>
      <c r="V33" s="7"/>
      <c r="W33" s="8"/>
    </row>
    <row r="34" spans="1:23" ht="16.5" x14ac:dyDescent="0.25">
      <c r="A34" s="9" t="s">
        <v>10</v>
      </c>
      <c r="B34" s="7">
        <v>26</v>
      </c>
      <c r="C34" s="7" t="s">
        <v>172</v>
      </c>
      <c r="D34" s="7">
        <v>0</v>
      </c>
      <c r="E34" s="7" t="s">
        <v>142</v>
      </c>
      <c r="F34" s="7" t="s">
        <v>218</v>
      </c>
      <c r="G34" s="7" t="s">
        <v>143</v>
      </c>
      <c r="H34" s="7" t="s">
        <v>173</v>
      </c>
      <c r="I34" s="8" t="s">
        <v>174</v>
      </c>
      <c r="J34" s="7"/>
      <c r="K34" s="8"/>
      <c r="L34"/>
      <c r="M34" s="9" t="s">
        <v>175</v>
      </c>
      <c r="N34" s="7" t="s">
        <v>142</v>
      </c>
      <c r="O34" s="7" t="s">
        <v>142</v>
      </c>
      <c r="P34" s="7">
        <v>5</v>
      </c>
      <c r="Q34" s="7">
        <v>1</v>
      </c>
      <c r="R34" s="7">
        <v>0</v>
      </c>
      <c r="S34" s="7">
        <v>0</v>
      </c>
      <c r="T34" s="7" t="s">
        <v>149</v>
      </c>
      <c r="U34" s="8" t="s">
        <v>178</v>
      </c>
      <c r="V34" s="7"/>
      <c r="W34" s="8"/>
    </row>
    <row r="35" spans="1:23" ht="16.5" x14ac:dyDescent="0.25">
      <c r="A35" s="9" t="s">
        <v>3</v>
      </c>
      <c r="B35" s="7">
        <v>25</v>
      </c>
      <c r="C35" s="7" t="s">
        <v>135</v>
      </c>
      <c r="D35" s="7">
        <v>0</v>
      </c>
      <c r="E35" s="7" t="s">
        <v>142</v>
      </c>
      <c r="F35" s="7" t="s">
        <v>162</v>
      </c>
      <c r="G35" s="7" t="s">
        <v>143</v>
      </c>
      <c r="H35" s="7" t="s">
        <v>140</v>
      </c>
      <c r="I35" s="8" t="s">
        <v>141</v>
      </c>
      <c r="J35" s="7"/>
      <c r="K35" s="8"/>
      <c r="L35"/>
      <c r="M35" s="9" t="s">
        <v>1</v>
      </c>
      <c r="N35" s="7" t="s">
        <v>181</v>
      </c>
      <c r="O35" s="7" t="s">
        <v>182</v>
      </c>
      <c r="P35" s="7">
        <v>15</v>
      </c>
      <c r="Q35" s="7">
        <v>1</v>
      </c>
      <c r="R35" s="7">
        <v>0</v>
      </c>
      <c r="S35" s="7">
        <v>0</v>
      </c>
      <c r="T35" s="7" t="s">
        <v>149</v>
      </c>
      <c r="U35" s="8" t="s">
        <v>184</v>
      </c>
      <c r="V35" s="7"/>
      <c r="W35" s="8"/>
    </row>
    <row r="36" spans="1:23" ht="16.5" x14ac:dyDescent="0.25">
      <c r="A36" s="9" t="s">
        <v>186</v>
      </c>
      <c r="B36" s="7">
        <v>25</v>
      </c>
      <c r="C36" s="7" t="s">
        <v>187</v>
      </c>
      <c r="D36" s="7">
        <v>1</v>
      </c>
      <c r="E36" s="7" t="s">
        <v>142</v>
      </c>
      <c r="F36" s="7" t="s">
        <v>142</v>
      </c>
      <c r="G36" s="7" t="s">
        <v>143</v>
      </c>
      <c r="H36" s="7" t="s">
        <v>140</v>
      </c>
      <c r="I36" s="8" t="s">
        <v>189</v>
      </c>
      <c r="J36" s="7"/>
      <c r="K36" s="8"/>
      <c r="L36"/>
      <c r="M36" s="9" t="s">
        <v>186</v>
      </c>
      <c r="N36" s="7" t="s">
        <v>138</v>
      </c>
      <c r="O36" s="7" t="s">
        <v>142</v>
      </c>
      <c r="P36" s="7">
        <v>5</v>
      </c>
      <c r="Q36" s="7">
        <v>0</v>
      </c>
      <c r="R36" s="7">
        <v>0</v>
      </c>
      <c r="S36" s="7">
        <v>0</v>
      </c>
      <c r="T36" s="7" t="s">
        <v>140</v>
      </c>
      <c r="U36" s="8" t="s">
        <v>189</v>
      </c>
      <c r="V36" s="7"/>
      <c r="W36" s="8"/>
    </row>
    <row r="37" spans="1:23" ht="16.5" x14ac:dyDescent="0.25">
      <c r="A37" s="9" t="s">
        <v>193</v>
      </c>
      <c r="B37" s="7">
        <v>24</v>
      </c>
      <c r="C37" s="7" t="s">
        <v>194</v>
      </c>
      <c r="D37" s="7">
        <v>0</v>
      </c>
      <c r="E37" s="7" t="s">
        <v>162</v>
      </c>
      <c r="F37" s="7" t="s">
        <v>142</v>
      </c>
      <c r="G37" s="7" t="s">
        <v>143</v>
      </c>
      <c r="H37" s="7" t="s">
        <v>140</v>
      </c>
      <c r="I37" s="8" t="s">
        <v>197</v>
      </c>
      <c r="J37" s="7"/>
      <c r="K37" s="8"/>
      <c r="L37"/>
      <c r="M37" s="9" t="s">
        <v>190</v>
      </c>
      <c r="N37" s="7" t="s">
        <v>162</v>
      </c>
      <c r="O37" s="7" t="s">
        <v>142</v>
      </c>
      <c r="P37" s="7">
        <v>2</v>
      </c>
      <c r="Q37" s="7">
        <v>1</v>
      </c>
      <c r="R37" s="7">
        <v>0</v>
      </c>
      <c r="S37" s="7">
        <v>0</v>
      </c>
      <c r="T37" s="7" t="s">
        <v>140</v>
      </c>
      <c r="U37" s="8" t="s">
        <v>189</v>
      </c>
      <c r="V37" s="7"/>
      <c r="W37" s="8"/>
    </row>
    <row r="38" spans="1:23" ht="16.5" x14ac:dyDescent="0.25">
      <c r="A38" s="9" t="s">
        <v>175</v>
      </c>
      <c r="B38" s="7">
        <v>20</v>
      </c>
      <c r="C38" s="7" t="s">
        <v>176</v>
      </c>
      <c r="D38" s="7">
        <v>1</v>
      </c>
      <c r="E38" s="7" t="s">
        <v>142</v>
      </c>
      <c r="F38" s="7" t="s">
        <v>142</v>
      </c>
      <c r="G38" s="7" t="s">
        <v>143</v>
      </c>
      <c r="H38" s="7" t="s">
        <v>149</v>
      </c>
      <c r="I38" s="8" t="s">
        <v>178</v>
      </c>
      <c r="J38" s="7"/>
      <c r="K38" s="8"/>
      <c r="L38"/>
      <c r="M38" s="9" t="s">
        <v>193</v>
      </c>
      <c r="N38" s="7" t="s">
        <v>182</v>
      </c>
      <c r="O38" s="7" t="s">
        <v>162</v>
      </c>
      <c r="P38" s="7">
        <v>7</v>
      </c>
      <c r="Q38" s="7">
        <v>0</v>
      </c>
      <c r="R38" s="7">
        <v>0</v>
      </c>
      <c r="S38" s="7">
        <v>1</v>
      </c>
      <c r="T38" s="7" t="s">
        <v>140</v>
      </c>
      <c r="U38" s="8" t="s">
        <v>197</v>
      </c>
      <c r="V38" s="7"/>
      <c r="W38" s="8"/>
    </row>
    <row r="39" spans="1:23" ht="16.5" x14ac:dyDescent="0.25">
      <c r="A39" s="9" t="s">
        <v>190</v>
      </c>
      <c r="B39" s="7">
        <v>9</v>
      </c>
      <c r="C39" s="7" t="s">
        <v>191</v>
      </c>
      <c r="D39" s="7">
        <v>1</v>
      </c>
      <c r="E39" s="7" t="s">
        <v>162</v>
      </c>
      <c r="F39" s="7" t="s">
        <v>142</v>
      </c>
      <c r="G39" s="7" t="s">
        <v>143</v>
      </c>
      <c r="H39" s="7" t="s">
        <v>140</v>
      </c>
      <c r="I39" s="8" t="s">
        <v>189</v>
      </c>
      <c r="J39" s="7"/>
      <c r="K39" s="8"/>
      <c r="L39"/>
      <c r="M39" s="9" t="s">
        <v>198</v>
      </c>
      <c r="N39" s="7" t="s">
        <v>182</v>
      </c>
      <c r="O39" s="7" t="s">
        <v>162</v>
      </c>
      <c r="P39" s="7">
        <v>3</v>
      </c>
      <c r="Q39" s="7">
        <v>1</v>
      </c>
      <c r="R39" s="7">
        <v>0</v>
      </c>
      <c r="S39" s="7">
        <v>0</v>
      </c>
      <c r="T39" s="7" t="s">
        <v>140</v>
      </c>
      <c r="U39" s="8" t="s">
        <v>200</v>
      </c>
      <c r="V39" s="7"/>
      <c r="W39" s="8"/>
    </row>
    <row r="40" spans="1:23" ht="16.5" x14ac:dyDescent="0.25">
      <c r="A40" s="9" t="s">
        <v>198</v>
      </c>
      <c r="B40" s="7">
        <v>5</v>
      </c>
      <c r="C40" s="7" t="s">
        <v>199</v>
      </c>
      <c r="D40" s="7">
        <v>0</v>
      </c>
      <c r="E40" s="7" t="s">
        <v>162</v>
      </c>
      <c r="F40" s="7" t="s">
        <v>142</v>
      </c>
      <c r="G40" s="7" t="s">
        <v>143</v>
      </c>
      <c r="H40" s="7" t="s">
        <v>140</v>
      </c>
      <c r="I40" s="8" t="s">
        <v>200</v>
      </c>
      <c r="J40" s="7"/>
      <c r="K40" s="8"/>
      <c r="L40"/>
      <c r="M40" s="9" t="s">
        <v>0</v>
      </c>
      <c r="N40" s="7" t="s">
        <v>203</v>
      </c>
      <c r="O40" s="7" t="s">
        <v>162</v>
      </c>
      <c r="P40" s="7">
        <v>25</v>
      </c>
      <c r="Q40" s="7">
        <v>1</v>
      </c>
      <c r="R40" s="7">
        <v>9</v>
      </c>
      <c r="S40" s="7">
        <v>0</v>
      </c>
      <c r="T40" s="7" t="s">
        <v>149</v>
      </c>
      <c r="U40" s="8" t="s">
        <v>205</v>
      </c>
      <c r="V40" s="7"/>
      <c r="W4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Neymar FWC2022</vt:lpstr>
      <vt:lpstr>Gráficos Finais</vt:lpstr>
      <vt:lpstr>Seleção Brasileira FWC</vt:lpstr>
      <vt:lpstr>Brasil WCQ+FWC+Friends22</vt:lpstr>
      <vt:lpstr>Jogos Individuais</vt:lpstr>
      <vt:lpstr>Brasil x Sérvia Sofascore</vt:lpstr>
      <vt:lpstr>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EngenHumanas</dc:creator>
  <cp:lastModifiedBy>Gabriel EngenHumanas</cp:lastModifiedBy>
  <cp:lastPrinted>2023-10-14T15:12:18Z</cp:lastPrinted>
  <dcterms:created xsi:type="dcterms:W3CDTF">2023-09-13T21:10:26Z</dcterms:created>
  <dcterms:modified xsi:type="dcterms:W3CDTF">2024-01-04T16:37:40Z</dcterms:modified>
</cp:coreProperties>
</file>