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!!!!Projetos\Programação\"/>
    </mc:Choice>
  </mc:AlternateContent>
  <xr:revisionPtr revIDLastSave="0" documentId="13_ncr:1_{2E7E4932-CB1D-4F29-A417-B28F1D0048B8}" xr6:coauthVersionLast="47" xr6:coauthVersionMax="47" xr10:uidLastSave="{00000000-0000-0000-0000-000000000000}"/>
  <bookViews>
    <workbookView xWindow="-120" yWindow="-120" windowWidth="38640" windowHeight="15720" firstSheet="1" activeTab="1" xr2:uid="{871E8265-A62E-42FD-BAD3-668A53F6CA95}"/>
  </bookViews>
  <sheets>
    <sheet name="Início" sheetId="1" r:id="rId1"/>
    <sheet name="Cadastro" sheetId="11" r:id="rId2"/>
    <sheet name="Lançamentos" sheetId="12" r:id="rId3"/>
  </sheets>
  <definedNames>
    <definedName name="Avisos">TbCadastro[SALDO
RELATIVO]</definedName>
    <definedName name="ListaProduto">TbCadastro[PRODUTO]</definedName>
    <definedName name="SaldoRelativo">TbCadastro[SALDO
RELATIVO]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2" l="1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2" i="12"/>
  <c r="E13" i="12"/>
  <c r="E5" i="12"/>
  <c r="E6" i="12"/>
  <c r="E7" i="12"/>
  <c r="E8" i="12"/>
  <c r="E9" i="12"/>
  <c r="E10" i="12"/>
  <c r="E11" i="12"/>
  <c r="E11" i="11"/>
  <c r="F11" i="11" s="1"/>
  <c r="E10" i="11"/>
  <c r="F10" i="11" s="1"/>
  <c r="E9" i="11"/>
  <c r="F9" i="11" s="1"/>
  <c r="G11" i="11" l="1"/>
  <c r="G10" i="11"/>
  <c r="G9" i="11"/>
  <c r="E8" i="11" l="1"/>
  <c r="G8" i="11" s="1"/>
  <c r="E5" i="11"/>
  <c r="G5" i="11" s="1"/>
  <c r="E6" i="11"/>
  <c r="G6" i="11" s="1"/>
  <c r="E7" i="11"/>
  <c r="G7" i="11" s="1"/>
  <c r="D115" i="12"/>
  <c r="C115" i="12"/>
  <c r="B115" i="12"/>
  <c r="F8" i="11" l="1"/>
  <c r="F7" i="11"/>
  <c r="F6" i="11"/>
  <c r="F5" i="11"/>
  <c r="E115" i="12"/>
</calcChain>
</file>

<file path=xl/sharedStrings.xml><?xml version="1.0" encoding="utf-8"?>
<sst xmlns="http://schemas.openxmlformats.org/spreadsheetml/2006/main" count="137" uniqueCount="20">
  <si>
    <t>PRODUTO</t>
  </si>
  <si>
    <t>MEDIDA</t>
  </si>
  <si>
    <t>ESTOQUE
MÍNIMO</t>
  </si>
  <si>
    <t>ESTOQUE
MÁXIMO</t>
  </si>
  <si>
    <t>SALDO</t>
  </si>
  <si>
    <t>SALDO
RELATIVO</t>
  </si>
  <si>
    <t>AVISOS</t>
  </si>
  <si>
    <t>Caneta Esferográfica Azul</t>
  </si>
  <si>
    <t>Unidade</t>
  </si>
  <si>
    <t>Caneta Esferográfica Preta</t>
  </si>
  <si>
    <t>Caneta Esferográfica Vermelha</t>
  </si>
  <si>
    <t>Lapiseira 0,5 mm</t>
  </si>
  <si>
    <t>Lapiseira 0,7 mm</t>
  </si>
  <si>
    <t>Lapiseira 0,9 mm</t>
  </si>
  <si>
    <t>Lápis Padrão</t>
  </si>
  <si>
    <t>DATA</t>
  </si>
  <si>
    <t>ENTRADA</t>
  </si>
  <si>
    <t>SAÍDA</t>
  </si>
  <si>
    <t>Caneta Esferográfica vermelha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</si>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</sst>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ahnschrift SemiBold"/>
      <family val="2"/>
    </font>
    <font>
      <sz val="11"/>
      <color theme="1"/>
      <name val="Bahnschrift SemiBold SemiConden"/>
      <family val="2"/>
    </font>
    <font>
      <b/>
      <sz val="11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10" fontId="3" fillId="4" borderId="0" xfId="0" applyNumberFormat="1" applyFont="1" applyFill="1" applyAlignment="1">
      <alignment horizontal="center"/>
    </xf>
    <xf numFmtId="0" fontId="3" fillId="0" borderId="0" xfId="0" applyFont="1" applyAlignment="1" applyProtection="1">
      <alignment vertical="center"/>
      <protection locked="0"/>
    </xf>
    <xf numFmtId="3" fontId="3" fillId="0" borderId="0" xfId="0" applyNumberFormat="1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 applyProtection="1">
      <alignment horizontal="right" vertical="center"/>
      <protection locked="0"/>
    </xf>
  </cellXfs>
  <cellStyles count="1">
    <cellStyle name="Normal" xfId="0" builtinId="0"/>
  </cellStyles>
  <dxfs count="31"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color theme="9" tint="-0.499984740745262"/>
      </font>
    </dxf>
    <dxf>
      <font>
        <b/>
        <i val="0"/>
        <color rgb="FFC00000"/>
      </font>
    </dxf>
    <dxf>
      <font>
        <color theme="9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numFmt numFmtId="19" formatCode="dd/mm/yyyy"/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numFmt numFmtId="14" formatCode="0.00%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 SemiConden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45532800627807E-2"/>
          <c:y val="1.9925768397633097E-2"/>
          <c:w val="0.64572926282319354"/>
          <c:h val="0.96030742298587513"/>
        </c:manualLayout>
      </c:layout>
      <c:doughnutChart>
        <c:varyColors val="1"/>
        <c:ser>
          <c:idx val="0"/>
          <c:order val="0"/>
          <c:tx>
            <c:strRef>
              <c:f>Cadastro!$F$4</c:f>
              <c:strCache>
                <c:ptCount val="1"/>
                <c:pt idx="0">
                  <c:v>SALDO
RELATIVO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C7-4E30-B1F9-42C3AFAFEFB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C7-4E30-B1F9-42C3AFAFEFB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7-4E30-B1F9-42C3AFAFEFBD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C7-4E30-B1F9-42C3AFAFEFBD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C7-4E30-B1F9-42C3AFAFEF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C7-4E30-B1F9-42C3AFAFEFBD}"/>
              </c:ext>
            </c:extLst>
          </c:dPt>
          <c:dPt>
            <c:idx val="6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C7-4E30-B1F9-42C3AFAFEFB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4C7-4E30-B1F9-42C3AFAFEF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4C7-4E30-B1F9-42C3AFAFEFB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4C7-4E30-B1F9-42C3AFAFE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Cadastro!$A$5:$A$11</c:f>
              <c:strCache>
                <c:ptCount val="7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  <c:pt idx="3">
                  <c:v>Lapiseira 0,5 mm</c:v>
                </c:pt>
                <c:pt idx="4">
                  <c:v>Lapiseira 0,7 mm</c:v>
                </c:pt>
                <c:pt idx="5">
                  <c:v>Lapiseira 0,9 mm</c:v>
                </c:pt>
                <c:pt idx="6">
                  <c:v>Lápis Padrão</c:v>
                </c:pt>
              </c:strCache>
            </c:strRef>
          </c:cat>
          <c:val>
            <c:numRef>
              <c:f>Cadastro!$F$5:$F$11</c:f>
              <c:numCache>
                <c:formatCode>0.00%</c:formatCode>
                <c:ptCount val="7"/>
                <c:pt idx="0">
                  <c:v>0.21333333333333335</c:v>
                </c:pt>
                <c:pt idx="1">
                  <c:v>0.32666666666666666</c:v>
                </c:pt>
                <c:pt idx="2">
                  <c:v>1.18</c:v>
                </c:pt>
                <c:pt idx="3">
                  <c:v>1.88</c:v>
                </c:pt>
                <c:pt idx="4">
                  <c:v>0.18</c:v>
                </c:pt>
                <c:pt idx="5">
                  <c:v>0.6</c:v>
                </c:pt>
                <c:pt idx="6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7-4E30-B1F9-42C3AFAFEF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30"/>
        <c:holeSize val="4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51385411532399"/>
          <c:y val="1.9767540660022412E-2"/>
          <c:w val="0.274486060055605"/>
          <c:h val="0.4619225938516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SemiBold Condensed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A1"/><Relationship Id="rId2" Type="http://schemas.openxmlformats.org/officeDocument/2006/relationships/hyperlink" Target="#Cadastro!A1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A1"/><Relationship Id="rId2" Type="http://schemas.openxmlformats.org/officeDocument/2006/relationships/hyperlink" Target="#Cadastro!A1"/><Relationship Id="rId1" Type="http://schemas.openxmlformats.org/officeDocument/2006/relationships/hyperlink" Target="#In&#237;cio!A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astro!A1"/><Relationship Id="rId2" Type="http://schemas.openxmlformats.org/officeDocument/2006/relationships/hyperlink" Target="#Lan&#231;amentos!A1"/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221273</xdr:colOff>
      <xdr:row>1</xdr:row>
      <xdr:rowOff>78398</xdr:rowOff>
    </xdr:from>
    <xdr:to>
      <xdr:col>0</xdr:col>
      <xdr:colOff>2021273</xdr:colOff>
      <xdr:row>2</xdr:row>
      <xdr:rowOff>4840</xdr:rowOff>
    </xdr:to>
    <xdr:sp macro="" textlink="">
      <xdr:nvSpPr>
        <xdr:cNvPr id="3" name="Rectangle: Top Corners One Rounded and One Snipped 2">
          <a:extLst>
            <a:ext uri="{FF2B5EF4-FFF2-40B4-BE49-F238E27FC236}">
              <a16:creationId xmlns:a16="http://schemas.microsoft.com/office/drawing/2014/main" id="{B249DE74-CEA2-9723-B518-A9CC38ACA520}"/>
            </a:ext>
          </a:extLst>
        </xdr:cNvPr>
        <xdr:cNvSpPr/>
      </xdr:nvSpPr>
      <xdr:spPr>
        <a:xfrm>
          <a:off x="221273" y="78398"/>
          <a:ext cx="1800000" cy="428669"/>
        </a:xfrm>
        <a:prstGeom prst="snipRoundRect">
          <a:avLst>
            <a:gd name="adj1" fmla="val 0"/>
            <a:gd name="adj2" fmla="val 50000"/>
          </a:avLst>
        </a:prstGeom>
        <a:solidFill>
          <a:schemeClr val="tx2"/>
        </a:solidFill>
        <a:ln>
          <a:solidFill>
            <a:schemeClr val="tx2">
              <a:lumMod val="75000"/>
            </a:schemeClr>
          </a:solidFill>
        </a:ln>
        <a:effectLst>
          <a:softEdge rad="431800"/>
        </a:effectLst>
        <a:scene3d>
          <a:camera prst="orthographicFront"/>
          <a:lightRig rig="threePt" dir="t"/>
        </a:scene3d>
        <a:sp3d>
          <a:bevelT prst="relaxedInse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2395571</xdr:colOff>
      <xdr:row>1</xdr:row>
      <xdr:rowOff>78398</xdr:rowOff>
    </xdr:from>
    <xdr:to>
      <xdr:col>2</xdr:col>
      <xdr:colOff>428866</xdr:colOff>
      <xdr:row>2</xdr:row>
      <xdr:rowOff>4840</xdr:rowOff>
    </xdr:to>
    <xdr:sp macro="" textlink="">
      <xdr:nvSpPr>
        <xdr:cNvPr id="4" name="Rectangle: Top Corners One Rounded and One Snipped 3">
          <a:extLst>
            <a:ext uri="{FF2B5EF4-FFF2-40B4-BE49-F238E27FC236}">
              <a16:creationId xmlns:a16="http://schemas.microsoft.com/office/drawing/2014/main" id="{BFD130ED-8959-4754-AE11-096CE2849BDA}"/>
            </a:ext>
          </a:extLst>
        </xdr:cNvPr>
        <xdr:cNvSpPr/>
      </xdr:nvSpPr>
      <xdr:spPr>
        <a:xfrm>
          <a:off x="2395571" y="78398"/>
          <a:ext cx="1800000" cy="428669"/>
        </a:xfrm>
        <a:prstGeom prst="snipRoundRect">
          <a:avLst>
            <a:gd name="adj1" fmla="val 0"/>
            <a:gd name="adj2" fmla="val 50000"/>
          </a:avLst>
        </a:prstGeom>
        <a:solidFill>
          <a:schemeClr val="tx2"/>
        </a:solidFill>
        <a:ln>
          <a:solidFill>
            <a:schemeClr val="tx2">
              <a:lumMod val="75000"/>
            </a:schemeClr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20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803164</xdr:colOff>
      <xdr:row>1</xdr:row>
      <xdr:rowOff>78398</xdr:rowOff>
    </xdr:from>
    <xdr:to>
      <xdr:col>4</xdr:col>
      <xdr:colOff>507664</xdr:colOff>
      <xdr:row>2</xdr:row>
      <xdr:rowOff>4840</xdr:rowOff>
    </xdr:to>
    <xdr:sp macro="" textlink="">
      <xdr:nvSpPr>
        <xdr:cNvPr id="5" name="Rectangle: Top Corners One Rounded and One Snipped 4">
          <a:extLst>
            <a:ext uri="{FF2B5EF4-FFF2-40B4-BE49-F238E27FC236}">
              <a16:creationId xmlns:a16="http://schemas.microsoft.com/office/drawing/2014/main" id="{3A1649FD-7E23-409F-8ADB-AE064C245EDB}"/>
            </a:ext>
          </a:extLst>
        </xdr:cNvPr>
        <xdr:cNvSpPr/>
      </xdr:nvSpPr>
      <xdr:spPr>
        <a:xfrm>
          <a:off x="4569869" y="78398"/>
          <a:ext cx="1800000" cy="428669"/>
        </a:xfrm>
        <a:prstGeom prst="snipRoundRect">
          <a:avLst>
            <a:gd name="adj1" fmla="val 0"/>
            <a:gd name="adj2" fmla="val 50000"/>
          </a:avLst>
        </a:prstGeom>
        <a:solidFill>
          <a:schemeClr val="tx2"/>
        </a:solidFill>
        <a:ln>
          <a:solidFill>
            <a:schemeClr val="tx2">
              <a:lumMod val="75000"/>
            </a:schemeClr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221273</xdr:colOff>
      <xdr:row>1</xdr:row>
      <xdr:rowOff>78398</xdr:rowOff>
    </xdr:from>
    <xdr:to>
      <xdr:col>0</xdr:col>
      <xdr:colOff>2021273</xdr:colOff>
      <xdr:row>2</xdr:row>
      <xdr:rowOff>4840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37D5B00-0808-17D5-1E31-89FAFA6B547C}"/>
            </a:ext>
          </a:extLst>
        </xdr:cNvPr>
        <xdr:cNvSpPr txBox="1"/>
      </xdr:nvSpPr>
      <xdr:spPr>
        <a:xfrm>
          <a:off x="221273" y="78398"/>
          <a:ext cx="1800000" cy="428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Bahnschrift" panose="020B0502040204020203" pitchFamily="34" charset="0"/>
            </a:rPr>
            <a:t>Início</a:t>
          </a:r>
          <a:endParaRPr lang="pt-BR" sz="2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2395571</xdr:colOff>
      <xdr:row>1</xdr:row>
      <xdr:rowOff>78398</xdr:rowOff>
    </xdr:from>
    <xdr:to>
      <xdr:col>2</xdr:col>
      <xdr:colOff>428866</xdr:colOff>
      <xdr:row>2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0026D2B-AFFC-924B-C25A-BA6456CECA7F}"/>
            </a:ext>
          </a:extLst>
        </xdr:cNvPr>
        <xdr:cNvSpPr txBox="1"/>
      </xdr:nvSpPr>
      <xdr:spPr>
        <a:xfrm>
          <a:off x="2395571" y="78398"/>
          <a:ext cx="1800000" cy="4238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Bahnschrift" panose="020B0502040204020203" pitchFamily="34" charset="0"/>
              <a:ea typeface="Artifakt Element Thin" panose="020B0203050000020004" pitchFamily="34" charset="0"/>
            </a:rPr>
            <a:t>Cadastro</a:t>
          </a:r>
          <a:endParaRPr lang="pt-BR" sz="1100" b="1">
            <a:solidFill>
              <a:schemeClr val="bg1"/>
            </a:solidFill>
            <a:latin typeface="Bahnschrift" panose="020B0502040204020203" pitchFamily="34" charset="0"/>
            <a:ea typeface="Artifakt Element Thin" panose="020B0203050000020004" pitchFamily="34" charset="0"/>
          </a:endParaRPr>
        </a:p>
      </xdr:txBody>
    </xdr:sp>
    <xdr:clientData/>
  </xdr:twoCellAnchor>
  <xdr:twoCellAnchor>
    <xdr:from>
      <xdr:col>2</xdr:col>
      <xdr:colOff>803164</xdr:colOff>
      <xdr:row>1</xdr:row>
      <xdr:rowOff>78398</xdr:rowOff>
    </xdr:from>
    <xdr:to>
      <xdr:col>4</xdr:col>
      <xdr:colOff>507664</xdr:colOff>
      <xdr:row>2</xdr:row>
      <xdr:rowOff>4840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6861217-9F8D-3742-1D06-9887E7A8A24C}"/>
            </a:ext>
          </a:extLst>
        </xdr:cNvPr>
        <xdr:cNvSpPr txBox="1"/>
      </xdr:nvSpPr>
      <xdr:spPr>
        <a:xfrm>
          <a:off x="4569869" y="78398"/>
          <a:ext cx="1800000" cy="428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Bahnschrift" panose="020B0502040204020203" pitchFamily="34" charset="0"/>
              <a:ea typeface="Artifakt Element Thin" panose="020B0203050000020004" pitchFamily="34" charset="0"/>
            </a:rPr>
            <a:t>Lançamentos</a:t>
          </a:r>
          <a:endParaRPr lang="pt-BR" sz="2000" b="1">
            <a:solidFill>
              <a:schemeClr val="bg1"/>
            </a:solidFill>
            <a:latin typeface="Bahnschrift" panose="020B0502040204020203" pitchFamily="34" charset="0"/>
            <a:ea typeface="Artifakt Element Thin" panose="020B0203050000020004" pitchFamily="34" charset="0"/>
          </a:endParaRPr>
        </a:p>
      </xdr:txBody>
    </xdr:sp>
    <xdr:clientData/>
  </xdr:twoCellAnchor>
  <xdr:twoCellAnchor>
    <xdr:from>
      <xdr:col>0</xdr:col>
      <xdr:colOff>159568</xdr:colOff>
      <xdr:row>1</xdr:row>
      <xdr:rowOff>34637</xdr:rowOff>
    </xdr:from>
    <xdr:to>
      <xdr:col>0</xdr:col>
      <xdr:colOff>2060864</xdr:colOff>
      <xdr:row>2</xdr:row>
      <xdr:rowOff>43296</xdr:rowOff>
    </xdr:to>
    <xdr:sp macro="" textlink="">
      <xdr:nvSpPr>
        <xdr:cNvPr id="15" name="Rectangle: Rounded Corner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57BF7-B0B8-AA5C-F241-2DC7E246140B}"/>
            </a:ext>
          </a:extLst>
        </xdr:cNvPr>
        <xdr:cNvSpPr/>
      </xdr:nvSpPr>
      <xdr:spPr>
        <a:xfrm>
          <a:off x="159568" y="34637"/>
          <a:ext cx="1901296" cy="51088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2329537</xdr:colOff>
      <xdr:row>1</xdr:row>
      <xdr:rowOff>31173</xdr:rowOff>
    </xdr:from>
    <xdr:to>
      <xdr:col>2</xdr:col>
      <xdr:colOff>464128</xdr:colOff>
      <xdr:row>2</xdr:row>
      <xdr:rowOff>39832</xdr:rowOff>
    </xdr:to>
    <xdr:sp macro="" textlink="">
      <xdr:nvSpPr>
        <xdr:cNvPr id="16" name="Rectangle: Rounded Corners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202953-364F-46EF-A6B7-6A4CAAB6F09C}"/>
            </a:ext>
          </a:extLst>
        </xdr:cNvPr>
        <xdr:cNvSpPr/>
      </xdr:nvSpPr>
      <xdr:spPr>
        <a:xfrm>
          <a:off x="2329537" y="31173"/>
          <a:ext cx="1901296" cy="51088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741459</xdr:colOff>
      <xdr:row>1</xdr:row>
      <xdr:rowOff>36369</xdr:rowOff>
    </xdr:from>
    <xdr:to>
      <xdr:col>4</xdr:col>
      <xdr:colOff>547255</xdr:colOff>
      <xdr:row>2</xdr:row>
      <xdr:rowOff>45028</xdr:rowOff>
    </xdr:to>
    <xdr:sp macro="" textlink="">
      <xdr:nvSpPr>
        <xdr:cNvPr id="17" name="Rectangle: Rounded Corner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AC881A-4789-457C-A910-81BA2728C55A}"/>
            </a:ext>
          </a:extLst>
        </xdr:cNvPr>
        <xdr:cNvSpPr/>
      </xdr:nvSpPr>
      <xdr:spPr>
        <a:xfrm>
          <a:off x="4508164" y="36369"/>
          <a:ext cx="1901296" cy="51088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8659</xdr:rowOff>
    </xdr:from>
    <xdr:to>
      <xdr:col>4</xdr:col>
      <xdr:colOff>510886</xdr:colOff>
      <xdr:row>22</xdr:row>
      <xdr:rowOff>60614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7A6BAD9-1A60-CE45-5CC3-2809BE65533A}"/>
            </a:ext>
          </a:extLst>
        </xdr:cNvPr>
        <xdr:cNvSpPr txBox="1"/>
      </xdr:nvSpPr>
      <xdr:spPr>
        <a:xfrm>
          <a:off x="0" y="510886"/>
          <a:ext cx="6373091" cy="3861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2000">
            <a:latin typeface="Arial Black" panose="020B0A04020102020204" pitchFamily="34" charset="0"/>
          </a:endParaRPr>
        </a:p>
        <a:p>
          <a:pPr algn="ctr"/>
          <a:r>
            <a:rPr lang="pt-BR" sz="2000">
              <a:latin typeface="Arial Black" panose="020B0A04020102020204" pitchFamily="34" charset="0"/>
            </a:rPr>
            <a:t>Orientações</a:t>
          </a:r>
        </a:p>
        <a:p>
          <a:endParaRPr lang="pt-BR" sz="1100"/>
        </a:p>
        <a:p>
          <a:endParaRPr lang="pt-BR" sz="1100"/>
        </a:p>
        <a:p>
          <a:endParaRPr lang="pt-BR" sz="1200">
            <a:latin typeface="Bahnschrift SemiBold" panose="020B0502040204020203" pitchFamily="34" charset="0"/>
          </a:endParaRPr>
        </a:p>
        <a:p>
          <a:pPr algn="ctr"/>
          <a:r>
            <a:rPr lang="pt-BR" sz="1200">
              <a:latin typeface="Bahnschrift SemiBold" panose="020B0502040204020203" pitchFamily="34" charset="0"/>
            </a:rPr>
            <a:t>1. Cadastrar o produto na aba "Cadastro". </a:t>
          </a:r>
        </a:p>
        <a:p>
          <a:pPr algn="ctr"/>
          <a:r>
            <a:rPr lang="pt-BR" sz="1200">
              <a:latin typeface="Bahnschrift SemiBold" panose="020B0502040204020203" pitchFamily="34" charset="0"/>
            </a:rPr>
            <a:t>2. Registrar as entradas e saídas na aba "Lançamentos". </a:t>
          </a:r>
        </a:p>
        <a:p>
          <a:pPr algn="ctr"/>
          <a:r>
            <a:rPr lang="pt-BR" sz="1200">
              <a:latin typeface="Bahnschrift SemiBold" panose="020B0502040204020203" pitchFamily="34" charset="0"/>
            </a:rPr>
            <a:t>3. Relatórios e consultas usar os filtros nas abas "Cadastro" e "Lançamentos".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2395571</xdr:colOff>
      <xdr:row>1</xdr:row>
      <xdr:rowOff>78398</xdr:rowOff>
    </xdr:from>
    <xdr:to>
      <xdr:col>2</xdr:col>
      <xdr:colOff>428866</xdr:colOff>
      <xdr:row>2</xdr:row>
      <xdr:rowOff>4840</xdr:rowOff>
    </xdr:to>
    <xdr:sp macro="" textlink="">
      <xdr:nvSpPr>
        <xdr:cNvPr id="3" name="Rectangle: Top Corners One Rounded and One Snipped 2">
          <a:extLst>
            <a:ext uri="{FF2B5EF4-FFF2-40B4-BE49-F238E27FC236}">
              <a16:creationId xmlns:a16="http://schemas.microsoft.com/office/drawing/2014/main" id="{A0B8131A-5186-42CD-9924-400D97D8BB69}"/>
            </a:ext>
          </a:extLst>
        </xdr:cNvPr>
        <xdr:cNvSpPr/>
      </xdr:nvSpPr>
      <xdr:spPr>
        <a:xfrm>
          <a:off x="2395571" y="78398"/>
          <a:ext cx="1795670" cy="431267"/>
        </a:xfrm>
        <a:prstGeom prst="snipRoundRect">
          <a:avLst>
            <a:gd name="adj1" fmla="val 0"/>
            <a:gd name="adj2" fmla="val 50000"/>
          </a:avLst>
        </a:prstGeom>
        <a:solidFill>
          <a:schemeClr val="tx2"/>
        </a:solidFill>
        <a:ln>
          <a:solidFill>
            <a:schemeClr val="tx2">
              <a:lumMod val="75000"/>
            </a:schemeClr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/>
          <a:lightRig rig="threePt" dir="t"/>
        </a:scene3d>
        <a:sp3d>
          <a:bevelT prst="relaxedInse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20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221273</xdr:colOff>
      <xdr:row>1</xdr:row>
      <xdr:rowOff>78398</xdr:rowOff>
    </xdr:from>
    <xdr:to>
      <xdr:col>0</xdr:col>
      <xdr:colOff>2021273</xdr:colOff>
      <xdr:row>2</xdr:row>
      <xdr:rowOff>4840</xdr:rowOff>
    </xdr:to>
    <xdr:sp macro="" textlink="">
      <xdr:nvSpPr>
        <xdr:cNvPr id="2" name="Rectangle: Top Corners One Rounded and One Snipped 1">
          <a:extLst>
            <a:ext uri="{FF2B5EF4-FFF2-40B4-BE49-F238E27FC236}">
              <a16:creationId xmlns:a16="http://schemas.microsoft.com/office/drawing/2014/main" id="{2A3EB618-DCB1-4503-8C2F-7DA7E6034B00}"/>
            </a:ext>
          </a:extLst>
        </xdr:cNvPr>
        <xdr:cNvSpPr/>
      </xdr:nvSpPr>
      <xdr:spPr>
        <a:xfrm>
          <a:off x="221273" y="78398"/>
          <a:ext cx="1800000" cy="431267"/>
        </a:xfrm>
        <a:prstGeom prst="snipRoundRect">
          <a:avLst>
            <a:gd name="adj1" fmla="val 0"/>
            <a:gd name="adj2" fmla="val 50000"/>
          </a:avLst>
        </a:prstGeom>
        <a:solidFill>
          <a:schemeClr val="tx2"/>
        </a:solidFill>
        <a:ln>
          <a:solidFill>
            <a:schemeClr val="tx2">
              <a:lumMod val="75000"/>
            </a:schemeClr>
          </a:solidFill>
        </a:ln>
        <a:effectLst>
          <a:softEdge rad="4318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221273</xdr:colOff>
      <xdr:row>1</xdr:row>
      <xdr:rowOff>78398</xdr:rowOff>
    </xdr:from>
    <xdr:to>
      <xdr:col>0</xdr:col>
      <xdr:colOff>2021273</xdr:colOff>
      <xdr:row>2</xdr:row>
      <xdr:rowOff>4840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51E37B-CF6C-4774-9462-9896F8957B45}"/>
            </a:ext>
            <a:ext uri="{147F2762-F138-4A5C-976F-8EAC2B608ADB}">
              <a16:predDERef xmlns:a16="http://schemas.microsoft.com/office/drawing/2014/main" pred="{2A3EB618-DCB1-4503-8C2F-7DA7E6034B00}"/>
            </a:ext>
          </a:extLst>
        </xdr:cNvPr>
        <xdr:cNvSpPr txBox="1"/>
      </xdr:nvSpPr>
      <xdr:spPr>
        <a:xfrm>
          <a:off x="221273" y="78398"/>
          <a:ext cx="1800000" cy="431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>
              <a:solidFill>
                <a:schemeClr val="bg1"/>
              </a:solidFill>
              <a:latin typeface="Bahnschrift" panose="020B0502040204020203" pitchFamily="34" charset="0"/>
            </a:rPr>
            <a:t>Início</a:t>
          </a:r>
        </a:p>
      </xdr:txBody>
    </xdr:sp>
    <xdr:clientData/>
  </xdr:twoCellAnchor>
  <xdr:twoCellAnchor>
    <xdr:from>
      <xdr:col>0</xdr:col>
      <xdr:colOff>159568</xdr:colOff>
      <xdr:row>1</xdr:row>
      <xdr:rowOff>34637</xdr:rowOff>
    </xdr:from>
    <xdr:to>
      <xdr:col>0</xdr:col>
      <xdr:colOff>2060864</xdr:colOff>
      <xdr:row>2</xdr:row>
      <xdr:rowOff>43296</xdr:rowOff>
    </xdr:to>
    <xdr:sp macro="" textlink="">
      <xdr:nvSpPr>
        <xdr:cNvPr id="8" name="Rectangle: Rounded Corner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06002E-B35C-4ECA-995D-31353534547D}"/>
            </a:ext>
          </a:extLst>
        </xdr:cNvPr>
        <xdr:cNvSpPr/>
      </xdr:nvSpPr>
      <xdr:spPr>
        <a:xfrm>
          <a:off x="159568" y="34637"/>
          <a:ext cx="1901296" cy="5134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2395571</xdr:colOff>
      <xdr:row>1</xdr:row>
      <xdr:rowOff>78398</xdr:rowOff>
    </xdr:from>
    <xdr:to>
      <xdr:col>2</xdr:col>
      <xdr:colOff>428866</xdr:colOff>
      <xdr:row>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7BA8F8-C268-4200-B3EA-54842F0A5EEA}"/>
            </a:ext>
          </a:extLst>
        </xdr:cNvPr>
        <xdr:cNvSpPr txBox="1"/>
      </xdr:nvSpPr>
      <xdr:spPr>
        <a:xfrm>
          <a:off x="2395571" y="78398"/>
          <a:ext cx="1795670" cy="426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Bahnschrift" panose="020B0502040204020203" pitchFamily="34" charset="0"/>
              <a:ea typeface="Artifakt Element Thin" panose="020B0203050000020004" pitchFamily="34" charset="0"/>
            </a:rPr>
            <a:t>Cadastro</a:t>
          </a:r>
          <a:endParaRPr lang="pt-BR" sz="1100" b="1">
            <a:solidFill>
              <a:schemeClr val="bg1"/>
            </a:solidFill>
            <a:latin typeface="Bahnschrift" panose="020B0502040204020203" pitchFamily="34" charset="0"/>
            <a:ea typeface="Artifakt Element Thin" panose="020B0203050000020004" pitchFamily="34" charset="0"/>
          </a:endParaRPr>
        </a:p>
      </xdr:txBody>
    </xdr:sp>
    <xdr:clientData/>
  </xdr:twoCellAnchor>
  <xdr:twoCellAnchor>
    <xdr:from>
      <xdr:col>0</xdr:col>
      <xdr:colOff>2329537</xdr:colOff>
      <xdr:row>1</xdr:row>
      <xdr:rowOff>31173</xdr:rowOff>
    </xdr:from>
    <xdr:to>
      <xdr:col>2</xdr:col>
      <xdr:colOff>464128</xdr:colOff>
      <xdr:row>2</xdr:row>
      <xdr:rowOff>39832</xdr:rowOff>
    </xdr:to>
    <xdr:sp macro="" textlink="">
      <xdr:nvSpPr>
        <xdr:cNvPr id="9" name="Rectangle: Rounded Corner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B23D3E-EEDA-4954-8FA1-58DF54B8224A}"/>
            </a:ext>
          </a:extLst>
        </xdr:cNvPr>
        <xdr:cNvSpPr/>
      </xdr:nvSpPr>
      <xdr:spPr>
        <a:xfrm>
          <a:off x="2329537" y="31173"/>
          <a:ext cx="1896966" cy="5134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803164</xdr:colOff>
      <xdr:row>1</xdr:row>
      <xdr:rowOff>78398</xdr:rowOff>
    </xdr:from>
    <xdr:to>
      <xdr:col>4</xdr:col>
      <xdr:colOff>507664</xdr:colOff>
      <xdr:row>2</xdr:row>
      <xdr:rowOff>4840</xdr:rowOff>
    </xdr:to>
    <xdr:sp macro="" textlink="">
      <xdr:nvSpPr>
        <xdr:cNvPr id="4" name="Rectangle: Top Corners One Rounded and One Snipped 3">
          <a:extLst>
            <a:ext uri="{FF2B5EF4-FFF2-40B4-BE49-F238E27FC236}">
              <a16:creationId xmlns:a16="http://schemas.microsoft.com/office/drawing/2014/main" id="{59FD209B-65CF-486B-A411-0599EC786DEA}"/>
            </a:ext>
          </a:extLst>
        </xdr:cNvPr>
        <xdr:cNvSpPr/>
      </xdr:nvSpPr>
      <xdr:spPr>
        <a:xfrm>
          <a:off x="4565539" y="78398"/>
          <a:ext cx="1800000" cy="431267"/>
        </a:xfrm>
        <a:prstGeom prst="snipRoundRect">
          <a:avLst>
            <a:gd name="adj1" fmla="val 0"/>
            <a:gd name="adj2" fmla="val 50000"/>
          </a:avLst>
        </a:prstGeom>
        <a:solidFill>
          <a:schemeClr val="tx2"/>
        </a:solidFill>
        <a:ln>
          <a:solidFill>
            <a:schemeClr val="tx2">
              <a:lumMod val="75000"/>
            </a:schemeClr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803164</xdr:colOff>
      <xdr:row>1</xdr:row>
      <xdr:rowOff>78398</xdr:rowOff>
    </xdr:from>
    <xdr:to>
      <xdr:col>4</xdr:col>
      <xdr:colOff>507664</xdr:colOff>
      <xdr:row>2</xdr:row>
      <xdr:rowOff>4840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C6C1A30-4EAB-476E-A88C-CF76296DB0E5}"/>
            </a:ext>
          </a:extLst>
        </xdr:cNvPr>
        <xdr:cNvSpPr txBox="1"/>
      </xdr:nvSpPr>
      <xdr:spPr>
        <a:xfrm>
          <a:off x="4565539" y="78398"/>
          <a:ext cx="1800000" cy="431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Bahnschrift" panose="020B0502040204020203" pitchFamily="34" charset="0"/>
              <a:ea typeface="Artifakt Element Thin" panose="020B0203050000020004" pitchFamily="34" charset="0"/>
            </a:rPr>
            <a:t>Lançamentos</a:t>
          </a:r>
          <a:endParaRPr lang="pt-BR" sz="2000" b="1">
            <a:solidFill>
              <a:schemeClr val="bg1"/>
            </a:solidFill>
            <a:latin typeface="Bahnschrift" panose="020B0502040204020203" pitchFamily="34" charset="0"/>
            <a:ea typeface="Artifakt Element Thin" panose="020B0203050000020004" pitchFamily="34" charset="0"/>
          </a:endParaRPr>
        </a:p>
      </xdr:txBody>
    </xdr:sp>
    <xdr:clientData/>
  </xdr:twoCellAnchor>
  <xdr:twoCellAnchor>
    <xdr:from>
      <xdr:col>2</xdr:col>
      <xdr:colOff>741459</xdr:colOff>
      <xdr:row>1</xdr:row>
      <xdr:rowOff>36369</xdr:rowOff>
    </xdr:from>
    <xdr:to>
      <xdr:col>4</xdr:col>
      <xdr:colOff>547255</xdr:colOff>
      <xdr:row>2</xdr:row>
      <xdr:rowOff>45028</xdr:rowOff>
    </xdr:to>
    <xdr:sp macro="" textlink="">
      <xdr:nvSpPr>
        <xdr:cNvPr id="10" name="Rectangle: Rounded Corner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87DD98-3AC4-45A2-A541-2DA92D3507DC}"/>
            </a:ext>
          </a:extLst>
        </xdr:cNvPr>
        <xdr:cNvSpPr/>
      </xdr:nvSpPr>
      <xdr:spPr>
        <a:xfrm>
          <a:off x="4503834" y="36369"/>
          <a:ext cx="1901296" cy="5134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155863</xdr:colOff>
      <xdr:row>11</xdr:row>
      <xdr:rowOff>91788</xdr:rowOff>
    </xdr:from>
    <xdr:to>
      <xdr:col>3</xdr:col>
      <xdr:colOff>458932</xdr:colOff>
      <xdr:row>29</xdr:row>
      <xdr:rowOff>103910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7E0CCB-D637-A09C-D42D-DDF005F69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803164</xdr:colOff>
      <xdr:row>1</xdr:row>
      <xdr:rowOff>78398</xdr:rowOff>
    </xdr:from>
    <xdr:to>
      <xdr:col>4</xdr:col>
      <xdr:colOff>507664</xdr:colOff>
      <xdr:row>2</xdr:row>
      <xdr:rowOff>4840</xdr:rowOff>
    </xdr:to>
    <xdr:sp macro="" textlink="">
      <xdr:nvSpPr>
        <xdr:cNvPr id="4" name="Rectangle: Top Corners One Rounded and One Snipped 3">
          <a:extLst>
            <a:ext uri="{FF2B5EF4-FFF2-40B4-BE49-F238E27FC236}">
              <a16:creationId xmlns:a16="http://schemas.microsoft.com/office/drawing/2014/main" id="{C775A804-9FB4-4069-9DB5-570E938F0BC4}"/>
            </a:ext>
          </a:extLst>
        </xdr:cNvPr>
        <xdr:cNvSpPr/>
      </xdr:nvSpPr>
      <xdr:spPr>
        <a:xfrm>
          <a:off x="4565539" y="78398"/>
          <a:ext cx="1800000" cy="431267"/>
        </a:xfrm>
        <a:prstGeom prst="snipRoundRect">
          <a:avLst>
            <a:gd name="adj1" fmla="val 0"/>
            <a:gd name="adj2" fmla="val 50000"/>
          </a:avLst>
        </a:prstGeom>
        <a:solidFill>
          <a:schemeClr val="tx2"/>
        </a:solidFill>
        <a:ln>
          <a:solidFill>
            <a:schemeClr val="tx2">
              <a:lumMod val="75000"/>
            </a:schemeClr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/>
          <a:lightRig rig="threePt" dir="t"/>
        </a:scene3d>
        <a:sp3d>
          <a:bevelT prst="relaxedInse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221273</xdr:colOff>
      <xdr:row>1</xdr:row>
      <xdr:rowOff>78398</xdr:rowOff>
    </xdr:from>
    <xdr:to>
      <xdr:col>0</xdr:col>
      <xdr:colOff>2021273</xdr:colOff>
      <xdr:row>2</xdr:row>
      <xdr:rowOff>4840</xdr:rowOff>
    </xdr:to>
    <xdr:sp macro="" textlink="">
      <xdr:nvSpPr>
        <xdr:cNvPr id="2" name="Rectangle: Top Corners One Rounded and One Snipped 1">
          <a:extLst>
            <a:ext uri="{FF2B5EF4-FFF2-40B4-BE49-F238E27FC236}">
              <a16:creationId xmlns:a16="http://schemas.microsoft.com/office/drawing/2014/main" id="{A38F616C-D350-4942-B8BC-23436B6FB7DD}"/>
            </a:ext>
          </a:extLst>
        </xdr:cNvPr>
        <xdr:cNvSpPr/>
      </xdr:nvSpPr>
      <xdr:spPr>
        <a:xfrm>
          <a:off x="221273" y="78398"/>
          <a:ext cx="1800000" cy="431267"/>
        </a:xfrm>
        <a:prstGeom prst="snipRoundRect">
          <a:avLst>
            <a:gd name="adj1" fmla="val 0"/>
            <a:gd name="adj2" fmla="val 50000"/>
          </a:avLst>
        </a:prstGeom>
        <a:solidFill>
          <a:schemeClr val="tx2"/>
        </a:solidFill>
        <a:ln>
          <a:solidFill>
            <a:schemeClr val="tx2">
              <a:lumMod val="75000"/>
            </a:schemeClr>
          </a:solidFill>
        </a:ln>
        <a:effectLst>
          <a:softEdge rad="4318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221273</xdr:colOff>
      <xdr:row>1</xdr:row>
      <xdr:rowOff>78398</xdr:rowOff>
    </xdr:from>
    <xdr:to>
      <xdr:col>0</xdr:col>
      <xdr:colOff>2021273</xdr:colOff>
      <xdr:row>2</xdr:row>
      <xdr:rowOff>4840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D6FE7-1733-47F9-BF8C-A7FF5CD5DF9E}"/>
            </a:ext>
          </a:extLst>
        </xdr:cNvPr>
        <xdr:cNvSpPr txBox="1"/>
      </xdr:nvSpPr>
      <xdr:spPr>
        <a:xfrm>
          <a:off x="221273" y="78398"/>
          <a:ext cx="1800000" cy="431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Bahnschrift" panose="020B0502040204020203" pitchFamily="34" charset="0"/>
            </a:rPr>
            <a:t>Início</a:t>
          </a:r>
          <a:endParaRPr lang="pt-BR" sz="2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803164</xdr:colOff>
      <xdr:row>1</xdr:row>
      <xdr:rowOff>78398</xdr:rowOff>
    </xdr:from>
    <xdr:to>
      <xdr:col>4</xdr:col>
      <xdr:colOff>507664</xdr:colOff>
      <xdr:row>2</xdr:row>
      <xdr:rowOff>4840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BFC5398-11BD-4B07-9164-55AB7C6444BB}"/>
            </a:ext>
          </a:extLst>
        </xdr:cNvPr>
        <xdr:cNvSpPr txBox="1"/>
      </xdr:nvSpPr>
      <xdr:spPr>
        <a:xfrm>
          <a:off x="4565539" y="78398"/>
          <a:ext cx="1800000" cy="431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Bahnschrift" panose="020B0502040204020203" pitchFamily="34" charset="0"/>
              <a:ea typeface="Artifakt Element Thin" panose="020B0203050000020004" pitchFamily="34" charset="0"/>
            </a:rPr>
            <a:t>Lançamentos</a:t>
          </a:r>
          <a:endParaRPr lang="pt-BR" sz="2000" b="1">
            <a:solidFill>
              <a:schemeClr val="bg1"/>
            </a:solidFill>
            <a:latin typeface="Bahnschrift" panose="020B0502040204020203" pitchFamily="34" charset="0"/>
            <a:ea typeface="Artifakt Element Thin" panose="020B0203050000020004" pitchFamily="34" charset="0"/>
          </a:endParaRPr>
        </a:p>
      </xdr:txBody>
    </xdr:sp>
    <xdr:clientData/>
  </xdr:twoCellAnchor>
  <xdr:twoCellAnchor>
    <xdr:from>
      <xdr:col>0</xdr:col>
      <xdr:colOff>159568</xdr:colOff>
      <xdr:row>1</xdr:row>
      <xdr:rowOff>34637</xdr:rowOff>
    </xdr:from>
    <xdr:to>
      <xdr:col>0</xdr:col>
      <xdr:colOff>2060864</xdr:colOff>
      <xdr:row>2</xdr:row>
      <xdr:rowOff>43296</xdr:rowOff>
    </xdr:to>
    <xdr:sp macro="" textlink="">
      <xdr:nvSpPr>
        <xdr:cNvPr id="8" name="Rectangle: Rounded Corner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CD43CD-F3B1-4C10-9FEA-F277F4605403}"/>
            </a:ext>
          </a:extLst>
        </xdr:cNvPr>
        <xdr:cNvSpPr/>
      </xdr:nvSpPr>
      <xdr:spPr>
        <a:xfrm>
          <a:off x="159568" y="34637"/>
          <a:ext cx="1901296" cy="5134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741459</xdr:colOff>
      <xdr:row>1</xdr:row>
      <xdr:rowOff>36369</xdr:rowOff>
    </xdr:from>
    <xdr:to>
      <xdr:col>4</xdr:col>
      <xdr:colOff>547255</xdr:colOff>
      <xdr:row>2</xdr:row>
      <xdr:rowOff>45028</xdr:rowOff>
    </xdr:to>
    <xdr:sp macro="" textlink="">
      <xdr:nvSpPr>
        <xdr:cNvPr id="10" name="Rectangle: Rounded Corner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635B7E-163B-435C-A3B4-E4C73DAEE5BB}"/>
            </a:ext>
          </a:extLst>
        </xdr:cNvPr>
        <xdr:cNvSpPr/>
      </xdr:nvSpPr>
      <xdr:spPr>
        <a:xfrm>
          <a:off x="4503834" y="36369"/>
          <a:ext cx="1901296" cy="5134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2395571</xdr:colOff>
      <xdr:row>1</xdr:row>
      <xdr:rowOff>78398</xdr:rowOff>
    </xdr:from>
    <xdr:to>
      <xdr:col>2</xdr:col>
      <xdr:colOff>428866</xdr:colOff>
      <xdr:row>2</xdr:row>
      <xdr:rowOff>4840</xdr:rowOff>
    </xdr:to>
    <xdr:sp macro="" textlink="">
      <xdr:nvSpPr>
        <xdr:cNvPr id="3" name="Rectangle: Top Corners One Rounded and One Snipped 2">
          <a:extLst>
            <a:ext uri="{FF2B5EF4-FFF2-40B4-BE49-F238E27FC236}">
              <a16:creationId xmlns:a16="http://schemas.microsoft.com/office/drawing/2014/main" id="{EC8C01C7-76C0-49A0-A3B5-0415663A7EA4}"/>
            </a:ext>
          </a:extLst>
        </xdr:cNvPr>
        <xdr:cNvSpPr/>
      </xdr:nvSpPr>
      <xdr:spPr>
        <a:xfrm>
          <a:off x="2395571" y="78398"/>
          <a:ext cx="1795670" cy="431267"/>
        </a:xfrm>
        <a:prstGeom prst="snipRoundRect">
          <a:avLst>
            <a:gd name="adj1" fmla="val 0"/>
            <a:gd name="adj2" fmla="val 50000"/>
          </a:avLst>
        </a:prstGeom>
        <a:solidFill>
          <a:schemeClr val="tx2"/>
        </a:solidFill>
        <a:ln>
          <a:solidFill>
            <a:schemeClr val="tx2">
              <a:lumMod val="75000"/>
            </a:schemeClr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20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2395571</xdr:colOff>
      <xdr:row>1</xdr:row>
      <xdr:rowOff>78398</xdr:rowOff>
    </xdr:from>
    <xdr:to>
      <xdr:col>2</xdr:col>
      <xdr:colOff>428866</xdr:colOff>
      <xdr:row>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5721B7-2454-4389-A7C9-3C99056E6680}"/>
            </a:ext>
          </a:extLst>
        </xdr:cNvPr>
        <xdr:cNvSpPr txBox="1"/>
      </xdr:nvSpPr>
      <xdr:spPr>
        <a:xfrm>
          <a:off x="2395571" y="78398"/>
          <a:ext cx="1795670" cy="426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Bahnschrift" panose="020B0502040204020203" pitchFamily="34" charset="0"/>
              <a:ea typeface="Artifakt Element Thin" panose="020B0203050000020004" pitchFamily="34" charset="0"/>
            </a:rPr>
            <a:t>Cadastro</a:t>
          </a:r>
          <a:endParaRPr lang="pt-BR" sz="1100" b="1">
            <a:solidFill>
              <a:schemeClr val="bg1"/>
            </a:solidFill>
            <a:latin typeface="Bahnschrift" panose="020B0502040204020203" pitchFamily="34" charset="0"/>
            <a:ea typeface="Artifakt Element Thin" panose="020B0203050000020004" pitchFamily="34" charset="0"/>
          </a:endParaRPr>
        </a:p>
      </xdr:txBody>
    </xdr:sp>
    <xdr:clientData/>
  </xdr:twoCellAnchor>
  <xdr:twoCellAnchor>
    <xdr:from>
      <xdr:col>0</xdr:col>
      <xdr:colOff>2329537</xdr:colOff>
      <xdr:row>1</xdr:row>
      <xdr:rowOff>31173</xdr:rowOff>
    </xdr:from>
    <xdr:to>
      <xdr:col>2</xdr:col>
      <xdr:colOff>464128</xdr:colOff>
      <xdr:row>2</xdr:row>
      <xdr:rowOff>39832</xdr:rowOff>
    </xdr:to>
    <xdr:sp macro="" textlink="">
      <xdr:nvSpPr>
        <xdr:cNvPr id="9" name="Rectangle: Rounded Corner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AD3386-EBDE-4249-B058-541582829904}"/>
            </a:ext>
          </a:extLst>
        </xdr:cNvPr>
        <xdr:cNvSpPr/>
      </xdr:nvSpPr>
      <xdr:spPr>
        <a:xfrm>
          <a:off x="2329537" y="31173"/>
          <a:ext cx="1896966" cy="5134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293C4-6AE7-4659-AC5D-6B41FDD7FCC6}" name="TbCadastro" displayName="TbCadastro" ref="A4:G11" headerRowDxfId="30" dataDxfId="29" tableBorderDxfId="28">
  <autoFilter ref="A4:G11" xr:uid="{FC2293C4-6AE7-4659-AC5D-6B41FDD7FCC6}"/>
  <sortState xmlns:xlrd2="http://schemas.microsoft.com/office/spreadsheetml/2017/richdata2" ref="A5:F7">
    <sortCondition ref="A6:A7"/>
  </sortState>
  <tableColumns count="7">
    <tableColumn id="1" xr3:uid="{B6447148-6F91-472F-B862-D5EC31BAC7F0}" name="PRODUTO" totalsRowLabel="Total" dataDxfId="27"/>
    <tableColumn id="2" xr3:uid="{8A846328-77B9-4294-BB37-7F58BF0EF15C}" name="MEDIDA" totalsRowFunction="count" dataDxfId="26"/>
    <tableColumn id="3" xr3:uid="{08C687A9-EA05-47B4-B369-FA201FBECDA2}" name="ESTOQUE_x000a_MÍNIMO" dataDxfId="25"/>
    <tableColumn id="4" xr3:uid="{DA892202-4C40-4BED-B9E7-6017CEF13FE1}" name="ESTOQUE_x000a_MÁXIMO" dataDxfId="24"/>
    <tableColumn id="5" xr3:uid="{D62A4BD0-1D07-4F8C-A67D-CB994C1A321C}" name="SALDO" dataDxfId="23" totalsRowDxfId="22">
      <calculatedColumnFormula>SUMIF(TbLancamentos[], TbCadastro[[#This Row],[PRODUTO]], TbLancamentos[ENTRADA]) - SUMIF(TbLancamentos[], TbCadastro[[#This Row],[PRODUTO]], TbLancamentos[SAÍDA])</calculatedColumnFormula>
    </tableColumn>
    <tableColumn id="6" xr3:uid="{1B36FF33-6328-42B0-A64B-77AF1D51F698}" name="SALDO_x000a_RELATIVO" totalsRowFunction="count" dataDxfId="21" totalsRowDxfId="20">
      <calculatedColumnFormula>TbCadastro[[#This Row],[SALDO]]/TbCadastro[[#This Row],[ESTOQUE
MÁXIMO]]</calculatedColumnFormula>
    </tableColumn>
    <tableColumn id="8" xr3:uid="{0C2AA8C1-9DD6-4F4C-8C9C-A0264692D479}" name="AVISOS" dataDxfId="19">
      <calculatedColumnFormula>IF(TbCadastro[[#This Row],[SALDO]]&lt;TbCadastro[[#This Row],[ESTOQUE
MÍNIMO]], "Solicitar nova compra!", IF(TbCadastro[[#This Row],[SALDO]]&gt;TbCadastro[[#This Row],[ESTOQUE
MÁXIMO]], "Priorizar Venda!", ""))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B36038-A0C6-401F-8116-03D16CD58728}" name="TbLancamentos" displayName="TbLancamentos" ref="A4:E115" totalsRowCount="1" headerRowDxfId="18" tableBorderDxfId="17">
  <autoFilter ref="A4:E114" xr:uid="{8EB36038-A0C6-401F-8116-03D16CD58728}"/>
  <sortState xmlns:xlrd2="http://schemas.microsoft.com/office/spreadsheetml/2017/richdata2" ref="A5:E8">
    <sortCondition ref="B5:B8"/>
    <sortCondition ref="A5:A8"/>
  </sortState>
  <tableColumns count="5">
    <tableColumn id="1" xr3:uid="{03F9F6C8-CF03-4BF4-8E25-499FE80E3757}" name="PRODUTO" totalsRowLabel="Total" dataDxfId="16" totalsRowDxfId="15"/>
    <tableColumn id="2" xr3:uid="{33D09954-B02E-4E32-9D41-2DDC6823F26D}" name="DATA" totalsRowFunction="count" dataDxfId="14" totalsRowDxfId="13"/>
    <tableColumn id="3" xr3:uid="{A190BAA6-DEDF-4A76-BA63-3D608B70E754}" name="ENTRADA" totalsRowFunction="sum" dataDxfId="12" totalsRowDxfId="11"/>
    <tableColumn id="4" xr3:uid="{EC8C0133-438C-461F-971F-8FBFB899DAA9}" name="SAÍDA" totalsRowFunction="sum" dataDxfId="10" totalsRowDxfId="9"/>
    <tableColumn id="5" xr3:uid="{68622447-61FC-4FB0-8F17-CA1A52EACB9F}" name="SALDO" totalsRowFunction="count" dataDxfId="8" totalsRowDxfId="7">
      <calculatedColumnFormula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7CE3-E506-4317-9D20-220551C0B462}">
  <dimension ref="A1:G4"/>
  <sheetViews>
    <sheetView showGridLines="0" topLeftCell="A2" zoomScale="110" zoomScaleNormal="110" workbookViewId="0"/>
  </sheetViews>
  <sheetFormatPr defaultColWidth="0" defaultRowHeight="15" x14ac:dyDescent="0.25"/>
  <cols>
    <col min="1" max="1" width="40.7109375" customWidth="1"/>
    <col min="2" max="5" width="15.7109375" customWidth="1"/>
    <col min="6" max="6" width="20.7109375" customWidth="1"/>
    <col min="7" max="7" width="60.7109375" customWidth="1"/>
    <col min="8" max="16384" width="9.140625" hidden="1"/>
  </cols>
  <sheetData>
    <row r="1" spans="2:2" hidden="1" x14ac:dyDescent="0.25"/>
    <row r="2" spans="2:2" s="1" customFormat="1" ht="39.950000000000003" customHeight="1" x14ac:dyDescent="0.25"/>
    <row r="4" spans="2:2" x14ac:dyDescent="0.25">
      <c r="B4" s="2"/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A222-4093-459F-95FB-8134737F09D7}">
  <dimension ref="A1:H46"/>
  <sheetViews>
    <sheetView showGridLines="0" tabSelected="1" topLeftCell="A2" zoomScale="110" zoomScaleNormal="110" workbookViewId="0">
      <selection activeCell="E17" sqref="E17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15.7109375" hidden="1" customWidth="1"/>
    <col min="7" max="7" width="20.7109375" customWidth="1"/>
    <col min="8" max="8" width="60.7109375" customWidth="1"/>
    <col min="9" max="16384" width="9.140625" hidden="1"/>
  </cols>
  <sheetData>
    <row r="1" spans="1:7" hidden="1" x14ac:dyDescent="0.25"/>
    <row r="2" spans="1:7" s="1" customFormat="1" ht="39.950000000000003" customHeight="1" x14ac:dyDescent="0.25"/>
    <row r="4" spans="1:7" s="3" customFormat="1" ht="28.5" x14ac:dyDescent="0.25">
      <c r="A4" s="6" t="s">
        <v>0</v>
      </c>
      <c r="B4" s="6" t="s">
        <v>1</v>
      </c>
      <c r="C4" s="5" t="s">
        <v>2</v>
      </c>
      <c r="D4" s="5" t="s">
        <v>3</v>
      </c>
      <c r="E4" s="6" t="s">
        <v>4</v>
      </c>
      <c r="F4" s="5" t="s">
        <v>5</v>
      </c>
      <c r="G4" s="6" t="s">
        <v>6</v>
      </c>
    </row>
    <row r="5" spans="1:7" x14ac:dyDescent="0.25">
      <c r="A5" s="4" t="s">
        <v>7</v>
      </c>
      <c r="B5" s="4" t="s">
        <v>8</v>
      </c>
      <c r="C5" s="4">
        <v>15</v>
      </c>
      <c r="D5" s="4">
        <v>150</v>
      </c>
      <c r="E5" s="9">
        <f ca="1">SUMIF(TbLancamentos[], TbCadastro[[#This Row],[PRODUTO]], TbLancamentos[ENTRADA]) - SUMIF(TbLancamentos[], TbCadastro[[#This Row],[PRODUTO]], TbLancamentos[SAÍDA])</f>
        <v>32</v>
      </c>
      <c r="F5" s="11">
        <f ca="1">TbCadastro[[#This Row],[SALDO]]/TbCadastro[[#This Row],[ESTOQUE
MÁXIMO]]</f>
        <v>0.21333333333333335</v>
      </c>
      <c r="G5" s="10" t="str">
        <f ca="1">IF(TbCadastro[[#This Row],[SALDO]]&lt;TbCadastro[[#This Row],[ESTOQUE
MÍNIMO]], "Solicitar nova compra!", IF(TbCadastro[[#This Row],[SALDO]]&gt;TbCadastro[[#This Row],[ESTOQUE
MÁXIMO]], "Priorizar Venda!", ""))</f>
        <v/>
      </c>
    </row>
    <row r="6" spans="1:7" x14ac:dyDescent="0.25">
      <c r="A6" s="4" t="s">
        <v>9</v>
      </c>
      <c r="B6" s="4" t="s">
        <v>8</v>
      </c>
      <c r="C6" s="4">
        <v>15</v>
      </c>
      <c r="D6" s="4">
        <v>150</v>
      </c>
      <c r="E6" s="9">
        <f ca="1">SUMIF(TbLancamentos[], TbCadastro[[#This Row],[PRODUTO]], TbLancamentos[ENTRADA]) - SUMIF(TbLancamentos[], TbCadastro[[#This Row],[PRODUTO]], TbLancamentos[SAÍDA])</f>
        <v>49</v>
      </c>
      <c r="F6" s="11">
        <f ca="1">TbCadastro[[#This Row],[SALDO]]/TbCadastro[[#This Row],[ESTOQUE
MÁXIMO]]</f>
        <v>0.32666666666666666</v>
      </c>
      <c r="G6" s="10" t="str">
        <f ca="1">IF(TbCadastro[[#This Row],[SALDO]]&lt;TbCadastro[[#This Row],[ESTOQUE
MÍNIMO]], "Solicitar nova compra!", IF(TbCadastro[[#This Row],[SALDO]]&gt;TbCadastro[[#This Row],[ESTOQUE
MÁXIMO]], "Priorizar Venda!", ""))</f>
        <v/>
      </c>
    </row>
    <row r="7" spans="1:7" x14ac:dyDescent="0.25">
      <c r="A7" s="4" t="s">
        <v>10</v>
      </c>
      <c r="B7" s="4" t="s">
        <v>8</v>
      </c>
      <c r="C7" s="4">
        <v>15</v>
      </c>
      <c r="D7" s="4">
        <v>150</v>
      </c>
      <c r="E7" s="9">
        <f ca="1">SUMIF(TbLancamentos[], TbCadastro[[#This Row],[PRODUTO]], TbLancamentos[ENTRADA]) - SUMIF(TbLancamentos[], TbCadastro[[#This Row],[PRODUTO]], TbLancamentos[SAÍDA])</f>
        <v>177</v>
      </c>
      <c r="F7" s="11">
        <f ca="1">TbCadastro[[#This Row],[SALDO]]/TbCadastro[[#This Row],[ESTOQUE
MÁXIMO]]</f>
        <v>1.18</v>
      </c>
      <c r="G7" s="10" t="str">
        <f ca="1">IF(TbCadastro[[#This Row],[SALDO]]&lt;TbCadastro[[#This Row],[ESTOQUE
MÍNIMO]], "Solicitar nova compra!", IF(TbCadastro[[#This Row],[SALDO]]&gt;TbCadastro[[#This Row],[ESTOQUE
MÁXIMO]], "Priorizar Venda!", ""))</f>
        <v>Priorizar Venda!</v>
      </c>
    </row>
    <row r="8" spans="1:7" x14ac:dyDescent="0.25">
      <c r="A8" s="4" t="s">
        <v>11</v>
      </c>
      <c r="B8" s="4" t="s">
        <v>8</v>
      </c>
      <c r="C8" s="4">
        <v>10</v>
      </c>
      <c r="D8" s="4">
        <v>50</v>
      </c>
      <c r="E8" s="9">
        <f ca="1">SUMIF(TbLancamentos[], TbCadastro[[#This Row],[PRODUTO]], TbLancamentos[ENTRADA]) - SUMIF(TbLancamentos[], TbCadastro[[#This Row],[PRODUTO]], TbLancamentos[SAÍDA])</f>
        <v>94</v>
      </c>
      <c r="F8" s="11">
        <f ca="1">TbCadastro[[#This Row],[SALDO]]/TbCadastro[[#This Row],[ESTOQUE
MÁXIMO]]</f>
        <v>1.88</v>
      </c>
      <c r="G8" s="10" t="str">
        <f ca="1">IF(TbCadastro[[#This Row],[SALDO]]&lt;TbCadastro[[#This Row],[ESTOQUE
MÍNIMO]], "Solicitar nova compra!", IF(TbCadastro[[#This Row],[SALDO]]&gt;TbCadastro[[#This Row],[ESTOQUE
MÁXIMO]], "Priorizar Venda!", ""))</f>
        <v>Priorizar Venda!</v>
      </c>
    </row>
    <row r="9" spans="1:7" x14ac:dyDescent="0.25">
      <c r="A9" s="4" t="s">
        <v>12</v>
      </c>
      <c r="B9" s="4" t="s">
        <v>8</v>
      </c>
      <c r="C9" s="4">
        <v>10</v>
      </c>
      <c r="D9" s="4">
        <v>50</v>
      </c>
      <c r="E9" s="9">
        <f ca="1">SUMIF(TbLancamentos[], TbCadastro[[#This Row],[PRODUTO]], TbLancamentos[ENTRADA]) - SUMIF(TbLancamentos[], TbCadastro[[#This Row],[PRODUTO]], TbLancamentos[SAÍDA])</f>
        <v>9</v>
      </c>
      <c r="F9" s="11">
        <f ca="1">TbCadastro[[#This Row],[SALDO]]/TbCadastro[[#This Row],[ESTOQUE
MÁXIMO]]</f>
        <v>0.18</v>
      </c>
      <c r="G9" s="10" t="str">
        <f ca="1">IF(TbCadastro[[#This Row],[SALDO]]&lt;TbCadastro[[#This Row],[ESTOQUE
MÍNIMO]], "Solicitar nova compra!", IF(TbCadastro[[#This Row],[SALDO]]&gt;TbCadastro[[#This Row],[ESTOQUE
MÁXIMO]], "Priorizar Venda!", ""))</f>
        <v>Solicitar nova compra!</v>
      </c>
    </row>
    <row r="10" spans="1:7" x14ac:dyDescent="0.25">
      <c r="A10" s="4" t="s">
        <v>13</v>
      </c>
      <c r="B10" s="4" t="s">
        <v>8</v>
      </c>
      <c r="C10" s="4">
        <v>10</v>
      </c>
      <c r="D10" s="4">
        <v>50</v>
      </c>
      <c r="E10" s="9">
        <f ca="1">SUMIF(TbLancamentos[], TbCadastro[[#This Row],[PRODUTO]], TbLancamentos[ENTRADA]) - SUMIF(TbLancamentos[], TbCadastro[[#This Row],[PRODUTO]], TbLancamentos[SAÍDA])</f>
        <v>30</v>
      </c>
      <c r="F10" s="11">
        <f ca="1">TbCadastro[[#This Row],[SALDO]]/TbCadastro[[#This Row],[ESTOQUE
MÁXIMO]]</f>
        <v>0.6</v>
      </c>
      <c r="G10" s="10" t="str">
        <f ca="1">IF(TbCadastro[[#This Row],[SALDO]]&lt;TbCadastro[[#This Row],[ESTOQUE
MÍNIMO]], "Solicitar nova compra!", IF(TbCadastro[[#This Row],[SALDO]]&gt;TbCadastro[[#This Row],[ESTOQUE
MÁXIMO]], "Priorizar Venda!", ""))</f>
        <v/>
      </c>
    </row>
    <row r="11" spans="1:7" x14ac:dyDescent="0.25">
      <c r="A11" s="4" t="s">
        <v>14</v>
      </c>
      <c r="B11" s="4" t="s">
        <v>8</v>
      </c>
      <c r="C11" s="4">
        <v>20</v>
      </c>
      <c r="D11" s="4">
        <v>100</v>
      </c>
      <c r="E11" s="9">
        <f ca="1">SUMIF(TbLancamentos[], TbCadastro[[#This Row],[PRODUTO]], TbLancamentos[ENTRADA]) - SUMIF(TbLancamentos[], TbCadastro[[#This Row],[PRODUTO]], TbLancamentos[SAÍDA])</f>
        <v>56</v>
      </c>
      <c r="F11" s="11">
        <f ca="1">TbCadastro[[#This Row],[SALDO]]/TbCadastro[[#This Row],[ESTOQUE
MÁXIMO]]</f>
        <v>0.56000000000000005</v>
      </c>
      <c r="G11" s="10" t="str">
        <f ca="1">IF(TbCadastro[[#This Row],[SALDO]]&lt;TbCadastro[[#This Row],[ESTOQUE
MÍNIMO]], "Solicitar nova compra!", IF(TbCadastro[[#This Row],[SALDO]]&gt;TbCadastro[[#This Row],[ESTOQUE
MÁXIMO]], "Priorizar Venda!", ""))</f>
        <v/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</sheetData>
  <conditionalFormatting sqref="E5:E11">
    <cfRule type="cellIs" dxfId="6" priority="3" operator="greaterThan">
      <formula>$D$5</formula>
    </cfRule>
    <cfRule type="cellIs" dxfId="5" priority="4" operator="lessThan">
      <formula>$C$5</formula>
    </cfRule>
  </conditionalFormatting>
  <conditionalFormatting sqref="F5:F11">
    <cfRule type="cellIs" dxfId="4" priority="1" operator="greaterThan">
      <formula>1</formula>
    </cfRule>
    <cfRule type="cellIs" dxfId="3" priority="2" operator="lessThan">
      <formula>$C$5/$D$5</formula>
    </cfRule>
  </conditionalFormatting>
  <conditionalFormatting sqref="G5:G11">
    <cfRule type="cellIs" dxfId="2" priority="8" operator="equal">
      <formula>"Priorizar Venda!"</formula>
    </cfRule>
    <cfRule type="cellIs" dxfId="1" priority="9" operator="equal">
      <formula>"Solicitar nova compra!"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1437-08E4-4287-958E-10E295B9384B}">
  <dimension ref="A1:G115"/>
  <sheetViews>
    <sheetView showGridLines="0" topLeftCell="A2" zoomScale="110" zoomScaleNormal="110" workbookViewId="0"/>
  </sheetViews>
  <sheetFormatPr defaultColWidth="0" defaultRowHeight="15" x14ac:dyDescent="0.25"/>
  <cols>
    <col min="1" max="1" width="40.7109375" customWidth="1"/>
    <col min="2" max="5" width="15.7109375" customWidth="1"/>
    <col min="6" max="6" width="20.7109375" customWidth="1"/>
    <col min="7" max="7" width="60.7109375" customWidth="1"/>
    <col min="8" max="16384" width="9.140625" hidden="1"/>
  </cols>
  <sheetData>
    <row r="1" spans="1:5" hidden="1" x14ac:dyDescent="0.25"/>
    <row r="2" spans="1:5" s="1" customFormat="1" ht="39.950000000000003" customHeight="1" x14ac:dyDescent="0.25"/>
    <row r="4" spans="1:5" s="7" customFormat="1" ht="14.25" x14ac:dyDescent="0.2">
      <c r="A4" s="7" t="s">
        <v>0</v>
      </c>
      <c r="B4" s="7" t="s">
        <v>15</v>
      </c>
      <c r="C4" s="7" t="s">
        <v>16</v>
      </c>
      <c r="D4" s="7" t="s">
        <v>17</v>
      </c>
      <c r="E4" s="7" t="s">
        <v>4</v>
      </c>
    </row>
    <row r="5" spans="1:5" x14ac:dyDescent="0.25">
      <c r="A5" s="4" t="s">
        <v>9</v>
      </c>
      <c r="B5" s="15">
        <v>43698</v>
      </c>
      <c r="C5" s="16">
        <v>30</v>
      </c>
      <c r="D5" s="16">
        <v>5</v>
      </c>
      <c r="E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36</v>
      </c>
    </row>
    <row r="6" spans="1:5" x14ac:dyDescent="0.25">
      <c r="A6" s="4" t="s">
        <v>7</v>
      </c>
      <c r="B6" s="15">
        <v>43699</v>
      </c>
      <c r="C6" s="16">
        <v>20</v>
      </c>
      <c r="D6" s="16">
        <v>10</v>
      </c>
      <c r="E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32</v>
      </c>
    </row>
    <row r="7" spans="1:5" x14ac:dyDescent="0.25">
      <c r="A7" s="4" t="s">
        <v>9</v>
      </c>
      <c r="B7" s="15">
        <v>43700</v>
      </c>
      <c r="C7" s="16">
        <v>10</v>
      </c>
      <c r="D7" s="16"/>
      <c r="E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46</v>
      </c>
    </row>
    <row r="8" spans="1:5" x14ac:dyDescent="0.25">
      <c r="A8" s="4" t="s">
        <v>18</v>
      </c>
      <c r="B8" s="15">
        <v>43700</v>
      </c>
      <c r="C8" s="16">
        <v>10</v>
      </c>
      <c r="D8" s="16"/>
      <c r="E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32</v>
      </c>
    </row>
    <row r="9" spans="1:5" x14ac:dyDescent="0.25">
      <c r="A9" s="4" t="s">
        <v>9</v>
      </c>
      <c r="B9" s="15">
        <v>43702</v>
      </c>
      <c r="C9" s="16">
        <v>3</v>
      </c>
      <c r="D9" s="16"/>
      <c r="E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49</v>
      </c>
    </row>
    <row r="10" spans="1:5" x14ac:dyDescent="0.25">
      <c r="A10" s="4" t="s">
        <v>18</v>
      </c>
      <c r="B10" s="15">
        <v>43703</v>
      </c>
      <c r="C10" s="16">
        <v>150</v>
      </c>
      <c r="D10" s="16">
        <v>5</v>
      </c>
      <c r="E1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177</v>
      </c>
    </row>
    <row r="11" spans="1:5" x14ac:dyDescent="0.25">
      <c r="A11" s="4" t="s">
        <v>11</v>
      </c>
      <c r="B11" s="15">
        <v>43704</v>
      </c>
      <c r="C11" s="16">
        <v>30</v>
      </c>
      <c r="D11" s="16"/>
      <c r="E1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94</v>
      </c>
    </row>
    <row r="12" spans="1:5" x14ac:dyDescent="0.25">
      <c r="A12" s="12" t="s">
        <v>13</v>
      </c>
      <c r="B12" s="17">
        <v>43106</v>
      </c>
      <c r="C12" s="13">
        <v>30</v>
      </c>
      <c r="D12" s="14">
        <v>10</v>
      </c>
      <c r="E1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20</v>
      </c>
    </row>
    <row r="13" spans="1:5" x14ac:dyDescent="0.25">
      <c r="A13" s="12" t="s">
        <v>7</v>
      </c>
      <c r="B13" s="17">
        <v>43104</v>
      </c>
      <c r="C13" s="13">
        <v>50</v>
      </c>
      <c r="D13" s="14">
        <v>8</v>
      </c>
      <c r="E1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42</v>
      </c>
    </row>
    <row r="14" spans="1:5" x14ac:dyDescent="0.25">
      <c r="A14" s="12" t="s">
        <v>9</v>
      </c>
      <c r="B14" s="17">
        <v>43105</v>
      </c>
      <c r="C14" s="13">
        <v>78</v>
      </c>
      <c r="D14" s="14">
        <v>8</v>
      </c>
      <c r="E1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70</v>
      </c>
    </row>
    <row r="15" spans="1:5" x14ac:dyDescent="0.25">
      <c r="A15" s="12" t="s">
        <v>12</v>
      </c>
      <c r="B15" s="17">
        <v>43102</v>
      </c>
      <c r="C15" s="13">
        <v>10</v>
      </c>
      <c r="D15" s="14">
        <v>0</v>
      </c>
      <c r="E1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10</v>
      </c>
    </row>
    <row r="16" spans="1:5" x14ac:dyDescent="0.25">
      <c r="A16" s="12" t="s">
        <v>13</v>
      </c>
      <c r="B16" s="17">
        <v>43116</v>
      </c>
      <c r="C16" s="13">
        <v>0</v>
      </c>
      <c r="D16" s="14">
        <v>6</v>
      </c>
      <c r="E1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14</v>
      </c>
    </row>
    <row r="17" spans="1:5" x14ac:dyDescent="0.25">
      <c r="A17" s="12" t="s">
        <v>14</v>
      </c>
      <c r="B17" s="17">
        <v>43129</v>
      </c>
      <c r="C17" s="13">
        <v>17</v>
      </c>
      <c r="D17" s="14">
        <v>6</v>
      </c>
      <c r="E1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11</v>
      </c>
    </row>
    <row r="18" spans="1:5" x14ac:dyDescent="0.25">
      <c r="A18" s="12" t="s">
        <v>12</v>
      </c>
      <c r="B18" s="17">
        <v>43136</v>
      </c>
      <c r="C18" s="13">
        <v>0</v>
      </c>
      <c r="D18" s="14">
        <v>5</v>
      </c>
      <c r="E1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-3</v>
      </c>
    </row>
    <row r="19" spans="1:5" x14ac:dyDescent="0.25">
      <c r="A19" s="12" t="s">
        <v>12</v>
      </c>
      <c r="B19" s="17">
        <v>43136</v>
      </c>
      <c r="C19" s="13">
        <v>0</v>
      </c>
      <c r="D19" s="14">
        <v>8</v>
      </c>
      <c r="E1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-3</v>
      </c>
    </row>
    <row r="20" spans="1:5" x14ac:dyDescent="0.25">
      <c r="A20" s="12" t="s">
        <v>13</v>
      </c>
      <c r="B20" s="17">
        <v>43141</v>
      </c>
      <c r="C20" s="13">
        <v>0</v>
      </c>
      <c r="D20" s="14">
        <v>8</v>
      </c>
      <c r="E2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6</v>
      </c>
    </row>
    <row r="21" spans="1:5" x14ac:dyDescent="0.25">
      <c r="A21" s="12" t="s">
        <v>7</v>
      </c>
      <c r="B21" s="17">
        <v>43143</v>
      </c>
      <c r="C21" s="13">
        <v>0</v>
      </c>
      <c r="D21" s="14">
        <v>9</v>
      </c>
      <c r="E2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33</v>
      </c>
    </row>
    <row r="22" spans="1:5" x14ac:dyDescent="0.25">
      <c r="A22" s="12" t="s">
        <v>7</v>
      </c>
      <c r="B22" s="17">
        <v>43145</v>
      </c>
      <c r="C22" s="13">
        <v>0</v>
      </c>
      <c r="D22" s="14">
        <v>9</v>
      </c>
      <c r="E2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24</v>
      </c>
    </row>
    <row r="23" spans="1:5" x14ac:dyDescent="0.25">
      <c r="A23" s="12" t="s">
        <v>14</v>
      </c>
      <c r="B23" s="17">
        <v>43146</v>
      </c>
      <c r="C23" s="13">
        <v>0</v>
      </c>
      <c r="D23" s="14">
        <v>7</v>
      </c>
      <c r="E2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</v>
      </c>
    </row>
    <row r="24" spans="1:5" x14ac:dyDescent="0.25">
      <c r="A24" s="12" t="s">
        <v>9</v>
      </c>
      <c r="B24" s="17">
        <v>43153</v>
      </c>
      <c r="C24" s="13">
        <v>0</v>
      </c>
      <c r="D24" s="14">
        <v>5</v>
      </c>
      <c r="E2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65</v>
      </c>
    </row>
    <row r="25" spans="1:5" x14ac:dyDescent="0.25">
      <c r="A25" s="12" t="s">
        <v>7</v>
      </c>
      <c r="B25" s="17">
        <v>43157</v>
      </c>
      <c r="C25" s="13">
        <v>33</v>
      </c>
      <c r="D25" s="14">
        <v>8</v>
      </c>
      <c r="E2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49</v>
      </c>
    </row>
    <row r="26" spans="1:5" x14ac:dyDescent="0.25">
      <c r="A26" s="12" t="s">
        <v>7</v>
      </c>
      <c r="B26" s="17">
        <v>43158</v>
      </c>
      <c r="C26" s="13">
        <v>0</v>
      </c>
      <c r="D26" s="14">
        <v>10</v>
      </c>
      <c r="E2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39</v>
      </c>
    </row>
    <row r="27" spans="1:5" x14ac:dyDescent="0.25">
      <c r="A27" s="12" t="s">
        <v>7</v>
      </c>
      <c r="B27" s="17">
        <v>43162</v>
      </c>
      <c r="C27" s="13">
        <v>25</v>
      </c>
      <c r="D27" s="14">
        <v>8</v>
      </c>
      <c r="E2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56</v>
      </c>
    </row>
    <row r="28" spans="1:5" x14ac:dyDescent="0.25">
      <c r="A28" s="12" t="s">
        <v>7</v>
      </c>
      <c r="B28" s="17">
        <v>43166</v>
      </c>
      <c r="C28" s="13">
        <v>0</v>
      </c>
      <c r="D28" s="14">
        <v>9</v>
      </c>
      <c r="E2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47</v>
      </c>
    </row>
    <row r="29" spans="1:5" x14ac:dyDescent="0.25">
      <c r="A29" s="12" t="s">
        <v>11</v>
      </c>
      <c r="B29" s="17">
        <v>43167</v>
      </c>
      <c r="C29" s="13">
        <v>0</v>
      </c>
      <c r="D29" s="14">
        <v>9</v>
      </c>
      <c r="E2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-9</v>
      </c>
    </row>
    <row r="30" spans="1:5" x14ac:dyDescent="0.25">
      <c r="A30" s="12" t="s">
        <v>9</v>
      </c>
      <c r="B30" s="17">
        <v>43169</v>
      </c>
      <c r="C30" s="13">
        <v>0</v>
      </c>
      <c r="D30" s="14">
        <v>6</v>
      </c>
      <c r="E3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59</v>
      </c>
    </row>
    <row r="31" spans="1:5" x14ac:dyDescent="0.25">
      <c r="A31" s="12" t="s">
        <v>7</v>
      </c>
      <c r="B31" s="17">
        <v>43170</v>
      </c>
      <c r="C31" s="13">
        <v>20</v>
      </c>
      <c r="D31" s="14">
        <v>5</v>
      </c>
      <c r="E3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62</v>
      </c>
    </row>
    <row r="32" spans="1:5" x14ac:dyDescent="0.25">
      <c r="A32" s="12" t="s">
        <v>9</v>
      </c>
      <c r="B32" s="17">
        <v>43173</v>
      </c>
      <c r="C32" s="13">
        <v>0</v>
      </c>
      <c r="D32" s="14">
        <v>7</v>
      </c>
      <c r="E3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52</v>
      </c>
    </row>
    <row r="33" spans="1:5" x14ac:dyDescent="0.25">
      <c r="A33" s="12" t="s">
        <v>9</v>
      </c>
      <c r="B33" s="17">
        <v>43174</v>
      </c>
      <c r="C33" s="13">
        <v>29</v>
      </c>
      <c r="D33" s="14">
        <v>6</v>
      </c>
      <c r="E3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75</v>
      </c>
    </row>
    <row r="34" spans="1:5" x14ac:dyDescent="0.25">
      <c r="A34" s="12" t="s">
        <v>7</v>
      </c>
      <c r="B34" s="17">
        <v>43175</v>
      </c>
      <c r="C34" s="13">
        <v>0</v>
      </c>
      <c r="D34" s="14">
        <v>6</v>
      </c>
      <c r="E3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56</v>
      </c>
    </row>
    <row r="35" spans="1:5" x14ac:dyDescent="0.25">
      <c r="A35" s="12" t="s">
        <v>13</v>
      </c>
      <c r="B35" s="17">
        <v>43177</v>
      </c>
      <c r="C35" s="13">
        <v>0</v>
      </c>
      <c r="D35" s="14">
        <v>5</v>
      </c>
      <c r="E3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</v>
      </c>
    </row>
    <row r="36" spans="1:5" x14ac:dyDescent="0.25">
      <c r="A36" s="12" t="s">
        <v>11</v>
      </c>
      <c r="B36" s="17">
        <v>43180</v>
      </c>
      <c r="C36" s="13">
        <v>0</v>
      </c>
      <c r="D36" s="14">
        <v>10</v>
      </c>
      <c r="E3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-19</v>
      </c>
    </row>
    <row r="37" spans="1:5" x14ac:dyDescent="0.25">
      <c r="A37" s="12" t="s">
        <v>9</v>
      </c>
      <c r="B37" s="17">
        <v>43181</v>
      </c>
      <c r="C37" s="13">
        <v>6</v>
      </c>
      <c r="D37" s="14">
        <v>5</v>
      </c>
      <c r="E3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76</v>
      </c>
    </row>
    <row r="38" spans="1:5" x14ac:dyDescent="0.25">
      <c r="A38" s="12" t="s">
        <v>14</v>
      </c>
      <c r="B38" s="17">
        <v>43182</v>
      </c>
      <c r="C38" s="13">
        <v>0</v>
      </c>
      <c r="D38" s="14">
        <v>7</v>
      </c>
      <c r="E3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-3</v>
      </c>
    </row>
    <row r="39" spans="1:5" x14ac:dyDescent="0.25">
      <c r="A39" s="12" t="s">
        <v>7</v>
      </c>
      <c r="B39" s="17">
        <v>43186</v>
      </c>
      <c r="C39" s="13">
        <v>0</v>
      </c>
      <c r="D39" s="14">
        <v>10</v>
      </c>
      <c r="E3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46</v>
      </c>
    </row>
    <row r="40" spans="1:5" x14ac:dyDescent="0.25">
      <c r="A40" s="12" t="s">
        <v>9</v>
      </c>
      <c r="B40" s="17">
        <v>43186</v>
      </c>
      <c r="C40" s="13">
        <v>0</v>
      </c>
      <c r="D40" s="14">
        <v>8</v>
      </c>
      <c r="E4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68</v>
      </c>
    </row>
    <row r="41" spans="1:5" x14ac:dyDescent="0.25">
      <c r="A41" s="12" t="s">
        <v>12</v>
      </c>
      <c r="B41" s="17">
        <v>43198</v>
      </c>
      <c r="C41" s="13">
        <v>3</v>
      </c>
      <c r="D41" s="14">
        <v>8</v>
      </c>
      <c r="E4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-8</v>
      </c>
    </row>
    <row r="42" spans="1:5" x14ac:dyDescent="0.25">
      <c r="A42" s="12" t="s">
        <v>10</v>
      </c>
      <c r="B42" s="17">
        <v>43203</v>
      </c>
      <c r="C42" s="13">
        <v>0</v>
      </c>
      <c r="D42" s="14">
        <v>6</v>
      </c>
      <c r="E4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-6</v>
      </c>
    </row>
    <row r="43" spans="1:5" x14ac:dyDescent="0.25">
      <c r="A43" s="12" t="s">
        <v>12</v>
      </c>
      <c r="B43" s="17">
        <v>43204</v>
      </c>
      <c r="C43" s="13">
        <v>22</v>
      </c>
      <c r="D43" s="14">
        <v>9</v>
      </c>
      <c r="E4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</v>
      </c>
    </row>
    <row r="44" spans="1:5" x14ac:dyDescent="0.25">
      <c r="A44" s="12" t="s">
        <v>13</v>
      </c>
      <c r="B44" s="17">
        <v>43212</v>
      </c>
      <c r="C44" s="13">
        <v>22</v>
      </c>
      <c r="D44" s="14">
        <v>7</v>
      </c>
      <c r="E4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16</v>
      </c>
    </row>
    <row r="45" spans="1:5" x14ac:dyDescent="0.25">
      <c r="A45" s="12" t="s">
        <v>7</v>
      </c>
      <c r="B45" s="17">
        <v>43217</v>
      </c>
      <c r="C45" s="13">
        <v>0</v>
      </c>
      <c r="D45" s="14">
        <v>5</v>
      </c>
      <c r="E4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41</v>
      </c>
    </row>
    <row r="46" spans="1:5" x14ac:dyDescent="0.25">
      <c r="A46" s="12" t="s">
        <v>7</v>
      </c>
      <c r="B46" s="17">
        <v>43221</v>
      </c>
      <c r="C46" s="13">
        <v>0</v>
      </c>
      <c r="D46" s="14">
        <v>7</v>
      </c>
      <c r="E4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34</v>
      </c>
    </row>
    <row r="47" spans="1:5" x14ac:dyDescent="0.25">
      <c r="A47" s="12" t="s">
        <v>14</v>
      </c>
      <c r="B47" s="17">
        <v>43222</v>
      </c>
      <c r="C47" s="13">
        <v>31</v>
      </c>
      <c r="D47" s="14">
        <v>8</v>
      </c>
      <c r="E4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20</v>
      </c>
    </row>
    <row r="48" spans="1:5" x14ac:dyDescent="0.25">
      <c r="A48" s="12" t="s">
        <v>9</v>
      </c>
      <c r="B48" s="17">
        <v>43230</v>
      </c>
      <c r="C48" s="13">
        <v>0</v>
      </c>
      <c r="D48" s="14">
        <v>9</v>
      </c>
      <c r="E4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59</v>
      </c>
    </row>
    <row r="49" spans="1:5" x14ac:dyDescent="0.25">
      <c r="A49" s="12" t="s">
        <v>11</v>
      </c>
      <c r="B49" s="17">
        <v>43231</v>
      </c>
      <c r="C49" s="13">
        <v>0</v>
      </c>
      <c r="D49" s="14">
        <v>9</v>
      </c>
      <c r="E4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-36</v>
      </c>
    </row>
    <row r="50" spans="1:5" x14ac:dyDescent="0.25">
      <c r="A50" s="12" t="s">
        <v>11</v>
      </c>
      <c r="B50" s="17">
        <v>43231</v>
      </c>
      <c r="C50" s="13">
        <v>0</v>
      </c>
      <c r="D50" s="14">
        <v>8</v>
      </c>
      <c r="E5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-36</v>
      </c>
    </row>
    <row r="51" spans="1:5" x14ac:dyDescent="0.25">
      <c r="A51" s="12" t="s">
        <v>11</v>
      </c>
      <c r="B51" s="17">
        <v>43235</v>
      </c>
      <c r="C51" s="13">
        <v>0</v>
      </c>
      <c r="D51" s="14">
        <v>5</v>
      </c>
      <c r="E5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-41</v>
      </c>
    </row>
    <row r="52" spans="1:5" x14ac:dyDescent="0.25">
      <c r="A52" s="12" t="s">
        <v>9</v>
      </c>
      <c r="B52" s="17">
        <v>43235</v>
      </c>
      <c r="C52" s="13">
        <v>0</v>
      </c>
      <c r="D52" s="14">
        <v>8</v>
      </c>
      <c r="E5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51</v>
      </c>
    </row>
    <row r="53" spans="1:5" x14ac:dyDescent="0.25">
      <c r="A53" s="12" t="s">
        <v>14</v>
      </c>
      <c r="B53" s="17">
        <v>43236</v>
      </c>
      <c r="C53" s="13">
        <v>0</v>
      </c>
      <c r="D53" s="14">
        <v>9</v>
      </c>
      <c r="E5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11</v>
      </c>
    </row>
    <row r="54" spans="1:5" x14ac:dyDescent="0.25">
      <c r="A54" s="12" t="s">
        <v>9</v>
      </c>
      <c r="B54" s="17">
        <v>43237</v>
      </c>
      <c r="C54" s="13">
        <v>0</v>
      </c>
      <c r="D54" s="14">
        <v>7</v>
      </c>
      <c r="E5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44</v>
      </c>
    </row>
    <row r="55" spans="1:5" x14ac:dyDescent="0.25">
      <c r="A55" s="12" t="s">
        <v>7</v>
      </c>
      <c r="B55" s="17">
        <v>43237</v>
      </c>
      <c r="C55" s="13">
        <v>0</v>
      </c>
      <c r="D55" s="14">
        <v>9</v>
      </c>
      <c r="E5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25</v>
      </c>
    </row>
    <row r="56" spans="1:5" x14ac:dyDescent="0.25">
      <c r="A56" s="12" t="s">
        <v>13</v>
      </c>
      <c r="B56" s="17">
        <v>43239</v>
      </c>
      <c r="C56" s="13">
        <v>0</v>
      </c>
      <c r="D56" s="14">
        <v>7</v>
      </c>
      <c r="E5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9</v>
      </c>
    </row>
    <row r="57" spans="1:5" x14ac:dyDescent="0.25">
      <c r="A57" s="12" t="s">
        <v>10</v>
      </c>
      <c r="B57" s="17">
        <v>43240</v>
      </c>
      <c r="C57" s="13">
        <v>24</v>
      </c>
      <c r="D57" s="14">
        <v>5</v>
      </c>
      <c r="E5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13</v>
      </c>
    </row>
    <row r="58" spans="1:5" x14ac:dyDescent="0.25">
      <c r="A58" s="12" t="s">
        <v>14</v>
      </c>
      <c r="B58" s="17">
        <v>43242</v>
      </c>
      <c r="C58" s="13">
        <v>10</v>
      </c>
      <c r="D58" s="14">
        <v>10</v>
      </c>
      <c r="E5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11</v>
      </c>
    </row>
    <row r="59" spans="1:5" x14ac:dyDescent="0.25">
      <c r="A59" s="12" t="s">
        <v>14</v>
      </c>
      <c r="B59" s="17">
        <v>43244</v>
      </c>
      <c r="C59" s="13">
        <v>2</v>
      </c>
      <c r="D59" s="14">
        <v>6</v>
      </c>
      <c r="E5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7</v>
      </c>
    </row>
    <row r="60" spans="1:5" x14ac:dyDescent="0.25">
      <c r="A60" s="12" t="s">
        <v>9</v>
      </c>
      <c r="B60" s="17">
        <v>43248</v>
      </c>
      <c r="C60" s="13">
        <v>27</v>
      </c>
      <c r="D60" s="14">
        <v>10</v>
      </c>
      <c r="E6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61</v>
      </c>
    </row>
    <row r="61" spans="1:5" x14ac:dyDescent="0.25">
      <c r="A61" s="12" t="s">
        <v>10</v>
      </c>
      <c r="B61" s="17">
        <v>43253</v>
      </c>
      <c r="C61" s="13">
        <v>9</v>
      </c>
      <c r="D61" s="14">
        <v>5</v>
      </c>
      <c r="E6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17</v>
      </c>
    </row>
    <row r="62" spans="1:5" x14ac:dyDescent="0.25">
      <c r="A62" s="12" t="s">
        <v>11</v>
      </c>
      <c r="B62" s="17">
        <v>43265</v>
      </c>
      <c r="C62" s="13">
        <v>17</v>
      </c>
      <c r="D62" s="14">
        <v>5</v>
      </c>
      <c r="E6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-29</v>
      </c>
    </row>
    <row r="63" spans="1:5" x14ac:dyDescent="0.25">
      <c r="A63" s="12" t="s">
        <v>14</v>
      </c>
      <c r="B63" s="17">
        <v>43267</v>
      </c>
      <c r="C63" s="13">
        <v>0</v>
      </c>
      <c r="D63" s="14">
        <v>6</v>
      </c>
      <c r="E6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</v>
      </c>
    </row>
    <row r="64" spans="1:5" x14ac:dyDescent="0.25">
      <c r="A64" s="12" t="s">
        <v>12</v>
      </c>
      <c r="B64" s="17">
        <v>43273</v>
      </c>
      <c r="C64" s="13">
        <v>0</v>
      </c>
      <c r="D64" s="14">
        <v>10</v>
      </c>
      <c r="E6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-5</v>
      </c>
    </row>
    <row r="65" spans="1:5" x14ac:dyDescent="0.25">
      <c r="A65" s="12" t="s">
        <v>9</v>
      </c>
      <c r="B65" s="17">
        <v>43273</v>
      </c>
      <c r="C65" s="13">
        <v>0</v>
      </c>
      <c r="D65" s="14">
        <v>9</v>
      </c>
      <c r="E6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52</v>
      </c>
    </row>
    <row r="66" spans="1:5" x14ac:dyDescent="0.25">
      <c r="A66" s="12" t="s">
        <v>9</v>
      </c>
      <c r="B66" s="17">
        <v>43278</v>
      </c>
      <c r="C66" s="13">
        <v>0</v>
      </c>
      <c r="D66" s="14">
        <v>5</v>
      </c>
      <c r="E6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47</v>
      </c>
    </row>
    <row r="67" spans="1:5" x14ac:dyDescent="0.25">
      <c r="A67" s="12" t="s">
        <v>14</v>
      </c>
      <c r="B67" s="17">
        <v>43290</v>
      </c>
      <c r="C67" s="13">
        <v>0</v>
      </c>
      <c r="D67" s="14">
        <v>9</v>
      </c>
      <c r="E6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-8</v>
      </c>
    </row>
    <row r="68" spans="1:5" x14ac:dyDescent="0.25">
      <c r="A68" s="12" t="s">
        <v>13</v>
      </c>
      <c r="B68" s="17">
        <v>43299</v>
      </c>
      <c r="C68" s="13">
        <v>0</v>
      </c>
      <c r="D68" s="14">
        <v>6</v>
      </c>
      <c r="E6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</v>
      </c>
    </row>
    <row r="69" spans="1:5" x14ac:dyDescent="0.25">
      <c r="A69" s="12" t="s">
        <v>10</v>
      </c>
      <c r="B69" s="17">
        <v>43305</v>
      </c>
      <c r="C69" s="13">
        <v>0</v>
      </c>
      <c r="D69" s="14">
        <v>9</v>
      </c>
      <c r="E6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8</v>
      </c>
    </row>
    <row r="70" spans="1:5" x14ac:dyDescent="0.25">
      <c r="A70" s="12" t="s">
        <v>11</v>
      </c>
      <c r="B70" s="17">
        <v>43312</v>
      </c>
      <c r="C70" s="13">
        <v>8</v>
      </c>
      <c r="D70" s="14">
        <v>7</v>
      </c>
      <c r="E7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-28</v>
      </c>
    </row>
    <row r="71" spans="1:5" x14ac:dyDescent="0.25">
      <c r="A71" s="12" t="s">
        <v>10</v>
      </c>
      <c r="B71" s="17">
        <v>43317</v>
      </c>
      <c r="C71" s="13">
        <v>24</v>
      </c>
      <c r="D71" s="14">
        <v>8</v>
      </c>
      <c r="E7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24</v>
      </c>
    </row>
    <row r="72" spans="1:5" x14ac:dyDescent="0.25">
      <c r="A72" s="12" t="s">
        <v>10</v>
      </c>
      <c r="B72" s="17">
        <v>43318</v>
      </c>
      <c r="C72" s="13">
        <v>0</v>
      </c>
      <c r="D72" s="14">
        <v>5</v>
      </c>
      <c r="E7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19</v>
      </c>
    </row>
    <row r="73" spans="1:5" x14ac:dyDescent="0.25">
      <c r="A73" s="12" t="s">
        <v>12</v>
      </c>
      <c r="B73" s="17">
        <v>43319</v>
      </c>
      <c r="C73" s="13">
        <v>25</v>
      </c>
      <c r="D73" s="14">
        <v>10</v>
      </c>
      <c r="E7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10</v>
      </c>
    </row>
    <row r="74" spans="1:5" x14ac:dyDescent="0.25">
      <c r="A74" s="12" t="s">
        <v>10</v>
      </c>
      <c r="B74" s="17">
        <v>43328</v>
      </c>
      <c r="C74" s="13">
        <v>0</v>
      </c>
      <c r="D74" s="14">
        <v>10</v>
      </c>
      <c r="E7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9</v>
      </c>
    </row>
    <row r="75" spans="1:5" x14ac:dyDescent="0.25">
      <c r="A75" s="12" t="s">
        <v>7</v>
      </c>
      <c r="B75" s="17">
        <v>43328</v>
      </c>
      <c r="C75" s="13">
        <v>0</v>
      </c>
      <c r="D75" s="14">
        <v>8</v>
      </c>
      <c r="E7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17</v>
      </c>
    </row>
    <row r="76" spans="1:5" x14ac:dyDescent="0.25">
      <c r="A76" s="12" t="s">
        <v>13</v>
      </c>
      <c r="B76" s="17">
        <v>43329</v>
      </c>
      <c r="C76" s="13">
        <v>3</v>
      </c>
      <c r="D76" s="14">
        <v>7</v>
      </c>
      <c r="E7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-1</v>
      </c>
    </row>
    <row r="77" spans="1:5" x14ac:dyDescent="0.25">
      <c r="A77" s="12" t="s">
        <v>11</v>
      </c>
      <c r="B77" s="17">
        <v>43329</v>
      </c>
      <c r="C77" s="13">
        <v>26</v>
      </c>
      <c r="D77" s="14">
        <v>10</v>
      </c>
      <c r="E7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-12</v>
      </c>
    </row>
    <row r="78" spans="1:5" x14ac:dyDescent="0.25">
      <c r="A78" s="12" t="s">
        <v>10</v>
      </c>
      <c r="B78" s="17">
        <v>43330</v>
      </c>
      <c r="C78" s="13">
        <v>0</v>
      </c>
      <c r="D78" s="14">
        <v>8</v>
      </c>
      <c r="E7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</v>
      </c>
    </row>
    <row r="79" spans="1:5" x14ac:dyDescent="0.25">
      <c r="A79" s="12" t="s">
        <v>7</v>
      </c>
      <c r="B79" s="17">
        <v>43331</v>
      </c>
      <c r="C79" s="13">
        <v>5</v>
      </c>
      <c r="D79" s="14">
        <v>8</v>
      </c>
      <c r="E7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14</v>
      </c>
    </row>
    <row r="80" spans="1:5" x14ac:dyDescent="0.25">
      <c r="A80" s="12" t="s">
        <v>12</v>
      </c>
      <c r="B80" s="17">
        <v>43333</v>
      </c>
      <c r="C80" s="13">
        <v>0</v>
      </c>
      <c r="D80" s="14">
        <v>6</v>
      </c>
      <c r="E8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</v>
      </c>
    </row>
    <row r="81" spans="1:5" x14ac:dyDescent="0.25">
      <c r="A81" s="12" t="s">
        <v>9</v>
      </c>
      <c r="B81" s="17">
        <v>43336</v>
      </c>
      <c r="C81" s="13">
        <v>0</v>
      </c>
      <c r="D81" s="14">
        <v>6</v>
      </c>
      <c r="E8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41</v>
      </c>
    </row>
    <row r="82" spans="1:5" x14ac:dyDescent="0.25">
      <c r="A82" s="12" t="s">
        <v>9</v>
      </c>
      <c r="B82" s="17">
        <v>43337</v>
      </c>
      <c r="C82" s="13">
        <v>0</v>
      </c>
      <c r="D82" s="14">
        <v>9</v>
      </c>
      <c r="E8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32</v>
      </c>
    </row>
    <row r="83" spans="1:5" x14ac:dyDescent="0.25">
      <c r="A83" s="12" t="s">
        <v>9</v>
      </c>
      <c r="B83" s="17">
        <v>43338</v>
      </c>
      <c r="C83" s="13">
        <v>25</v>
      </c>
      <c r="D83" s="14">
        <v>6</v>
      </c>
      <c r="E8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51</v>
      </c>
    </row>
    <row r="84" spans="1:5" x14ac:dyDescent="0.25">
      <c r="A84" s="12" t="s">
        <v>9</v>
      </c>
      <c r="B84" s="17">
        <v>43342</v>
      </c>
      <c r="C84" s="13">
        <v>0</v>
      </c>
      <c r="D84" s="14">
        <v>7</v>
      </c>
      <c r="E8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44</v>
      </c>
    </row>
    <row r="85" spans="1:5" x14ac:dyDescent="0.25">
      <c r="A85" s="12" t="s">
        <v>14</v>
      </c>
      <c r="B85" s="17">
        <v>43344</v>
      </c>
      <c r="C85" s="13">
        <v>0</v>
      </c>
      <c r="D85" s="14">
        <v>7</v>
      </c>
      <c r="E8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-15</v>
      </c>
    </row>
    <row r="86" spans="1:5" x14ac:dyDescent="0.25">
      <c r="A86" s="12" t="s">
        <v>9</v>
      </c>
      <c r="B86" s="17">
        <v>43353</v>
      </c>
      <c r="C86" s="13">
        <v>0</v>
      </c>
      <c r="D86" s="14">
        <v>8</v>
      </c>
      <c r="E8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36</v>
      </c>
    </row>
    <row r="87" spans="1:5" x14ac:dyDescent="0.25">
      <c r="A87" s="12" t="s">
        <v>7</v>
      </c>
      <c r="B87" s="17">
        <v>43359</v>
      </c>
      <c r="C87" s="13">
        <v>29</v>
      </c>
      <c r="D87" s="14">
        <v>5</v>
      </c>
      <c r="E8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38</v>
      </c>
    </row>
    <row r="88" spans="1:5" x14ac:dyDescent="0.25">
      <c r="A88" s="12" t="s">
        <v>11</v>
      </c>
      <c r="B88" s="17">
        <v>43367</v>
      </c>
      <c r="C88" s="13">
        <v>32</v>
      </c>
      <c r="D88" s="14">
        <v>6</v>
      </c>
      <c r="E8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14</v>
      </c>
    </row>
    <row r="89" spans="1:5" x14ac:dyDescent="0.25">
      <c r="A89" s="12" t="s">
        <v>13</v>
      </c>
      <c r="B89" s="17">
        <v>43368</v>
      </c>
      <c r="C89" s="13">
        <v>0</v>
      </c>
      <c r="D89" s="14">
        <v>6</v>
      </c>
      <c r="E8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-7</v>
      </c>
    </row>
    <row r="90" spans="1:5" x14ac:dyDescent="0.25">
      <c r="A90" s="12" t="s">
        <v>9</v>
      </c>
      <c r="B90" s="17">
        <v>43371</v>
      </c>
      <c r="C90" s="13">
        <v>0</v>
      </c>
      <c r="D90" s="14">
        <v>7</v>
      </c>
      <c r="E9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29</v>
      </c>
    </row>
    <row r="91" spans="1:5" x14ac:dyDescent="0.25">
      <c r="A91" s="12" t="s">
        <v>11</v>
      </c>
      <c r="B91" s="17">
        <v>43377</v>
      </c>
      <c r="C91" s="13">
        <v>17</v>
      </c>
      <c r="D91" s="14">
        <v>7</v>
      </c>
      <c r="E9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24</v>
      </c>
    </row>
    <row r="92" spans="1:5" x14ac:dyDescent="0.25">
      <c r="A92" s="12" t="s">
        <v>13</v>
      </c>
      <c r="B92" s="17">
        <v>43379</v>
      </c>
      <c r="C92" s="13">
        <v>24</v>
      </c>
      <c r="D92" s="14">
        <v>5</v>
      </c>
      <c r="E9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12</v>
      </c>
    </row>
    <row r="93" spans="1:5" x14ac:dyDescent="0.25">
      <c r="A93" s="12" t="s">
        <v>7</v>
      </c>
      <c r="B93" s="17">
        <v>43383</v>
      </c>
      <c r="C93" s="13">
        <v>0</v>
      </c>
      <c r="D93" s="14">
        <v>7</v>
      </c>
      <c r="E9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31</v>
      </c>
    </row>
    <row r="94" spans="1:5" x14ac:dyDescent="0.25">
      <c r="A94" s="12" t="s">
        <v>9</v>
      </c>
      <c r="B94" s="17">
        <v>43387</v>
      </c>
      <c r="C94" s="13">
        <v>0</v>
      </c>
      <c r="D94" s="14">
        <v>7</v>
      </c>
      <c r="E9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22</v>
      </c>
    </row>
    <row r="95" spans="1:5" x14ac:dyDescent="0.25">
      <c r="A95" s="12" t="s">
        <v>14</v>
      </c>
      <c r="B95" s="17">
        <v>43390</v>
      </c>
      <c r="C95" s="13">
        <v>0</v>
      </c>
      <c r="D95" s="14">
        <v>9</v>
      </c>
      <c r="E9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-24</v>
      </c>
    </row>
    <row r="96" spans="1:5" x14ac:dyDescent="0.25">
      <c r="A96" s="12" t="s">
        <v>9</v>
      </c>
      <c r="B96" s="17">
        <v>43391</v>
      </c>
      <c r="C96" s="13">
        <v>0</v>
      </c>
      <c r="D96" s="14">
        <v>6</v>
      </c>
      <c r="E9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16</v>
      </c>
    </row>
    <row r="97" spans="1:5" x14ac:dyDescent="0.25">
      <c r="A97" s="12" t="s">
        <v>7</v>
      </c>
      <c r="B97" s="17">
        <v>43394</v>
      </c>
      <c r="C97" s="13">
        <v>0</v>
      </c>
      <c r="D97" s="14">
        <v>9</v>
      </c>
      <c r="E9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22</v>
      </c>
    </row>
    <row r="98" spans="1:5" x14ac:dyDescent="0.25">
      <c r="A98" s="12" t="s">
        <v>9</v>
      </c>
      <c r="B98" s="17">
        <v>43395</v>
      </c>
      <c r="C98" s="13">
        <v>0</v>
      </c>
      <c r="D98" s="14">
        <v>10</v>
      </c>
      <c r="E9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6</v>
      </c>
    </row>
    <row r="99" spans="1:5" x14ac:dyDescent="0.25">
      <c r="A99" s="12" t="s">
        <v>9</v>
      </c>
      <c r="B99" s="17">
        <v>43396</v>
      </c>
      <c r="C99" s="13">
        <v>0</v>
      </c>
      <c r="D99" s="14">
        <v>5</v>
      </c>
      <c r="E9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</v>
      </c>
    </row>
    <row r="100" spans="1:5" x14ac:dyDescent="0.25">
      <c r="A100" s="12" t="s">
        <v>10</v>
      </c>
      <c r="B100" s="17">
        <v>43399</v>
      </c>
      <c r="C100" s="13">
        <v>30</v>
      </c>
      <c r="D100" s="14">
        <v>9</v>
      </c>
      <c r="E10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22</v>
      </c>
    </row>
    <row r="101" spans="1:5" x14ac:dyDescent="0.25">
      <c r="A101" s="12" t="s">
        <v>12</v>
      </c>
      <c r="B101" s="17">
        <v>43401</v>
      </c>
      <c r="C101" s="13">
        <v>0</v>
      </c>
      <c r="D101" s="14">
        <v>12</v>
      </c>
      <c r="E10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-8</v>
      </c>
    </row>
    <row r="102" spans="1:5" x14ac:dyDescent="0.25">
      <c r="A102" s="12" t="s">
        <v>11</v>
      </c>
      <c r="B102" s="17">
        <v>43403</v>
      </c>
      <c r="C102" s="13">
        <v>0</v>
      </c>
      <c r="D102" s="14">
        <v>5</v>
      </c>
      <c r="E10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19</v>
      </c>
    </row>
    <row r="103" spans="1:5" x14ac:dyDescent="0.25">
      <c r="A103" s="12" t="s">
        <v>10</v>
      </c>
      <c r="B103" s="17">
        <v>43404</v>
      </c>
      <c r="C103" s="13">
        <v>0</v>
      </c>
      <c r="D103" s="14">
        <v>7</v>
      </c>
      <c r="E10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15</v>
      </c>
    </row>
    <row r="104" spans="1:5" x14ac:dyDescent="0.25">
      <c r="A104" s="12" t="s">
        <v>10</v>
      </c>
      <c r="B104" s="17">
        <v>43410</v>
      </c>
      <c r="C104" s="13">
        <v>0</v>
      </c>
      <c r="D104" s="14">
        <v>8</v>
      </c>
      <c r="E10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7</v>
      </c>
    </row>
    <row r="105" spans="1:5" x14ac:dyDescent="0.25">
      <c r="A105" s="12" t="s">
        <v>7</v>
      </c>
      <c r="B105" s="17">
        <v>43415</v>
      </c>
      <c r="C105" s="13">
        <v>25</v>
      </c>
      <c r="D105" s="14">
        <v>0</v>
      </c>
      <c r="E105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47</v>
      </c>
    </row>
    <row r="106" spans="1:5" x14ac:dyDescent="0.25">
      <c r="A106" s="12" t="s">
        <v>10</v>
      </c>
      <c r="B106" s="17">
        <v>43415</v>
      </c>
      <c r="C106" s="13">
        <v>15</v>
      </c>
      <c r="D106" s="14">
        <v>0</v>
      </c>
      <c r="E106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22</v>
      </c>
    </row>
    <row r="107" spans="1:5" x14ac:dyDescent="0.25">
      <c r="A107" s="12" t="s">
        <v>9</v>
      </c>
      <c r="B107" s="17">
        <v>43415</v>
      </c>
      <c r="C107" s="13">
        <v>35</v>
      </c>
      <c r="D107" s="14">
        <v>0</v>
      </c>
      <c r="E107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36</v>
      </c>
    </row>
    <row r="108" spans="1:5" x14ac:dyDescent="0.25">
      <c r="A108" s="12" t="s">
        <v>14</v>
      </c>
      <c r="B108" s="17">
        <v>43415</v>
      </c>
      <c r="C108" s="13">
        <v>80</v>
      </c>
      <c r="D108" s="14">
        <v>0</v>
      </c>
      <c r="E108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56</v>
      </c>
    </row>
    <row r="109" spans="1:5" x14ac:dyDescent="0.25">
      <c r="A109" s="12" t="s">
        <v>7</v>
      </c>
      <c r="B109" s="17">
        <v>43416</v>
      </c>
      <c r="C109" s="13">
        <v>0</v>
      </c>
      <c r="D109" s="14">
        <v>25</v>
      </c>
      <c r="E109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22</v>
      </c>
    </row>
    <row r="110" spans="1:5" x14ac:dyDescent="0.25">
      <c r="A110" s="12" t="s">
        <v>9</v>
      </c>
      <c r="B110" s="17">
        <v>43416</v>
      </c>
      <c r="C110" s="13">
        <v>0</v>
      </c>
      <c r="D110" s="14">
        <v>25</v>
      </c>
      <c r="E110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11</v>
      </c>
    </row>
    <row r="111" spans="1:5" x14ac:dyDescent="0.25">
      <c r="A111" s="4" t="s">
        <v>11</v>
      </c>
      <c r="B111" s="17">
        <v>43419</v>
      </c>
      <c r="C111" s="13">
        <v>45</v>
      </c>
      <c r="D111" s="14">
        <v>0</v>
      </c>
      <c r="E111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64</v>
      </c>
    </row>
    <row r="112" spans="1:5" x14ac:dyDescent="0.25">
      <c r="A112" s="12" t="s">
        <v>12</v>
      </c>
      <c r="B112" s="17">
        <v>43419</v>
      </c>
      <c r="C112" s="13">
        <v>28</v>
      </c>
      <c r="D112" s="14">
        <v>11</v>
      </c>
      <c r="E112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9</v>
      </c>
    </row>
    <row r="113" spans="1:5" x14ac:dyDescent="0.25">
      <c r="A113" s="12" t="s">
        <v>13</v>
      </c>
      <c r="B113" s="17">
        <v>43419</v>
      </c>
      <c r="C113" s="13">
        <v>24</v>
      </c>
      <c r="D113" s="14">
        <v>0</v>
      </c>
      <c r="E113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36</v>
      </c>
    </row>
    <row r="114" spans="1:5" x14ac:dyDescent="0.25">
      <c r="A114" s="12" t="s">
        <v>13</v>
      </c>
      <c r="B114" s="17">
        <v>43420</v>
      </c>
      <c r="C114" s="13">
        <v>0</v>
      </c>
      <c r="D114" s="14">
        <v>6</v>
      </c>
      <c r="E114" s="8">
        <f>SUMIFS(TbLancamentos[ENTRADA], TbLancamentos[PRODUTO], TbLancamentos[[#This Row],[PRODUTO]], TbLancamentos[DATA], "&lt;="&amp;TbLancamentos[[#This Row],[DATA]]) - SUMIFS(TbLancamentos[SAÍDA], TbLancamentos[PRODUTO], TbLancamentos[[#This Row],[PRODUTO]], TbLancamentos[DATA], "&lt;="&amp;TbLancamentos[[#This Row],[DATA]])</f>
        <v>30</v>
      </c>
    </row>
    <row r="115" spans="1:5" x14ac:dyDescent="0.25">
      <c r="A115" s="4" t="s">
        <v>19</v>
      </c>
      <c r="B115" s="4">
        <f>SUBTOTAL(103,TbLancamentos[DATA])</f>
        <v>110</v>
      </c>
      <c r="C115" s="4">
        <f>SUBTOTAL(109,TbLancamentos[ENTRADA])</f>
        <v>1218</v>
      </c>
      <c r="D115" s="4">
        <f>SUBTOTAL(109,TbLancamentos[SAÍDA])</f>
        <v>771</v>
      </c>
      <c r="E115" s="8">
        <f>SUBTOTAL(103,TbLancamentos[SALDO])</f>
        <v>110</v>
      </c>
    </row>
  </sheetData>
  <conditionalFormatting sqref="E5:E114">
    <cfRule type="cellIs" dxfId="0" priority="1" operator="lessThan">
      <formula>0</formula>
    </cfRule>
  </conditionalFormatting>
  <dataValidations count="3">
    <dataValidation type="list" allowBlank="1" showInputMessage="1" showErrorMessage="1" sqref="A5:A114" xr:uid="{D4141EE0-D990-41B1-B76D-D54002D23D33}">
      <formula1>ListaProduto</formula1>
    </dataValidation>
    <dataValidation type="date" operator="greaterThan" allowBlank="1" showInputMessage="1" showErrorMessage="1" sqref="B5:B11" xr:uid="{4B86B98E-70DE-4C5D-9D82-FE7E643FE3C8}">
      <formula1>1/1/1990</formula1>
    </dataValidation>
    <dataValidation type="decimal" operator="greaterThanOrEqual" allowBlank="1" showInputMessage="1" showErrorMessage="1" sqref="C5:D11" xr:uid="{066EF5C8-B0D2-48AC-A5A9-5317C67E9B55}">
      <formula1>0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Início</vt:lpstr>
      <vt:lpstr>Cadastro</vt:lpstr>
      <vt:lpstr>Lançamentos</vt:lpstr>
      <vt:lpstr>Avisos</vt:lpstr>
      <vt:lpstr>ListaProduto</vt:lpstr>
      <vt:lpstr>SaldoRelativo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EngenHumanas</dc:creator>
  <cp:keywords/>
  <dc:description/>
  <cp:lastModifiedBy>Gabriel EngenHumanas</cp:lastModifiedBy>
  <cp:revision/>
  <dcterms:created xsi:type="dcterms:W3CDTF">2023-11-07T23:12:48Z</dcterms:created>
  <dcterms:modified xsi:type="dcterms:W3CDTF">2023-11-08T02:22:01Z</dcterms:modified>
  <cp:category/>
  <cp:contentStatus/>
</cp:coreProperties>
</file>