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gabriel.ntwari\Desktop\MINISTRY_DOC\NST2\NST2_dasboard\"/>
    </mc:Choice>
  </mc:AlternateContent>
  <xr:revisionPtr revIDLastSave="0" documentId="13_ncr:1_{C40EEB80-1404-4A66-834E-01210035807E}" xr6:coauthVersionLast="47" xr6:coauthVersionMax="47" xr10:uidLastSave="{00000000-0000-0000-0000-000000000000}"/>
  <bookViews>
    <workbookView xWindow="57504" yWindow="-96" windowWidth="28992" windowHeight="15672" xr2:uid="{00000000-000D-0000-FFFF-FFFF00000000}"/>
  </bookViews>
  <sheets>
    <sheet name="cen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VO9aSST7dnek7sAweU1LL0F7qFneFg4Xeq9vG93bgWo="/>
    </ext>
  </extLst>
</workbook>
</file>

<file path=xl/calcChain.xml><?xml version="1.0" encoding="utf-8"?>
<calcChain xmlns="http://schemas.openxmlformats.org/spreadsheetml/2006/main">
  <c r="I26" i="1" l="1"/>
  <c r="K26" i="1" s="1"/>
  <c r="H26" i="1"/>
  <c r="I25" i="1"/>
  <c r="K25" i="1" s="1"/>
  <c r="H25" i="1"/>
  <c r="J26" i="1" s="1"/>
  <c r="J24" i="1"/>
  <c r="I24" i="1"/>
  <c r="K24" i="1" s="1"/>
  <c r="H24" i="1"/>
  <c r="J25" i="1" s="1"/>
  <c r="K23" i="1"/>
  <c r="I22" i="1"/>
  <c r="K22" i="1" s="1"/>
  <c r="H22" i="1"/>
  <c r="J23" i="1" s="1"/>
  <c r="I21" i="1"/>
  <c r="K21" i="1" s="1"/>
  <c r="H21" i="1"/>
  <c r="J22" i="1" s="1"/>
  <c r="I20" i="1"/>
  <c r="K20" i="1" s="1"/>
  <c r="H20" i="1"/>
  <c r="J21" i="1" s="1"/>
  <c r="K19" i="1"/>
  <c r="J19" i="1"/>
  <c r="I19" i="1"/>
  <c r="H19" i="1"/>
  <c r="J20" i="1" s="1"/>
  <c r="I18" i="1"/>
  <c r="K18" i="1" s="1"/>
  <c r="I17" i="1"/>
  <c r="K17" i="1" s="1"/>
  <c r="H17" i="1"/>
  <c r="J18" i="1" s="1"/>
  <c r="J16" i="1"/>
  <c r="I16" i="1"/>
  <c r="K16" i="1" s="1"/>
  <c r="H16" i="1"/>
  <c r="J17" i="1" s="1"/>
  <c r="K15" i="1"/>
  <c r="I14" i="1"/>
  <c r="K14" i="1" s="1"/>
  <c r="H14" i="1"/>
  <c r="J15" i="1" s="1"/>
  <c r="I13" i="1"/>
  <c r="K13" i="1" s="1"/>
  <c r="H13" i="1"/>
  <c r="J14" i="1" s="1"/>
  <c r="I12" i="1"/>
  <c r="K12" i="1" s="1"/>
  <c r="H12" i="1"/>
  <c r="J13" i="1" s="1"/>
  <c r="G11" i="1"/>
  <c r="H11" i="1" s="1"/>
  <c r="J12" i="1" s="1"/>
  <c r="I10" i="1"/>
  <c r="K10" i="1" s="1"/>
  <c r="H10" i="1"/>
  <c r="J11" i="1" s="1"/>
  <c r="I9" i="1"/>
  <c r="K9" i="1" s="1"/>
  <c r="H9" i="1"/>
  <c r="J10" i="1" s="1"/>
  <c r="I8" i="1"/>
  <c r="K8" i="1" s="1"/>
  <c r="H8" i="1"/>
  <c r="J9" i="1" s="1"/>
  <c r="G7" i="1"/>
  <c r="I7" i="1" s="1"/>
  <c r="K7" i="1" s="1"/>
  <c r="I6" i="1"/>
  <c r="K6" i="1" s="1"/>
  <c r="H6" i="1"/>
  <c r="J7" i="1" s="1"/>
  <c r="J5" i="1"/>
  <c r="I5" i="1"/>
  <c r="K5" i="1" s="1"/>
  <c r="H5" i="1"/>
  <c r="J6" i="1" s="1"/>
  <c r="I4" i="1"/>
  <c r="K4" i="1" s="1"/>
  <c r="I3" i="1"/>
  <c r="K3" i="1" s="1"/>
  <c r="H3" i="1"/>
  <c r="J4" i="1" s="1"/>
  <c r="J2" i="1"/>
  <c r="I2" i="1"/>
  <c r="K2" i="1" s="1"/>
  <c r="H2" i="1"/>
  <c r="J3" i="1" s="1"/>
  <c r="H7" i="1" l="1"/>
  <c r="J8" i="1" s="1"/>
  <c r="I11" i="1"/>
  <c r="K11" i="1" s="1"/>
</calcChain>
</file>

<file path=xl/sharedStrings.xml><?xml version="1.0" encoding="utf-8"?>
<sst xmlns="http://schemas.openxmlformats.org/spreadsheetml/2006/main" count="207" uniqueCount="136">
  <si>
    <t>Outcome</t>
  </si>
  <si>
    <t>Indicators</t>
  </si>
  <si>
    <t>Units</t>
  </si>
  <si>
    <t>Baseline</t>
  </si>
  <si>
    <t>2024/25 Target</t>
  </si>
  <si>
    <t>2026/27 Target</t>
  </si>
  <si>
    <t>Current progress</t>
  </si>
  <si>
    <t>Percentage Progress based on 2024/25 Target</t>
  </si>
  <si>
    <t>Percentage Progress based on 2026/27 Target</t>
  </si>
  <si>
    <t>Status based on 2024/25 Target</t>
  </si>
  <si>
    <t>Status based on NST2 Midterm target</t>
  </si>
  <si>
    <t>Status based on 2024/25</t>
  </si>
  <si>
    <t>25/26</t>
  </si>
  <si>
    <t>27/28</t>
  </si>
  <si>
    <t>28/29</t>
  </si>
  <si>
    <t>Responsibility for reporting</t>
  </si>
  <si>
    <t>Data Source (e.g. Report)</t>
  </si>
  <si>
    <t>Increased resilience to climate change and reduced impacts of disasters</t>
  </si>
  <si>
    <t>Number of pilot early warning systems developed (flood, lightning, windstorms, forest fires)</t>
  </si>
  <si>
    <t>'</t>
  </si>
  <si>
    <t>MINEMA (Lead), RWB, RFA, METEO RWANDA</t>
  </si>
  <si>
    <t>MINEMA Annual Reports</t>
  </si>
  <si>
    <t>Number of socioeconomic sectors with co-produced weather and climate services integrated in their planning instruments</t>
  </si>
  <si>
    <t>* Health sector engaged in the co-production of tailored information to support day-to-day operations.,                                   
 * Capacity building coupled with Mindset change.</t>
  </si>
  <si>
    <t>METEO RWANDA (Lead)</t>
  </si>
  <si>
    <t>METEO RWANDA Annual Reports</t>
  </si>
  <si>
    <t>Number of district emergency command posts established and operational</t>
  </si>
  <si>
    <r>
      <rPr>
        <b/>
        <sz val="12"/>
        <color rgb="FF000000"/>
        <rFont val="Segoe UI"/>
      </rPr>
      <t xml:space="preserve">MINEMA (Lead), </t>
    </r>
    <r>
      <rPr>
        <sz val="12"/>
        <color rgb="FF000000"/>
        <rFont val="Segoe UI"/>
      </rPr>
      <t>Districts, CoK</t>
    </r>
  </si>
  <si>
    <t>Percentage of households in high-risk areas protected from flood related-hazards</t>
  </si>
  <si>
    <t>Percent</t>
  </si>
  <si>
    <t>RWB (Lead)</t>
  </si>
  <si>
    <t>RWB Annual report</t>
  </si>
  <si>
    <t>Area of land with high-risk of soil erosion restored</t>
  </si>
  <si>
    <t>Ha</t>
  </si>
  <si>
    <t>RWB</t>
  </si>
  <si>
    <t>Natural resources sustainably managed</t>
  </si>
  <si>
    <t>Area of degraded critical ecosystems and riparian areas restored and managed</t>
  </si>
  <si>
    <t>N/A</t>
  </si>
  <si>
    <t>I. Delays in the procurement process,                      II.Delays in the completion of the detailed designs, and boundary conflicts</t>
  </si>
  <si>
    <t>The issues were handled jointly with concerned institutions such as WB, MININFRA, and CoK, and a catch-up plan to fast-track activities was developed jointly with the contractor.</t>
  </si>
  <si>
    <r>
      <rPr>
        <b/>
        <sz val="12"/>
        <color theme="1"/>
        <rFont val="Segoe UI"/>
      </rPr>
      <t xml:space="preserve">REMA (Lead), </t>
    </r>
    <r>
      <rPr>
        <sz val="12"/>
        <color theme="1"/>
        <rFont val="Segoe UI"/>
      </rPr>
      <t>RFA, RWB</t>
    </r>
  </si>
  <si>
    <t>REMA Annual report</t>
  </si>
  <si>
    <t>Area of land restored or maintained under a Payment for Ecosystem Services (PES) scheme</t>
  </si>
  <si>
    <t xml:space="preserve">* Availability of budget                   
* Stakeholders engagement ( ECOPLANET &amp; ARCOS)                  </t>
  </si>
  <si>
    <r>
      <rPr>
        <b/>
        <sz val="12"/>
        <color theme="1"/>
        <rFont val="Segoe UI"/>
      </rPr>
      <t xml:space="preserve">MoE (Lead), </t>
    </r>
    <r>
      <rPr>
        <sz val="12"/>
        <color theme="1"/>
        <rFont val="Segoe UI"/>
      </rPr>
      <t>REMA, RWB</t>
    </r>
  </si>
  <si>
    <t>Area of forests sustainably managed</t>
  </si>
  <si>
    <t>* Government Policies and Legal Frameworks (Concessions &amp; Co-management)
* Agroforestry and Integrated Land Use</t>
  </si>
  <si>
    <t>RFA, MoE</t>
  </si>
  <si>
    <t>RFA Annual report</t>
  </si>
  <si>
    <t>Area of agroforestry trees planted</t>
  </si>
  <si>
    <t>Research-based agroforestry practices improved productivity and ecological benefits.</t>
  </si>
  <si>
    <t>RFA (Tree cover report)</t>
  </si>
  <si>
    <t>Area of forest managed under the Forest Monitoring and Evaluation System</t>
  </si>
  <si>
    <t>Limited availability of hardware (e.g., GPS, mobile data collection devices, drones) for field officers and forest monitors.</t>
  </si>
  <si>
    <t>Funds mobilization to cover the purchase of equipment and organizing trainings</t>
  </si>
  <si>
    <t>Number of tree nurseries well managed at cell level</t>
  </si>
  <si>
    <t>RFA(Lead)MoE</t>
  </si>
  <si>
    <t>Artificial water storage per capita</t>
  </si>
  <si>
    <t>m3/capita</t>
  </si>
  <si>
    <t xml:space="preserve">I. Investment challenges in Artificial water storage are still low
II. The progress on artificial water storage per capita remains at 5.8, primarily due to the ongoing projects that haven’t responded to the main target. </t>
  </si>
  <si>
    <t>I. Engage private sector to invest in Artificial water storage 
II.  Fund mobilization tailored to Artificial water storage 
III.  Speed up the construction of the ongoing projects (Construction progress of Muvumba Multipurpose Dam &amp; Construction progress of Nyabarongo II HPP)</t>
  </si>
  <si>
    <t>RWB, MoE</t>
  </si>
  <si>
    <t>Water users equipped with permits and compliant to environmental fees (including water fees)</t>
  </si>
  <si>
    <r>
      <rPr>
        <sz val="12"/>
        <color theme="1"/>
        <rFont val="Quattrocento Sans"/>
      </rPr>
      <t>Leveraging  existing technology</t>
    </r>
    <r>
      <rPr>
        <sz val="12"/>
        <color rgb="FFFF0000"/>
        <rFont val="Arial"/>
      </rPr>
      <t xml:space="preserve"> </t>
    </r>
    <r>
      <rPr>
        <sz val="12"/>
        <color theme="1"/>
        <rFont val="Arial"/>
      </rPr>
      <t xml:space="preserve">(water use permit system)           </t>
    </r>
  </si>
  <si>
    <t xml:space="preserve">I. Low levels of compliance to water withdraw permits </t>
  </si>
  <si>
    <t xml:space="preserve">I. Awareness raising to the water users </t>
  </si>
  <si>
    <t>Number of new descent and productive Jobs created</t>
  </si>
  <si>
    <t>104,500
(Disaggregated for women, youth, and people with disabilities) - cumulative</t>
  </si>
  <si>
    <t>99,500
(Disaggregated for women, youth, and people with disabilities) - cumulative</t>
  </si>
  <si>
    <t>107,000
(Disaggregated for women, youth, and people with disabilities) - cumulative</t>
  </si>
  <si>
    <t>110,000
(Disaggregated for women, youth, and people with disabilities) - cumulative</t>
  </si>
  <si>
    <r>
      <rPr>
        <b/>
        <sz val="12"/>
        <color rgb="FF000000"/>
        <rFont val="Segoe UI"/>
      </rPr>
      <t xml:space="preserve">MoE (Lead), </t>
    </r>
    <r>
      <rPr>
        <sz val="12"/>
        <color rgb="FF000000"/>
        <rFont val="Segoe UI"/>
      </rPr>
      <t>RMB, RWB, REMA, NISR</t>
    </r>
  </si>
  <si>
    <t>MoE annual report</t>
  </si>
  <si>
    <t>Enhanced land administration and management</t>
  </si>
  <si>
    <t>Percentage level of compliance to developed land use master plans</t>
  </si>
  <si>
    <t>* Use of updated satellite images
* Harmonized methodology, and  checklists by key concerned institutions</t>
  </si>
  <si>
    <t xml:space="preserve">I. Low levels of compliance to the  land use master plans by competing demands of land users
II.  Low enforcement by CoK &amp; local entities </t>
  </si>
  <si>
    <t xml:space="preserve">I. Joint field inspections against developed district land use master plans. 
II. Compliance to the land use master plans
</t>
  </si>
  <si>
    <r>
      <rPr>
        <b/>
        <sz val="12"/>
        <color rgb="FF000000"/>
        <rFont val="Segoe UI"/>
      </rPr>
      <t>NLA (Lead)</t>
    </r>
    <r>
      <rPr>
        <sz val="12"/>
        <color rgb="FF000000"/>
        <rFont val="Segoe UI"/>
      </rPr>
      <t>, RSA, Districts, MoE</t>
    </r>
  </si>
  <si>
    <t>NLA Annual report</t>
  </si>
  <si>
    <t>Number of expropriated parcels registered</t>
  </si>
  <si>
    <t>Leveraging existing technology/Land Administration information system (LAIS)</t>
  </si>
  <si>
    <t xml:space="preserve">I. Some of the state lands are not registered 
I.  Limited coordination between expropriating central government institutions and local entities
</t>
  </si>
  <si>
    <t>I.To mobilise the budget for registering lakes and national parks 
II. Enhanced coordination among  central government budget agencies and districts in registration of expropriated parcels.</t>
  </si>
  <si>
    <t>NLA (Lead), MoE</t>
  </si>
  <si>
    <t>Number of operational data information platform with land values</t>
  </si>
  <si>
    <t>NLA, MoE</t>
  </si>
  <si>
    <t>Number of households settled in green model villages or green cities</t>
  </si>
  <si>
    <t xml:space="preserve"> Ecosystem Landscape approach Climate proof to the rural settlemnt program of Rwanda (LDCFIII),Resettlement Policy Framework 2020</t>
  </si>
  <si>
    <t>REMA, MoE, MININFRA, RHA</t>
  </si>
  <si>
    <t>Mobilized climate and nature finance to increase climate resilience for a sustainable development</t>
  </si>
  <si>
    <t>Increased climate and nature finance mobilized (cumulative)</t>
  </si>
  <si>
    <t>USD Billion</t>
  </si>
  <si>
    <t xml:space="preserve">Diversification of Financing instruments, leveraging private capital (Sources: Domestic resource mobilization, Development partners, Development Finance Institutions, Philanthropies/Foundations, Institutional investors, Private equity and Venture capital - Instruments such as; Grants, Concessional financing, Equity, Bonds, Carbon markets)      
</t>
  </si>
  <si>
    <t xml:space="preserve"> Adverse effect of regional geopolitical tensions on collaboration with development partners. </t>
  </si>
  <si>
    <t xml:space="preserve">Enhancing diversification  of climate financing solutions
</t>
  </si>
  <si>
    <t>MoE, MINECOFIN</t>
  </si>
  <si>
    <t>MoE, MINECOFIN, RGF reports</t>
  </si>
  <si>
    <t>Enhanced Environmental management, mitigation and adaptation to climate change</t>
  </si>
  <si>
    <t>National GHG emissions</t>
  </si>
  <si>
    <t>MtCO2e</t>
  </si>
  <si>
    <t>i. Some sectors are emitting more GHGs. However, despite the increase from 6.75 to 7.8 MT, the business-as-usual scenario indicates that emissions would have reached 8.23 MT.
ii.The annual targets are not included in the current NDC, but they will be integrated into the revised version that will be published after June 2025</t>
  </si>
  <si>
    <t>Increase focus on sectors with the highest emission growth, such as agriculture and transportation, through stronger enforcement</t>
  </si>
  <si>
    <t>7.5 (With Interventions)</t>
  </si>
  <si>
    <t>MoE</t>
  </si>
  <si>
    <t>MoE, NISR reports</t>
  </si>
  <si>
    <t>Number of households using efficient biomass cook stoves such as Tier 3+ Firewood, charcoal, pellets, briquettes stoves</t>
  </si>
  <si>
    <t>Biomass-related projects in Rwanda span energy generation, clean cooking, and waste valorization (e.g., EcoGreen Solutions Ltd),..)</t>
  </si>
  <si>
    <t xml:space="preserve"> Data collection still a challenge  due to limited coordination  among key stakeholders.                    
 </t>
  </si>
  <si>
    <t>- Enhanced coordination among stakeholders 
-Diversification of Funding Sources to Invest in Clean Energy Alternatives</t>
  </si>
  <si>
    <t>MoE Annual Report</t>
  </si>
  <si>
    <t>% of air quality monitoring stations with:
a) Good (0-50)
b) Moderate (50-100)
c) Unhealthy (101-150) Air Quality Index</t>
  </si>
  <si>
    <t>Good (0-50)</t>
  </si>
  <si>
    <t>Existing of Air Quality Monitoring stations</t>
  </si>
  <si>
    <t xml:space="preserve">  </t>
  </si>
  <si>
    <t>Expand monitoring to priority zones, strengthen real-time data systems</t>
  </si>
  <si>
    <t>REMA</t>
  </si>
  <si>
    <t>Percentage of SEAs monitored</t>
  </si>
  <si>
    <t>* Existing Policy, Legal and clear regulatory framework. ( Environment and climate change policy 2019)
* Institutional Capacity with internal technical expertise in Strategic Environment Assessement( SEA).</t>
  </si>
  <si>
    <t>REMA monitoring annual report for SEA</t>
  </si>
  <si>
    <t>Percentage of capital projects complying to their EIA/EMP</t>
  </si>
  <si>
    <t>* Mine wastes management,not polluting rivers and other sensitive ecosystems.                        
* Employees health and safety,</t>
  </si>
  <si>
    <t>REMA monitoring annual report for EIA</t>
  </si>
  <si>
    <t>Percentage of mines complying with sustainable and climate compatible mining practices</t>
  </si>
  <si>
    <t>* Strong enforcement mechanisms                                             * Revocation of licenses, penalties, and compliance monitoring by RMB, security organs, and local government authorities.</t>
  </si>
  <si>
    <t>RMB, REMA, MoE</t>
  </si>
  <si>
    <t>RMB compliance report</t>
  </si>
  <si>
    <t>Major drivers of performance</t>
  </si>
  <si>
    <t>Catch up Plans</t>
  </si>
  <si>
    <t>Challenges</t>
  </si>
  <si>
    <t>Support from government agencies and NGOs (e.g., OAF) in the form of training, 
technical advice, and monitoring.</t>
  </si>
  <si>
    <t>1. Strengthened Institutional Technical Capacity
2. Staff are equipped with modern tools to operationalize 
the Multi-Hazard Early Warning System (MHEWS)</t>
  </si>
  <si>
    <t xml:space="preserve">1. Availability of skilled personnel to faciliate in the emmrgency response
2. Involvement of local leaders </t>
  </si>
  <si>
    <t xml:space="preserve">Availability of ongoing projects ( VCRP, RUDP II, Green Gicumbi) 
for protecting citizens from high risk zones 
</t>
  </si>
  <si>
    <t>* Availability of ongoing projects responding to erosion control, management of waterflows from high risk zones i.e,  Community Resilience Project (VCRP) 
* Restoration programmes and projects in agroforestry, terracing I,e, 
TREPA, COMBIO, AREECA &amp; LDCF III</t>
  </si>
  <si>
    <t>1. Strategic focus, while designing Projects documents; Prioritise, Jobs creation (Youth and women) 
2. Choice to invest in human 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</si>
</sst>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
  </numFmts>
  <fonts count="12">
    <font>
      <sz val="11"/>
      <color theme="1"/>
      <name val="Calibri"/>
      <scheme val="minor"/>
    </font>
    <font>
      <b/>
      <sz val="12"/>
      <color theme="1"/>
      <name val="Quattrocento Sans"/>
    </font>
    <font>
      <b/>
      <sz val="15"/>
      <color theme="1"/>
      <name val="Play"/>
    </font>
    <font>
      <sz val="12"/>
      <color theme="1"/>
      <name val="Quattrocento Sans"/>
    </font>
    <font>
      <sz val="12"/>
      <color theme="1"/>
      <name val="Calibri"/>
    </font>
    <font>
      <sz val="11"/>
      <color theme="1"/>
      <name val="Quattrocento Sans"/>
    </font>
    <font>
      <b/>
      <sz val="12"/>
      <color rgb="FF000000"/>
      <name val="Segoe UI"/>
    </font>
    <font>
      <sz val="12"/>
      <color rgb="FF000000"/>
      <name val="Segoe UI"/>
    </font>
    <font>
      <b/>
      <sz val="12"/>
      <color theme="1"/>
      <name val="Segoe UI"/>
    </font>
    <font>
      <sz val="12"/>
      <color theme="1"/>
      <name val="Segoe UI"/>
    </font>
    <font>
      <sz val="12"/>
      <color rgb="FFFF0000"/>
      <name val="Arial"/>
    </font>
    <font>
      <sz val="12"/>
      <color theme="1"/>
      <name val="Arial"/>
    </font>
  </fonts>
  <fills count="5">
    <fill>
      <patternFill patternType="none"/>
    </fill>
    <fill>
      <patternFill patternType="gray125"/>
    </fill>
    <fill>
      <patternFill patternType="solid">
        <fgColor rgb="FF4A86E8"/>
        <bgColor rgb="FF4A86E8"/>
      </patternFill>
    </fill>
    <fill>
      <patternFill patternType="solid">
        <fgColor rgb="FFFF9900"/>
        <bgColor rgb="FFFF9900"/>
      </patternFill>
    </fill>
    <fill>
      <patternFill patternType="solid">
        <fgColor rgb="FFFFFFFF"/>
        <bgColor rgb="FFFFFFFF"/>
      </patternFill>
    </fill>
  </fills>
  <borders count="10">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47">
    <xf numFmtId="0" fontId="0" fillId="0" borderId="0" xfId="0"/>
    <xf numFmtId="0" fontId="1" fillId="2" borderId="1" xfId="0" applyFont="1" applyFill="1" applyBorder="1" applyAlignment="1">
      <alignment vertical="top"/>
    </xf>
    <xf numFmtId="0" fontId="1" fillId="2" borderId="2"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wrapText="1"/>
    </xf>
    <xf numFmtId="0" fontId="1" fillId="2" borderId="3" xfId="0" applyFont="1" applyFill="1" applyBorder="1" applyAlignment="1">
      <alignment vertical="top"/>
    </xf>
    <xf numFmtId="0" fontId="1" fillId="3" borderId="3" xfId="0" applyFont="1" applyFill="1" applyBorder="1" applyAlignment="1">
      <alignment vertical="top" wrapText="1"/>
    </xf>
    <xf numFmtId="0" fontId="2" fillId="3" borderId="1" xfId="0" applyFont="1" applyFill="1" applyBorder="1" applyAlignment="1">
      <alignment wrapText="1"/>
    </xf>
    <xf numFmtId="0" fontId="1" fillId="4" borderId="1" xfId="0" applyFont="1" applyFill="1" applyBorder="1" applyAlignment="1">
      <alignment vertical="top" wrapText="1"/>
    </xf>
    <xf numFmtId="0" fontId="3" fillId="4" borderId="3" xfId="0" applyFont="1" applyFill="1" applyBorder="1" applyAlignment="1">
      <alignment vertical="top" wrapText="1"/>
    </xf>
    <xf numFmtId="0" fontId="3" fillId="4" borderId="3" xfId="0" quotePrefix="1" applyFont="1" applyFill="1" applyBorder="1" applyAlignment="1">
      <alignment vertical="top" wrapText="1"/>
    </xf>
    <xf numFmtId="9" fontId="3" fillId="4" borderId="3" xfId="0" applyNumberFormat="1" applyFont="1" applyFill="1" applyBorder="1" applyAlignment="1">
      <alignment vertical="top" wrapText="1"/>
    </xf>
    <xf numFmtId="0" fontId="4" fillId="4" borderId="3" xfId="0" applyFont="1" applyFill="1" applyBorder="1" applyAlignment="1">
      <alignment vertical="top"/>
    </xf>
    <xf numFmtId="0" fontId="1" fillId="4" borderId="3" xfId="0" applyFont="1" applyFill="1" applyBorder="1" applyAlignment="1">
      <alignment vertical="top" wrapText="1"/>
    </xf>
    <xf numFmtId="2" fontId="3" fillId="4" borderId="3" xfId="0" applyNumberFormat="1" applyFont="1" applyFill="1" applyBorder="1" applyAlignment="1">
      <alignment vertical="top" wrapText="1"/>
    </xf>
    <xf numFmtId="3" fontId="3" fillId="4" borderId="3" xfId="0" applyNumberFormat="1" applyFont="1" applyFill="1" applyBorder="1" applyAlignment="1">
      <alignment vertical="top" wrapText="1"/>
    </xf>
    <xf numFmtId="0" fontId="1" fillId="0" borderId="1" xfId="0" applyFont="1" applyBorder="1" applyAlignment="1">
      <alignment vertical="top" wrapText="1"/>
    </xf>
    <xf numFmtId="0" fontId="3" fillId="0" borderId="3" xfId="0" applyFont="1" applyBorder="1" applyAlignment="1">
      <alignment vertical="top" wrapText="1"/>
    </xf>
    <xf numFmtId="3" fontId="3" fillId="0" borderId="3" xfId="0" applyNumberFormat="1" applyFont="1" applyBorder="1" applyAlignment="1">
      <alignment vertical="top" wrapText="1"/>
    </xf>
    <xf numFmtId="3" fontId="3" fillId="0" borderId="4" xfId="0" applyNumberFormat="1" applyFont="1" applyBorder="1" applyAlignment="1">
      <alignment vertical="top" wrapText="1"/>
    </xf>
    <xf numFmtId="0" fontId="1" fillId="0" borderId="5" xfId="0" applyFont="1" applyBorder="1" applyAlignment="1">
      <alignment vertical="top" wrapText="1"/>
    </xf>
    <xf numFmtId="0" fontId="3" fillId="4" borderId="2" xfId="0" applyFont="1" applyFill="1" applyBorder="1" applyAlignment="1">
      <alignment vertical="top" wrapText="1"/>
    </xf>
    <xf numFmtId="1" fontId="3" fillId="0" borderId="3" xfId="0" applyNumberFormat="1" applyFont="1" applyBorder="1" applyAlignment="1">
      <alignment vertical="top" wrapText="1"/>
    </xf>
    <xf numFmtId="10" fontId="3" fillId="4" borderId="3" xfId="0" applyNumberFormat="1" applyFont="1" applyFill="1" applyBorder="1" applyAlignment="1">
      <alignment vertical="top" wrapText="1"/>
    </xf>
    <xf numFmtId="0" fontId="2" fillId="3" borderId="8" xfId="0" applyFont="1" applyFill="1" applyBorder="1" applyAlignment="1">
      <alignment wrapText="1"/>
    </xf>
    <xf numFmtId="9" fontId="3" fillId="4" borderId="9" xfId="0" applyNumberFormat="1" applyFont="1" applyFill="1" applyBorder="1" applyAlignment="1">
      <alignment vertical="top" wrapText="1"/>
    </xf>
    <xf numFmtId="0" fontId="3" fillId="4" borderId="9" xfId="0" applyFont="1" applyFill="1" applyBorder="1" applyAlignment="1">
      <alignment vertical="top" wrapText="1"/>
    </xf>
    <xf numFmtId="0" fontId="0" fillId="0" borderId="6" xfId="0" applyBorder="1"/>
    <xf numFmtId="0" fontId="2" fillId="3" borderId="7" xfId="0" applyFont="1" applyFill="1" applyBorder="1" applyAlignment="1">
      <alignment wrapText="1"/>
    </xf>
    <xf numFmtId="0" fontId="1" fillId="3" borderId="7" xfId="0" applyFont="1" applyFill="1" applyBorder="1" applyAlignment="1">
      <alignment vertical="top" wrapText="1"/>
    </xf>
    <xf numFmtId="0" fontId="1" fillId="2" borderId="7" xfId="0" applyFont="1" applyFill="1" applyBorder="1" applyAlignment="1">
      <alignment vertical="top"/>
    </xf>
    <xf numFmtId="0" fontId="1" fillId="2" borderId="7" xfId="0" applyFont="1" applyFill="1" applyBorder="1" applyAlignment="1">
      <alignment vertical="top" wrapText="1"/>
    </xf>
    <xf numFmtId="0" fontId="3" fillId="4" borderId="7" xfId="0" applyFont="1" applyFill="1" applyBorder="1" applyAlignment="1">
      <alignment vertical="top" wrapText="1"/>
    </xf>
    <xf numFmtId="0" fontId="4" fillId="4" borderId="7" xfId="0" applyFont="1" applyFill="1" applyBorder="1" applyAlignment="1">
      <alignment vertical="top"/>
    </xf>
    <xf numFmtId="0" fontId="1" fillId="4" borderId="7" xfId="0" applyFont="1" applyFill="1" applyBorder="1" applyAlignment="1">
      <alignment vertical="top" wrapText="1"/>
    </xf>
    <xf numFmtId="3" fontId="3" fillId="4" borderId="7" xfId="0" applyNumberFormat="1" applyFont="1" applyFill="1" applyBorder="1" applyAlignment="1">
      <alignment vertical="top" wrapText="1"/>
    </xf>
    <xf numFmtId="0" fontId="4" fillId="0" borderId="7" xfId="0" applyFont="1" applyBorder="1" applyAlignment="1">
      <alignment vertical="top"/>
    </xf>
    <xf numFmtId="3" fontId="4" fillId="4" borderId="7" xfId="0" applyNumberFormat="1" applyFont="1" applyFill="1" applyBorder="1" applyAlignment="1">
      <alignment vertical="top"/>
    </xf>
    <xf numFmtId="3" fontId="3" fillId="0" borderId="7" xfId="0" applyNumberFormat="1" applyFont="1" applyBorder="1" applyAlignment="1">
      <alignment vertical="top" wrapText="1"/>
    </xf>
    <xf numFmtId="3" fontId="4" fillId="0" borderId="7" xfId="0" applyNumberFormat="1" applyFont="1" applyBorder="1" applyAlignment="1">
      <alignment vertical="top"/>
    </xf>
    <xf numFmtId="0" fontId="3" fillId="0" borderId="7" xfId="0" applyFont="1" applyBorder="1" applyAlignment="1">
      <alignment vertical="top" wrapText="1"/>
    </xf>
    <xf numFmtId="0" fontId="1" fillId="0" borderId="7" xfId="0" applyFont="1" applyBorder="1" applyAlignment="1">
      <alignment vertical="top" wrapText="1"/>
    </xf>
    <xf numFmtId="164" fontId="4" fillId="0" borderId="7" xfId="0" applyNumberFormat="1" applyFont="1" applyBorder="1" applyAlignment="1">
      <alignment vertical="top"/>
    </xf>
    <xf numFmtId="0" fontId="5" fillId="0" borderId="7" xfId="0" applyFont="1" applyBorder="1" applyAlignment="1">
      <alignment vertical="top"/>
    </xf>
    <xf numFmtId="9" fontId="3" fillId="4" borderId="7" xfId="0" applyNumberFormat="1" applyFont="1" applyFill="1" applyBorder="1" applyAlignment="1">
      <alignment vertical="top" wrapText="1"/>
    </xf>
    <xf numFmtId="0" fontId="0" fillId="0" borderId="7" xfId="0" applyBorder="1"/>
    <xf numFmtId="0" fontId="0" fillId="0" borderId="7" xfId="0"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99"/>
  <sheetViews>
    <sheetView tabSelected="1" topLeftCell="J1" workbookViewId="0">
      <selection activeCell="M32" sqref="M32"/>
    </sheetView>
  </sheetViews>
  <sheetFormatPr defaultColWidth="14.41796875" defaultRowHeight="15" customHeight="1"/>
  <cols>
    <col min="1" max="1" width="35.41796875" customWidth="1"/>
    <col min="2" max="2" width="26.83984375" customWidth="1"/>
    <col min="3" max="3" width="16.578125" customWidth="1"/>
    <col min="4" max="5" width="15.68359375" customWidth="1"/>
    <col min="6" max="6" width="8.68359375" customWidth="1"/>
    <col min="7" max="7" width="66.26171875" customWidth="1"/>
    <col min="8" max="8" width="21.83984375" customWidth="1"/>
    <col min="9" max="9" width="25.15625" style="27" customWidth="1"/>
    <col min="10" max="10" width="30.83984375" style="45" customWidth="1"/>
    <col min="11" max="11" width="21" style="45" customWidth="1"/>
    <col min="12" max="12" width="47.20703125" style="46" customWidth="1"/>
    <col min="13" max="13" width="26.15625" style="45" customWidth="1"/>
    <col min="14" max="14" width="16" style="45" customWidth="1"/>
    <col min="15" max="20" width="8.68359375" style="45" customWidth="1"/>
    <col min="21" max="22" width="8.68359375" customWidth="1"/>
  </cols>
  <sheetData>
    <row r="1" spans="1:20" ht="14.25" customHeight="1">
      <c r="A1" s="1" t="s">
        <v>0</v>
      </c>
      <c r="B1" s="2" t="s">
        <v>1</v>
      </c>
      <c r="C1" s="3" t="s">
        <v>2</v>
      </c>
      <c r="D1" s="2" t="s">
        <v>3</v>
      </c>
      <c r="E1" s="4" t="s">
        <v>4</v>
      </c>
      <c r="F1" s="5" t="s">
        <v>5</v>
      </c>
      <c r="G1" s="6" t="s">
        <v>6</v>
      </c>
      <c r="H1" s="7" t="s">
        <v>7</v>
      </c>
      <c r="I1" s="24" t="s">
        <v>8</v>
      </c>
      <c r="J1" s="28" t="s">
        <v>9</v>
      </c>
      <c r="K1" s="28" t="s">
        <v>10</v>
      </c>
      <c r="L1" s="29" t="s">
        <v>127</v>
      </c>
      <c r="M1" s="29" t="s">
        <v>129</v>
      </c>
      <c r="N1" s="29" t="s">
        <v>128</v>
      </c>
      <c r="O1" s="29" t="s">
        <v>11</v>
      </c>
      <c r="P1" s="30" t="s">
        <v>12</v>
      </c>
      <c r="Q1" s="30" t="s">
        <v>13</v>
      </c>
      <c r="R1" s="30" t="s">
        <v>14</v>
      </c>
      <c r="S1" s="31" t="s">
        <v>15</v>
      </c>
      <c r="T1" s="31" t="s">
        <v>16</v>
      </c>
    </row>
    <row r="2" spans="1:20" ht="14.25" customHeight="1">
      <c r="A2" s="8" t="s">
        <v>17</v>
      </c>
      <c r="B2" s="9" t="s">
        <v>18</v>
      </c>
      <c r="C2" s="10" t="s">
        <v>19</v>
      </c>
      <c r="D2" s="9">
        <v>2</v>
      </c>
      <c r="E2" s="9">
        <v>2</v>
      </c>
      <c r="F2" s="9">
        <v>4</v>
      </c>
      <c r="G2" s="9">
        <v>2</v>
      </c>
      <c r="H2" s="11">
        <f>G2/E2</f>
        <v>1</v>
      </c>
      <c r="I2" s="25">
        <f>G2/F2</f>
        <v>0.5</v>
      </c>
      <c r="J2" s="32" t="str">
        <f t="shared" ref="J2:J26" si="0">IF(H1&gt;=1, "COMPLETED", IF(H1&gt;=0.75, "GOOD", IF(H1&gt;=0.5, "SATISFACTORY", "LOW")))</f>
        <v>COMPLETED</v>
      </c>
      <c r="K2" s="32" t="str">
        <f t="shared" ref="K2:K26" si="1">IF(I2&gt;=1, "COMPLETED", IF(I2&gt;=0.75, "GOOD", IF(I2&gt;=0.5, "SATISFACTORY", "LOW")))</f>
        <v>SATISFACTORY</v>
      </c>
      <c r="L2" s="32" t="s">
        <v>131</v>
      </c>
      <c r="M2" s="33"/>
      <c r="N2" s="33"/>
      <c r="O2" s="33"/>
      <c r="P2" s="32">
        <v>3</v>
      </c>
      <c r="Q2" s="32">
        <v>5</v>
      </c>
      <c r="R2" s="32">
        <v>6</v>
      </c>
      <c r="S2" s="34" t="s">
        <v>20</v>
      </c>
      <c r="T2" s="32" t="s">
        <v>21</v>
      </c>
    </row>
    <row r="3" spans="1:20" ht="14.25" customHeight="1">
      <c r="A3" s="8" t="s">
        <v>17</v>
      </c>
      <c r="B3" s="9" t="s">
        <v>22</v>
      </c>
      <c r="C3" s="10" t="s">
        <v>19</v>
      </c>
      <c r="D3" s="9">
        <v>4</v>
      </c>
      <c r="E3" s="9">
        <v>5</v>
      </c>
      <c r="F3" s="9">
        <v>6</v>
      </c>
      <c r="G3" s="9">
        <v>5</v>
      </c>
      <c r="H3" s="11">
        <f>(G3-D3)/(E3-D3)</f>
        <v>1</v>
      </c>
      <c r="I3" s="25">
        <f t="shared" ref="I3:I12" si="2">(G3-D3)/(F3-D3)</f>
        <v>0.5</v>
      </c>
      <c r="J3" s="32" t="str">
        <f t="shared" si="0"/>
        <v>COMPLETED</v>
      </c>
      <c r="K3" s="32" t="str">
        <f t="shared" si="1"/>
        <v>SATISFACTORY</v>
      </c>
      <c r="L3" s="32" t="s">
        <v>23</v>
      </c>
      <c r="M3" s="33"/>
      <c r="N3" s="33"/>
      <c r="O3" s="33"/>
      <c r="P3" s="32">
        <v>5</v>
      </c>
      <c r="Q3" s="32">
        <v>7</v>
      </c>
      <c r="R3" s="32">
        <v>7</v>
      </c>
      <c r="S3" s="34" t="s">
        <v>24</v>
      </c>
      <c r="T3" s="32" t="s">
        <v>25</v>
      </c>
    </row>
    <row r="4" spans="1:20" ht="14.25" customHeight="1">
      <c r="A4" s="8" t="s">
        <v>17</v>
      </c>
      <c r="B4" s="9" t="s">
        <v>26</v>
      </c>
      <c r="C4" s="10" t="s">
        <v>19</v>
      </c>
      <c r="D4" s="9">
        <v>8</v>
      </c>
      <c r="E4" s="9">
        <v>8</v>
      </c>
      <c r="F4" s="9">
        <v>28</v>
      </c>
      <c r="G4" s="9">
        <v>8</v>
      </c>
      <c r="H4" s="12"/>
      <c r="I4" s="25">
        <f t="shared" si="2"/>
        <v>0</v>
      </c>
      <c r="J4" s="32" t="str">
        <f t="shared" si="0"/>
        <v>COMPLETED</v>
      </c>
      <c r="K4" s="32" t="str">
        <f t="shared" si="1"/>
        <v>LOW</v>
      </c>
      <c r="L4" s="32" t="s">
        <v>132</v>
      </c>
      <c r="M4" s="33"/>
      <c r="N4" s="33"/>
      <c r="O4" s="33"/>
      <c r="P4" s="32">
        <v>20</v>
      </c>
      <c r="Q4" s="32">
        <v>28</v>
      </c>
      <c r="R4" s="32">
        <v>28</v>
      </c>
      <c r="S4" s="34" t="s">
        <v>27</v>
      </c>
      <c r="T4" s="32" t="s">
        <v>21</v>
      </c>
    </row>
    <row r="5" spans="1:20" ht="14.25" customHeight="1">
      <c r="A5" s="8" t="s">
        <v>17</v>
      </c>
      <c r="B5" s="9" t="s">
        <v>28</v>
      </c>
      <c r="C5" s="9" t="s">
        <v>29</v>
      </c>
      <c r="D5" s="9">
        <v>9</v>
      </c>
      <c r="E5" s="9">
        <v>10</v>
      </c>
      <c r="F5" s="9">
        <v>20</v>
      </c>
      <c r="G5" s="14">
        <v>9.5</v>
      </c>
      <c r="H5" s="11">
        <f t="shared" ref="H5:H12" si="3">(G5-D5)/(E5-D5)</f>
        <v>0.5</v>
      </c>
      <c r="I5" s="25">
        <f t="shared" si="2"/>
        <v>4.5454545454545456E-2</v>
      </c>
      <c r="J5" s="32" t="str">
        <f t="shared" si="0"/>
        <v>LOW</v>
      </c>
      <c r="K5" s="32" t="str">
        <f t="shared" si="1"/>
        <v>LOW</v>
      </c>
      <c r="L5" s="35" t="s">
        <v>133</v>
      </c>
      <c r="M5" s="33"/>
      <c r="N5" s="36"/>
      <c r="O5" s="33"/>
      <c r="P5" s="32">
        <v>15</v>
      </c>
      <c r="Q5" s="32">
        <v>30</v>
      </c>
      <c r="R5" s="32">
        <v>40</v>
      </c>
      <c r="S5" s="34" t="s">
        <v>30</v>
      </c>
      <c r="T5" s="32" t="s">
        <v>31</v>
      </c>
    </row>
    <row r="6" spans="1:20" ht="14.25" customHeight="1">
      <c r="A6" s="8" t="s">
        <v>17</v>
      </c>
      <c r="B6" s="9" t="s">
        <v>32</v>
      </c>
      <c r="C6" s="9" t="s">
        <v>33</v>
      </c>
      <c r="D6" s="15">
        <v>332861</v>
      </c>
      <c r="E6" s="15">
        <v>340000</v>
      </c>
      <c r="F6" s="15">
        <v>450000</v>
      </c>
      <c r="G6" s="15">
        <v>344604</v>
      </c>
      <c r="H6" s="11">
        <f t="shared" si="3"/>
        <v>1.6449082504552459</v>
      </c>
      <c r="I6" s="25">
        <f t="shared" si="2"/>
        <v>0.10024842281392192</v>
      </c>
      <c r="J6" s="32" t="str">
        <f t="shared" si="0"/>
        <v>SATISFACTORY</v>
      </c>
      <c r="K6" s="32" t="str">
        <f t="shared" si="1"/>
        <v>LOW</v>
      </c>
      <c r="L6" s="35" t="s">
        <v>134</v>
      </c>
      <c r="M6" s="37"/>
      <c r="N6" s="37"/>
      <c r="O6" s="37"/>
      <c r="P6" s="35">
        <v>350000</v>
      </c>
      <c r="Q6" s="35">
        <v>500000</v>
      </c>
      <c r="R6" s="35">
        <v>550000</v>
      </c>
      <c r="S6" s="32" t="s">
        <v>34</v>
      </c>
      <c r="T6" s="32" t="s">
        <v>31</v>
      </c>
    </row>
    <row r="7" spans="1:20" ht="14.25" customHeight="1">
      <c r="A7" s="16" t="s">
        <v>35</v>
      </c>
      <c r="B7" s="17" t="s">
        <v>36</v>
      </c>
      <c r="C7" s="17" t="s">
        <v>33</v>
      </c>
      <c r="D7" s="18">
        <v>1852</v>
      </c>
      <c r="E7" s="18">
        <v>2500</v>
      </c>
      <c r="F7" s="15">
        <v>2900</v>
      </c>
      <c r="G7" s="19">
        <f>178.5+D7</f>
        <v>2030.5</v>
      </c>
      <c r="H7" s="11">
        <f t="shared" si="3"/>
        <v>0.27546296296296297</v>
      </c>
      <c r="I7" s="25">
        <f t="shared" si="2"/>
        <v>0.17032442748091603</v>
      </c>
      <c r="J7" s="32" t="str">
        <f t="shared" si="0"/>
        <v>COMPLETED</v>
      </c>
      <c r="K7" s="32" t="str">
        <f t="shared" si="1"/>
        <v>LOW</v>
      </c>
      <c r="L7" s="38" t="s">
        <v>37</v>
      </c>
      <c r="M7" s="38" t="s">
        <v>38</v>
      </c>
      <c r="N7" s="38" t="s">
        <v>39</v>
      </c>
      <c r="O7" s="39"/>
      <c r="P7" s="35">
        <v>2700</v>
      </c>
      <c r="Q7" s="35">
        <v>3100</v>
      </c>
      <c r="R7" s="35">
        <v>3300</v>
      </c>
      <c r="S7" s="34" t="s">
        <v>40</v>
      </c>
      <c r="T7" s="40" t="s">
        <v>41</v>
      </c>
    </row>
    <row r="8" spans="1:20" ht="14.25" customHeight="1">
      <c r="A8" s="20" t="s">
        <v>35</v>
      </c>
      <c r="B8" s="17" t="s">
        <v>42</v>
      </c>
      <c r="C8" s="17" t="s">
        <v>33</v>
      </c>
      <c r="D8" s="18">
        <v>3000</v>
      </c>
      <c r="E8" s="18">
        <v>5000</v>
      </c>
      <c r="F8" s="15">
        <v>20000</v>
      </c>
      <c r="G8" s="18">
        <v>5625</v>
      </c>
      <c r="H8" s="11">
        <f t="shared" si="3"/>
        <v>1.3125</v>
      </c>
      <c r="I8" s="25">
        <f t="shared" si="2"/>
        <v>0.15441176470588236</v>
      </c>
      <c r="J8" s="32" t="str">
        <f t="shared" si="0"/>
        <v>LOW</v>
      </c>
      <c r="K8" s="32" t="str">
        <f t="shared" si="1"/>
        <v>LOW</v>
      </c>
      <c r="L8" s="38" t="s">
        <v>43</v>
      </c>
      <c r="M8" s="37"/>
      <c r="N8" s="37"/>
      <c r="O8" s="39"/>
      <c r="P8" s="35">
        <v>10000</v>
      </c>
      <c r="Q8" s="35">
        <v>30000</v>
      </c>
      <c r="R8" s="35">
        <v>40000</v>
      </c>
      <c r="S8" s="41" t="s">
        <v>44</v>
      </c>
      <c r="T8" s="40" t="s">
        <v>31</v>
      </c>
    </row>
    <row r="9" spans="1:20" ht="14.25" customHeight="1">
      <c r="A9" s="20" t="s">
        <v>35</v>
      </c>
      <c r="B9" s="17" t="s">
        <v>45</v>
      </c>
      <c r="C9" s="17" t="s">
        <v>33</v>
      </c>
      <c r="D9" s="18">
        <v>9895</v>
      </c>
      <c r="E9" s="18">
        <v>12160</v>
      </c>
      <c r="F9" s="15">
        <v>23691</v>
      </c>
      <c r="G9" s="18">
        <v>33154</v>
      </c>
      <c r="H9" s="11">
        <f t="shared" si="3"/>
        <v>10.268874172185431</v>
      </c>
      <c r="I9" s="25">
        <f t="shared" si="2"/>
        <v>1.6859234560742244</v>
      </c>
      <c r="J9" s="32" t="str">
        <f t="shared" si="0"/>
        <v>COMPLETED</v>
      </c>
      <c r="K9" s="32" t="str">
        <f t="shared" si="1"/>
        <v>COMPLETED</v>
      </c>
      <c r="L9" s="38" t="s">
        <v>46</v>
      </c>
      <c r="M9" s="37"/>
      <c r="N9" s="39"/>
      <c r="O9" s="39"/>
      <c r="P9" s="35">
        <v>19425</v>
      </c>
      <c r="Q9" s="35">
        <v>26956</v>
      </c>
      <c r="R9" s="35">
        <v>31221</v>
      </c>
      <c r="S9" s="40" t="s">
        <v>47</v>
      </c>
      <c r="T9" s="40" t="s">
        <v>48</v>
      </c>
    </row>
    <row r="10" spans="1:20" ht="14.25" customHeight="1">
      <c r="A10" s="20" t="s">
        <v>35</v>
      </c>
      <c r="B10" s="17" t="s">
        <v>49</v>
      </c>
      <c r="C10" s="17" t="s">
        <v>33</v>
      </c>
      <c r="D10" s="18">
        <v>525000</v>
      </c>
      <c r="E10" s="18">
        <v>631784</v>
      </c>
      <c r="F10" s="15">
        <v>845352</v>
      </c>
      <c r="G10" s="18">
        <v>692837.6</v>
      </c>
      <c r="H10" s="11">
        <f t="shared" si="3"/>
        <v>1.5717485765657775</v>
      </c>
      <c r="I10" s="25">
        <f t="shared" si="2"/>
        <v>0.52391619218859242</v>
      </c>
      <c r="J10" s="32" t="str">
        <f t="shared" si="0"/>
        <v>COMPLETED</v>
      </c>
      <c r="K10" s="32" t="str">
        <f t="shared" si="1"/>
        <v>SATISFACTORY</v>
      </c>
      <c r="L10" s="38" t="s">
        <v>50</v>
      </c>
      <c r="M10" s="37"/>
      <c r="N10" s="39"/>
      <c r="O10" s="39"/>
      <c r="P10" s="35">
        <v>738568</v>
      </c>
      <c r="Q10" s="35">
        <v>952136</v>
      </c>
      <c r="R10" s="35">
        <v>1058920</v>
      </c>
      <c r="S10" s="40" t="s">
        <v>47</v>
      </c>
      <c r="T10" s="40" t="s">
        <v>51</v>
      </c>
    </row>
    <row r="11" spans="1:20" ht="14.25" customHeight="1">
      <c r="A11" s="20" t="s">
        <v>35</v>
      </c>
      <c r="B11" s="17" t="s">
        <v>52</v>
      </c>
      <c r="C11" s="17" t="s">
        <v>33</v>
      </c>
      <c r="D11" s="18">
        <v>91284</v>
      </c>
      <c r="E11" s="18">
        <v>274630</v>
      </c>
      <c r="F11" s="15">
        <v>626366</v>
      </c>
      <c r="G11" s="18">
        <f>D11+88850.35</f>
        <v>180134.35</v>
      </c>
      <c r="H11" s="11">
        <f t="shared" si="3"/>
        <v>0.48460479094171677</v>
      </c>
      <c r="I11" s="25">
        <f t="shared" si="2"/>
        <v>0.16604996991115381</v>
      </c>
      <c r="J11" s="32" t="str">
        <f t="shared" si="0"/>
        <v>COMPLETED</v>
      </c>
      <c r="K11" s="32" t="str">
        <f t="shared" si="1"/>
        <v>LOW</v>
      </c>
      <c r="L11" s="38" t="s">
        <v>37</v>
      </c>
      <c r="M11" s="38" t="s">
        <v>53</v>
      </c>
      <c r="N11" s="38" t="s">
        <v>54</v>
      </c>
      <c r="O11" s="39"/>
      <c r="P11" s="35">
        <v>452167</v>
      </c>
      <c r="Q11" s="35">
        <v>712054</v>
      </c>
      <c r="R11" s="35">
        <v>724695</v>
      </c>
      <c r="S11" s="40" t="s">
        <v>47</v>
      </c>
      <c r="T11" s="40" t="s">
        <v>48</v>
      </c>
    </row>
    <row r="12" spans="1:20" ht="14.25" customHeight="1">
      <c r="A12" s="20" t="s">
        <v>35</v>
      </c>
      <c r="B12" s="17" t="s">
        <v>55</v>
      </c>
      <c r="C12" s="10" t="s">
        <v>19</v>
      </c>
      <c r="D12" s="18">
        <v>1800</v>
      </c>
      <c r="E12" s="18">
        <v>1820</v>
      </c>
      <c r="F12" s="15">
        <v>1900</v>
      </c>
      <c r="G12" s="18">
        <v>2016</v>
      </c>
      <c r="H12" s="11">
        <f t="shared" si="3"/>
        <v>10.8</v>
      </c>
      <c r="I12" s="25">
        <f t="shared" si="2"/>
        <v>2.16</v>
      </c>
      <c r="J12" s="32" t="str">
        <f t="shared" si="0"/>
        <v>LOW</v>
      </c>
      <c r="K12" s="32" t="str">
        <f t="shared" si="1"/>
        <v>COMPLETED</v>
      </c>
      <c r="L12" s="38" t="s">
        <v>130</v>
      </c>
      <c r="M12" s="38" t="s">
        <v>37</v>
      </c>
      <c r="N12" s="38" t="s">
        <v>37</v>
      </c>
      <c r="O12" s="39"/>
      <c r="P12" s="35">
        <v>1850</v>
      </c>
      <c r="Q12" s="35">
        <v>1950</v>
      </c>
      <c r="R12" s="35">
        <v>2000</v>
      </c>
      <c r="S12" s="40" t="s">
        <v>56</v>
      </c>
      <c r="T12" s="40" t="s">
        <v>48</v>
      </c>
    </row>
    <row r="13" spans="1:20" ht="14.25" customHeight="1">
      <c r="A13" s="20" t="s">
        <v>35</v>
      </c>
      <c r="B13" s="9" t="s">
        <v>57</v>
      </c>
      <c r="C13" s="9" t="s">
        <v>58</v>
      </c>
      <c r="D13" s="9">
        <v>5.8</v>
      </c>
      <c r="E13" s="9">
        <v>5.8</v>
      </c>
      <c r="F13" s="9">
        <v>5.8</v>
      </c>
      <c r="G13" s="9">
        <v>5.8</v>
      </c>
      <c r="H13" s="11">
        <f>G13/E13</f>
        <v>1</v>
      </c>
      <c r="I13" s="25">
        <f>G13/F13</f>
        <v>1</v>
      </c>
      <c r="J13" s="32" t="str">
        <f t="shared" si="0"/>
        <v>COMPLETED</v>
      </c>
      <c r="K13" s="32" t="str">
        <f t="shared" si="1"/>
        <v>COMPLETED</v>
      </c>
      <c r="L13" s="33"/>
      <c r="M13" s="32" t="s">
        <v>59</v>
      </c>
      <c r="N13" s="32" t="s">
        <v>60</v>
      </c>
      <c r="O13" s="33"/>
      <c r="P13" s="32">
        <v>5.8</v>
      </c>
      <c r="Q13" s="32">
        <v>5.8</v>
      </c>
      <c r="R13" s="40">
        <v>45</v>
      </c>
      <c r="S13" s="40" t="s">
        <v>61</v>
      </c>
      <c r="T13" s="40" t="s">
        <v>31</v>
      </c>
    </row>
    <row r="14" spans="1:20" ht="14.25" customHeight="1">
      <c r="A14" s="20" t="s">
        <v>35</v>
      </c>
      <c r="B14" s="17" t="s">
        <v>62</v>
      </c>
      <c r="C14" s="10" t="s">
        <v>19</v>
      </c>
      <c r="D14" s="17">
        <v>1020</v>
      </c>
      <c r="E14" s="17">
        <v>1100</v>
      </c>
      <c r="F14" s="9">
        <v>1300</v>
      </c>
      <c r="G14" s="17">
        <v>1182</v>
      </c>
      <c r="H14" s="11">
        <f>(G14-D14)/(E14-D14)</f>
        <v>2.0249999999999999</v>
      </c>
      <c r="I14" s="25">
        <f>(G14-D14)/(F14-D14)</f>
        <v>0.57857142857142863</v>
      </c>
      <c r="J14" s="32" t="str">
        <f t="shared" si="0"/>
        <v>COMPLETED</v>
      </c>
      <c r="K14" s="32" t="str">
        <f t="shared" si="1"/>
        <v>SATISFACTORY</v>
      </c>
      <c r="L14" s="40" t="s">
        <v>63</v>
      </c>
      <c r="M14" s="40" t="s">
        <v>64</v>
      </c>
      <c r="N14" s="40" t="s">
        <v>65</v>
      </c>
      <c r="O14" s="36"/>
      <c r="P14" s="32">
        <v>1200</v>
      </c>
      <c r="Q14" s="32">
        <v>1400</v>
      </c>
      <c r="R14" s="32">
        <v>1500</v>
      </c>
      <c r="S14" s="40" t="s">
        <v>61</v>
      </c>
      <c r="T14" s="40" t="s">
        <v>31</v>
      </c>
    </row>
    <row r="15" spans="1:20" ht="14.25" customHeight="1">
      <c r="A15" s="20" t="s">
        <v>35</v>
      </c>
      <c r="B15" s="17" t="s">
        <v>66</v>
      </c>
      <c r="C15" s="10" t="s">
        <v>19</v>
      </c>
      <c r="D15" s="18">
        <v>62486</v>
      </c>
      <c r="E15" s="18">
        <v>93500</v>
      </c>
      <c r="F15" s="18" t="s">
        <v>67</v>
      </c>
      <c r="G15" s="18">
        <v>127726</v>
      </c>
      <c r="H15" s="11">
        <v>1.37</v>
      </c>
      <c r="I15" s="25">
        <v>1.22</v>
      </c>
      <c r="J15" s="32" t="str">
        <f t="shared" si="0"/>
        <v>COMPLETED</v>
      </c>
      <c r="K15" s="32" t="str">
        <f t="shared" si="1"/>
        <v>COMPLETED</v>
      </c>
      <c r="L15" s="40" t="s">
        <v>135</v>
      </c>
      <c r="M15" s="32" t="s">
        <v>37</v>
      </c>
      <c r="N15" s="32" t="s">
        <v>37</v>
      </c>
      <c r="O15" s="42"/>
      <c r="P15" s="38" t="s">
        <v>68</v>
      </c>
      <c r="Q15" s="38" t="s">
        <v>69</v>
      </c>
      <c r="R15" s="38" t="s">
        <v>70</v>
      </c>
      <c r="S15" s="41" t="s">
        <v>71</v>
      </c>
      <c r="T15" s="40" t="s">
        <v>72</v>
      </c>
    </row>
    <row r="16" spans="1:20" ht="14.25" customHeight="1">
      <c r="A16" s="8" t="s">
        <v>73</v>
      </c>
      <c r="B16" s="9" t="s">
        <v>74</v>
      </c>
      <c r="C16" s="9" t="s">
        <v>29</v>
      </c>
      <c r="D16" s="9">
        <v>25</v>
      </c>
      <c r="E16" s="9">
        <v>30</v>
      </c>
      <c r="F16" s="9">
        <v>40</v>
      </c>
      <c r="G16" s="15">
        <v>39</v>
      </c>
      <c r="H16" s="11">
        <f t="shared" ref="H16:H17" si="4">(G16-D16)/(E16-D16)</f>
        <v>2.8</v>
      </c>
      <c r="I16" s="25">
        <f t="shared" ref="I16:I22" si="5">(G16-D16)/(F16-D16)</f>
        <v>0.93333333333333335</v>
      </c>
      <c r="J16" s="32" t="str">
        <f t="shared" si="0"/>
        <v>COMPLETED</v>
      </c>
      <c r="K16" s="32" t="str">
        <f t="shared" si="1"/>
        <v>GOOD</v>
      </c>
      <c r="L16" s="35" t="s">
        <v>75</v>
      </c>
      <c r="M16" s="32" t="s">
        <v>76</v>
      </c>
      <c r="N16" s="32" t="s">
        <v>77</v>
      </c>
      <c r="O16" s="37"/>
      <c r="P16" s="32">
        <v>35</v>
      </c>
      <c r="Q16" s="32">
        <v>50</v>
      </c>
      <c r="R16" s="32">
        <v>60</v>
      </c>
      <c r="S16" s="34" t="s">
        <v>78</v>
      </c>
      <c r="T16" s="32" t="s">
        <v>79</v>
      </c>
    </row>
    <row r="17" spans="1:20" ht="14.25" customHeight="1">
      <c r="A17" s="8" t="s">
        <v>73</v>
      </c>
      <c r="B17" s="9" t="s">
        <v>80</v>
      </c>
      <c r="C17" s="10" t="s">
        <v>19</v>
      </c>
      <c r="D17" s="15">
        <v>599221</v>
      </c>
      <c r="E17" s="15">
        <v>619221</v>
      </c>
      <c r="F17" s="15">
        <v>659221</v>
      </c>
      <c r="G17" s="15">
        <v>845041</v>
      </c>
      <c r="H17" s="11">
        <f t="shared" si="4"/>
        <v>12.291</v>
      </c>
      <c r="I17" s="25">
        <f t="shared" si="5"/>
        <v>4.0970000000000004</v>
      </c>
      <c r="J17" s="32" t="str">
        <f t="shared" si="0"/>
        <v>COMPLETED</v>
      </c>
      <c r="K17" s="32" t="str">
        <f t="shared" si="1"/>
        <v>COMPLETED</v>
      </c>
      <c r="L17" s="35" t="s">
        <v>81</v>
      </c>
      <c r="M17" s="35" t="s">
        <v>82</v>
      </c>
      <c r="N17" s="35" t="s">
        <v>83</v>
      </c>
      <c r="O17" s="39"/>
      <c r="P17" s="35">
        <v>639221</v>
      </c>
      <c r="Q17" s="35">
        <v>679227</v>
      </c>
      <c r="R17" s="35">
        <v>699221</v>
      </c>
      <c r="S17" s="32" t="s">
        <v>84</v>
      </c>
      <c r="T17" s="32" t="s">
        <v>79</v>
      </c>
    </row>
    <row r="18" spans="1:20" ht="14.25" customHeight="1">
      <c r="A18" s="8" t="s">
        <v>73</v>
      </c>
      <c r="B18" s="9" t="s">
        <v>85</v>
      </c>
      <c r="C18" s="10" t="s">
        <v>19</v>
      </c>
      <c r="D18" s="9">
        <v>0</v>
      </c>
      <c r="E18" s="9">
        <v>0</v>
      </c>
      <c r="F18" s="9">
        <v>1</v>
      </c>
      <c r="G18" s="9">
        <v>0</v>
      </c>
      <c r="H18" s="11">
        <v>1</v>
      </c>
      <c r="I18" s="25">
        <f t="shared" si="5"/>
        <v>0</v>
      </c>
      <c r="J18" s="32" t="str">
        <f t="shared" si="0"/>
        <v>COMPLETED</v>
      </c>
      <c r="K18" s="32" t="str">
        <f t="shared" si="1"/>
        <v>LOW</v>
      </c>
      <c r="L18" s="32" t="s">
        <v>37</v>
      </c>
      <c r="M18" s="32" t="s">
        <v>37</v>
      </c>
      <c r="N18" s="32" t="s">
        <v>37</v>
      </c>
      <c r="O18" s="33"/>
      <c r="P18" s="32">
        <v>0</v>
      </c>
      <c r="Q18" s="32">
        <v>1</v>
      </c>
      <c r="R18" s="32">
        <v>1</v>
      </c>
      <c r="S18" s="32" t="s">
        <v>86</v>
      </c>
      <c r="T18" s="32" t="s">
        <v>79</v>
      </c>
    </row>
    <row r="19" spans="1:20" ht="14.25" customHeight="1">
      <c r="A19" s="8" t="s">
        <v>73</v>
      </c>
      <c r="B19" s="9" t="s">
        <v>87</v>
      </c>
      <c r="C19" s="10" t="s">
        <v>19</v>
      </c>
      <c r="D19" s="15">
        <v>1200</v>
      </c>
      <c r="E19" s="9">
        <v>1200</v>
      </c>
      <c r="F19" s="15">
        <v>1800</v>
      </c>
      <c r="G19" s="19">
        <v>1308</v>
      </c>
      <c r="H19" s="11">
        <f>G19/E19</f>
        <v>1.0900000000000001</v>
      </c>
      <c r="I19" s="25">
        <f t="shared" si="5"/>
        <v>0.18</v>
      </c>
      <c r="J19" s="32" t="str">
        <f t="shared" si="0"/>
        <v>COMPLETED</v>
      </c>
      <c r="K19" s="32" t="str">
        <f t="shared" si="1"/>
        <v>LOW</v>
      </c>
      <c r="L19" s="38" t="s">
        <v>88</v>
      </c>
      <c r="M19" s="38" t="s">
        <v>37</v>
      </c>
      <c r="N19" s="32" t="s">
        <v>37</v>
      </c>
      <c r="O19" s="39"/>
      <c r="P19" s="35">
        <v>1500</v>
      </c>
      <c r="Q19" s="35">
        <v>2100</v>
      </c>
      <c r="R19" s="35">
        <v>2400</v>
      </c>
      <c r="S19" s="32" t="s">
        <v>89</v>
      </c>
      <c r="T19" s="32" t="s">
        <v>41</v>
      </c>
    </row>
    <row r="20" spans="1:20" ht="14.25" customHeight="1">
      <c r="A20" s="13" t="s">
        <v>90</v>
      </c>
      <c r="B20" s="9" t="s">
        <v>91</v>
      </c>
      <c r="C20" s="9" t="s">
        <v>92</v>
      </c>
      <c r="D20" s="9">
        <v>4.8</v>
      </c>
      <c r="E20" s="9">
        <v>5.3</v>
      </c>
      <c r="F20" s="9">
        <v>6.8</v>
      </c>
      <c r="G20" s="9">
        <v>5.1642999999999999</v>
      </c>
      <c r="H20" s="11">
        <f>(G20-D20)/(E20-D20)</f>
        <v>0.72860000000000014</v>
      </c>
      <c r="I20" s="25">
        <f t="shared" si="5"/>
        <v>0.18215000000000003</v>
      </c>
      <c r="J20" s="32" t="str">
        <f t="shared" si="0"/>
        <v>COMPLETED</v>
      </c>
      <c r="K20" s="32" t="str">
        <f t="shared" si="1"/>
        <v>LOW</v>
      </c>
      <c r="L20" s="32" t="s">
        <v>93</v>
      </c>
      <c r="M20" s="32" t="s">
        <v>94</v>
      </c>
      <c r="N20" s="32" t="s">
        <v>95</v>
      </c>
      <c r="O20" s="33"/>
      <c r="P20" s="32">
        <v>6</v>
      </c>
      <c r="Q20" s="32">
        <v>7.3</v>
      </c>
      <c r="R20" s="32">
        <v>7.8</v>
      </c>
      <c r="S20" s="32" t="s">
        <v>96</v>
      </c>
      <c r="T20" s="32" t="s">
        <v>97</v>
      </c>
    </row>
    <row r="21" spans="1:20" ht="14.25" customHeight="1">
      <c r="A21" s="8" t="s">
        <v>98</v>
      </c>
      <c r="B21" s="9" t="s">
        <v>99</v>
      </c>
      <c r="C21" s="9" t="s">
        <v>100</v>
      </c>
      <c r="D21" s="9">
        <v>6.75</v>
      </c>
      <c r="E21" s="9">
        <v>6.75</v>
      </c>
      <c r="F21" s="12"/>
      <c r="G21" s="9">
        <v>6.75</v>
      </c>
      <c r="H21" s="11">
        <f>G21/E21</f>
        <v>1</v>
      </c>
      <c r="I21" s="25">
        <f t="shared" si="5"/>
        <v>0</v>
      </c>
      <c r="J21" s="32" t="str">
        <f t="shared" si="0"/>
        <v>SATISFACTORY</v>
      </c>
      <c r="K21" s="32" t="str">
        <f t="shared" si="1"/>
        <v>LOW</v>
      </c>
      <c r="L21" s="40" t="s">
        <v>37</v>
      </c>
      <c r="M21" s="40" t="s">
        <v>101</v>
      </c>
      <c r="N21" s="40" t="s">
        <v>102</v>
      </c>
      <c r="O21" s="36"/>
      <c r="P21" s="33"/>
      <c r="Q21" s="33"/>
      <c r="R21" s="32" t="s">
        <v>103</v>
      </c>
      <c r="S21" s="32" t="s">
        <v>104</v>
      </c>
      <c r="T21" s="32" t="s">
        <v>105</v>
      </c>
    </row>
    <row r="22" spans="1:20" ht="14.25" customHeight="1">
      <c r="A22" s="8" t="s">
        <v>98</v>
      </c>
      <c r="B22" s="9" t="s">
        <v>106</v>
      </c>
      <c r="C22" s="10" t="s">
        <v>19</v>
      </c>
      <c r="D22" s="15">
        <v>1050747</v>
      </c>
      <c r="E22" s="15">
        <v>1417209</v>
      </c>
      <c r="F22" s="15">
        <v>2190134</v>
      </c>
      <c r="G22" s="15">
        <v>1139273</v>
      </c>
      <c r="H22" s="11">
        <f>(G22-D22)/(E22-D22)</f>
        <v>0.2415693850931338</v>
      </c>
      <c r="I22" s="25">
        <f t="shared" si="5"/>
        <v>7.7696164692066874E-2</v>
      </c>
      <c r="J22" s="32" t="str">
        <f t="shared" si="0"/>
        <v>COMPLETED</v>
      </c>
      <c r="K22" s="32" t="str">
        <f t="shared" si="1"/>
        <v>LOW</v>
      </c>
      <c r="L22" s="38" t="s">
        <v>107</v>
      </c>
      <c r="M22" s="35" t="s">
        <v>108</v>
      </c>
      <c r="N22" s="38" t="s">
        <v>109</v>
      </c>
      <c r="O22" s="39"/>
      <c r="P22" s="35">
        <v>1880963</v>
      </c>
      <c r="Q22" s="35">
        <v>2422013</v>
      </c>
      <c r="R22" s="35">
        <v>2560062</v>
      </c>
      <c r="S22" s="32" t="s">
        <v>104</v>
      </c>
      <c r="T22" s="32" t="s">
        <v>110</v>
      </c>
    </row>
    <row r="23" spans="1:20" ht="14.25" customHeight="1">
      <c r="A23" s="8" t="s">
        <v>98</v>
      </c>
      <c r="B23" s="9" t="s">
        <v>111</v>
      </c>
      <c r="C23" s="21" t="s">
        <v>29</v>
      </c>
      <c r="D23" s="21">
        <v>23</v>
      </c>
      <c r="E23" s="21" t="s">
        <v>112</v>
      </c>
      <c r="F23" s="21" t="s">
        <v>112</v>
      </c>
      <c r="G23" s="21"/>
      <c r="H23" s="9">
        <v>0</v>
      </c>
      <c r="I23" s="26">
        <v>0</v>
      </c>
      <c r="J23" s="32" t="str">
        <f t="shared" si="0"/>
        <v>LOW</v>
      </c>
      <c r="K23" s="32" t="str">
        <f t="shared" si="1"/>
        <v>LOW</v>
      </c>
      <c r="L23" s="32" t="s">
        <v>113</v>
      </c>
      <c r="M23" s="32" t="s">
        <v>114</v>
      </c>
      <c r="N23" s="40" t="s">
        <v>115</v>
      </c>
      <c r="O23" s="36"/>
      <c r="P23" s="32" t="s">
        <v>112</v>
      </c>
      <c r="Q23" s="32" t="s">
        <v>112</v>
      </c>
      <c r="R23" s="32" t="s">
        <v>112</v>
      </c>
      <c r="S23" s="43" t="s">
        <v>116</v>
      </c>
      <c r="T23" s="32" t="s">
        <v>41</v>
      </c>
    </row>
    <row r="24" spans="1:20" ht="14.25" customHeight="1">
      <c r="A24" s="8" t="s">
        <v>98</v>
      </c>
      <c r="B24" s="9" t="s">
        <v>117</v>
      </c>
      <c r="C24" s="9" t="s">
        <v>29</v>
      </c>
      <c r="D24" s="9">
        <v>30</v>
      </c>
      <c r="E24" s="9">
        <v>40</v>
      </c>
      <c r="F24" s="9">
        <v>60</v>
      </c>
      <c r="G24" s="17">
        <v>40</v>
      </c>
      <c r="H24" s="11">
        <f>(G24-D24)/(E24-D24)</f>
        <v>1</v>
      </c>
      <c r="I24" s="25">
        <f>(G24-D24)/(F24-D24)</f>
        <v>0.33333333333333331</v>
      </c>
      <c r="J24" s="32" t="str">
        <f t="shared" si="0"/>
        <v>LOW</v>
      </c>
      <c r="K24" s="32" t="str">
        <f t="shared" si="1"/>
        <v>LOW</v>
      </c>
      <c r="L24" s="40" t="s">
        <v>118</v>
      </c>
      <c r="M24" s="33"/>
      <c r="N24" s="33"/>
      <c r="O24" s="36"/>
      <c r="P24" s="32">
        <v>50</v>
      </c>
      <c r="Q24" s="32">
        <v>70</v>
      </c>
      <c r="R24" s="32">
        <v>80</v>
      </c>
      <c r="S24" s="43" t="s">
        <v>116</v>
      </c>
      <c r="T24" s="32" t="s">
        <v>119</v>
      </c>
    </row>
    <row r="25" spans="1:20" ht="14.25" customHeight="1">
      <c r="A25" s="8" t="s">
        <v>98</v>
      </c>
      <c r="B25" s="9" t="s">
        <v>120</v>
      </c>
      <c r="C25" s="9" t="s">
        <v>29</v>
      </c>
      <c r="D25" s="9">
        <v>70</v>
      </c>
      <c r="E25" s="9">
        <v>75</v>
      </c>
      <c r="F25" s="9">
        <v>85</v>
      </c>
      <c r="G25" s="22">
        <v>75</v>
      </c>
      <c r="H25" s="11">
        <f t="shared" ref="H25:H26" si="6">G25/E25</f>
        <v>1</v>
      </c>
      <c r="I25" s="25">
        <f t="shared" ref="I25:I26" si="7">G25/F25</f>
        <v>0.88235294117647056</v>
      </c>
      <c r="J25" s="32" t="str">
        <f t="shared" si="0"/>
        <v>COMPLETED</v>
      </c>
      <c r="K25" s="32" t="str">
        <f t="shared" si="1"/>
        <v>GOOD</v>
      </c>
      <c r="L25" s="40" t="s">
        <v>121</v>
      </c>
      <c r="M25" s="36"/>
      <c r="N25" s="36"/>
      <c r="O25" s="36"/>
      <c r="P25" s="32">
        <v>80</v>
      </c>
      <c r="Q25" s="32">
        <v>90</v>
      </c>
      <c r="R25" s="32">
        <v>100</v>
      </c>
      <c r="S25" s="43" t="s">
        <v>116</v>
      </c>
      <c r="T25" s="32" t="s">
        <v>122</v>
      </c>
    </row>
    <row r="26" spans="1:20" ht="14.25" customHeight="1">
      <c r="A26" s="8" t="s">
        <v>98</v>
      </c>
      <c r="B26" s="9" t="s">
        <v>123</v>
      </c>
      <c r="C26" s="9" t="s">
        <v>29</v>
      </c>
      <c r="D26" s="9">
        <v>74.5</v>
      </c>
      <c r="E26" s="9">
        <v>77</v>
      </c>
      <c r="F26" s="9">
        <v>83</v>
      </c>
      <c r="G26" s="23">
        <v>0.78200000000000003</v>
      </c>
      <c r="H26" s="11">
        <f t="shared" si="6"/>
        <v>1.0155844155844156E-2</v>
      </c>
      <c r="I26" s="25">
        <f t="shared" si="7"/>
        <v>9.4216867469879527E-3</v>
      </c>
      <c r="J26" s="32" t="str">
        <f t="shared" si="0"/>
        <v>COMPLETED</v>
      </c>
      <c r="K26" s="32" t="str">
        <f t="shared" si="1"/>
        <v>LOW</v>
      </c>
      <c r="L26" s="40" t="s">
        <v>124</v>
      </c>
      <c r="M26" s="33"/>
      <c r="N26" s="36"/>
      <c r="O26" s="36"/>
      <c r="P26" s="44">
        <v>0.8</v>
      </c>
      <c r="Q26" s="32">
        <v>85</v>
      </c>
      <c r="R26" s="32">
        <v>90</v>
      </c>
      <c r="S26" s="32" t="s">
        <v>125</v>
      </c>
      <c r="T26" s="32" t="s">
        <v>126</v>
      </c>
    </row>
    <row r="27" spans="1:20" ht="14.25" customHeight="1"/>
    <row r="28" spans="1:20" ht="14.25" customHeight="1"/>
    <row r="29" spans="1:20" ht="14.25" customHeight="1"/>
    <row r="30" spans="1:20" ht="14.25" customHeight="1"/>
    <row r="31" spans="1:20" ht="14.25" customHeight="1"/>
    <row r="32" spans="1:20"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cenr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 KYAZZE</dc:creator>
  <cp:lastModifiedBy>Gabriel NTWARI</cp:lastModifiedBy>
  <dcterms:created xsi:type="dcterms:W3CDTF">2025-05-21T06:43:21Z</dcterms:created>
  <dcterms:modified xsi:type="dcterms:W3CDTF">2025-07-04T08:52:19Z</dcterms:modified>
</cp:coreProperties>
</file>