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abriel.ntwari\Desktop\MINISTRY_DOC\NST2\dash\"/>
    </mc:Choice>
  </mc:AlternateContent>
  <xr:revisionPtr revIDLastSave="0" documentId="13_ncr:1_{222F4D93-754C-4D9A-BDB8-23A4EA0809B2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ener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J12" i="1" s="1"/>
  <c r="G12" i="1"/>
  <c r="I12" i="1" s="1"/>
  <c r="H11" i="1"/>
  <c r="J11" i="1" s="1"/>
  <c r="G11" i="1"/>
  <c r="I11" i="1" s="1"/>
  <c r="H10" i="1"/>
  <c r="J10" i="1" s="1"/>
  <c r="G10" i="1"/>
  <c r="I10" i="1" s="1"/>
  <c r="H9" i="1"/>
  <c r="J9" i="1" s="1"/>
  <c r="G9" i="1"/>
  <c r="I9" i="1" s="1"/>
  <c r="H8" i="1"/>
  <c r="J8" i="1" s="1"/>
  <c r="G8" i="1"/>
  <c r="I8" i="1" s="1"/>
  <c r="H7" i="1"/>
  <c r="J7" i="1" s="1"/>
  <c r="G7" i="1"/>
  <c r="I7" i="1" s="1"/>
  <c r="H6" i="1"/>
  <c r="J6" i="1" s="1"/>
  <c r="G6" i="1"/>
  <c r="I6" i="1" s="1"/>
  <c r="H5" i="1"/>
  <c r="J5" i="1" s="1"/>
  <c r="G5" i="1"/>
  <c r="I5" i="1" s="1"/>
  <c r="H4" i="1"/>
  <c r="J4" i="1" s="1"/>
  <c r="G4" i="1"/>
  <c r="I4" i="1" s="1"/>
  <c r="H3" i="1"/>
  <c r="J3" i="1" s="1"/>
  <c r="G3" i="1"/>
  <c r="I3" i="1" s="1"/>
  <c r="H2" i="1"/>
  <c r="J2" i="1" s="1"/>
  <c r="G2" i="1"/>
  <c r="I2" i="1" s="1"/>
</calcChain>
</file>

<file path=xl/sharedStrings.xml><?xml version="1.0" encoding="utf-8"?>
<sst xmlns="http://schemas.openxmlformats.org/spreadsheetml/2006/main" count="99" uniqueCount="66">
  <si>
    <t>Outcome</t>
  </si>
  <si>
    <t>Indicators</t>
  </si>
  <si>
    <t>Units</t>
  </si>
  <si>
    <t>Baseline</t>
  </si>
  <si>
    <t>2024/25 Target</t>
  </si>
  <si>
    <t>Current progress</t>
  </si>
  <si>
    <t>Percentage Progress based on 2024/25 Target</t>
  </si>
  <si>
    <t>Percentage Progress based on 2026/27 Target</t>
  </si>
  <si>
    <t>Status based on 2024/25 Target</t>
  </si>
  <si>
    <t>Status based on NST2 Midterm target</t>
  </si>
  <si>
    <t>Major drivers of performance</t>
  </si>
  <si>
    <t>Challenges</t>
  </si>
  <si>
    <t>Catch up Plans</t>
  </si>
  <si>
    <t xml:space="preserve">2024/25 Actual Target (according to allocated budget) </t>
  </si>
  <si>
    <t>2025/26 Actual Target (according to available budget)</t>
  </si>
  <si>
    <t>25/26 SSP Target</t>
  </si>
  <si>
    <t>2026/27 Target</t>
  </si>
  <si>
    <t>27/28</t>
  </si>
  <si>
    <t>28/29</t>
  </si>
  <si>
    <t>Responsibility for reporting</t>
  </si>
  <si>
    <t>Data Source (e.g. Report)</t>
  </si>
  <si>
    <t>Increased spatial access to electricity countrywide</t>
  </si>
  <si>
    <t>Percentage of cells
 with access to electricity (on-grid)</t>
  </si>
  <si>
    <t>Percent</t>
  </si>
  <si>
    <t>- Implementation of RUEAP EPCs. 
-All Districts except for CoK have ongoing access projects</t>
  </si>
  <si>
    <t>MININFRA,
 Energy Sector</t>
  </si>
  <si>
    <t>MININFRA Reports</t>
  </si>
  <si>
    <t xml:space="preserve">Percentage of
 Households with access to electricity (on/off grid)
</t>
  </si>
  <si>
    <t>- Implementation of RUEAP EPCs
- Huge contribution of private operators in supply of solar home systems</t>
  </si>
  <si>
    <t>Percentage of productive use areas with access to
 electricity</t>
  </si>
  <si>
    <t>- Implementation of RUEAP EPCs
- Proper implementation of presidential pledges</t>
  </si>
  <si>
    <t>Increased network of street lights on new and existing national
 and urban roads</t>
  </si>
  <si>
    <t>Number of Km of street lights installed</t>
  </si>
  <si>
    <t>Km</t>
  </si>
  <si>
    <t>All new roads under construction or rehabilitation are provided with streetlight facilities in their scopes</t>
  </si>
  <si>
    <t>Enhanced electricity generation capacity while increasing the
 share of renewable energy</t>
  </si>
  <si>
    <t>Percentage share of renewable energy in power generation mix</t>
  </si>
  <si>
    <t>Additional 60 MW from import energy source
Local Projects including Nyabarongo II(43.5MW) and Rukarara VI (9.7 MW) are still ongoing</t>
  </si>
  <si>
    <t>Delay in construction of new hydro power plants</t>
  </si>
  <si>
    <t>-Speeding up the construction of Nyabarongo II HPP
-Completion and commissioning of Kore MHPP</t>
  </si>
  <si>
    <t>Improved Power Transmission and Distribution Network for reliability of power supply</t>
  </si>
  <si>
    <t>Losses in the
 transmission and
 distribution networks</t>
  </si>
  <si>
    <t>Parent</t>
  </si>
  <si>
    <t xml:space="preserve">- Reinforcment of Distribution network projects
- construction of new substations (Nyagatare and Gicumbi)
-Installation of static voltave compensators at Shango and Rwabusoro substations 
</t>
  </si>
  <si>
    <t>- Completion of Distribution Management System (DMS) Project
- Customer maping and upgrade of ustomer Management System (CMS)</t>
  </si>
  <si>
    <t>MININFRA, RURA
 Reports</t>
  </si>
  <si>
    <t>SAIFI (avg no of
 interruptions)</t>
  </si>
  <si>
    <t>'</t>
  </si>
  <si>
    <t>SAIDI (avg hrs
 without power)</t>
  </si>
  <si>
    <t>Hours</t>
  </si>
  <si>
    <t>Increased adoption of clean and efficient biomass cooking technologies</t>
  </si>
  <si>
    <t>Percentage of Households using efficient biomass
 cookstoves (Tiers 3&amp;4)</t>
  </si>
  <si>
    <t>- Government subsidies
- Outreach awareness campaigns</t>
  </si>
  <si>
    <t>-Budget gap (program underfunded)
- No data collection mechanisms for Clean Cooking Technologies outside of Government Program</t>
  </si>
  <si>
    <t>Engage MINECOFIN and relevant institutions to raise the necessary financing</t>
  </si>
  <si>
    <t>MININFRA Reports NISR EICV</t>
  </si>
  <si>
    <t>Percentage of households using clean non-biomass
 technologies (Tier 5)</t>
  </si>
  <si>
    <t xml:space="preserve">-Affordability of appliances and fuels ie electricity and gas.
-Alternative solutions easily accessible (charcoal)
-Lack of institutionnal coordination </t>
  </si>
  <si>
    <t>- Government sshould continue  to subsdise the subsector
-Intensify awareness campaigns
-Improve institutionnal coordination</t>
  </si>
  <si>
    <t xml:space="preserve">Percentage of large scale-users using efficient and clean cooking technologies
</t>
  </si>
  <si>
    <t xml:space="preserve">TBD
 </t>
  </si>
  <si>
    <t>Delayed procurement process (initial tender was cancelled and re-launched)</t>
  </si>
  <si>
    <t>Required funds have been raised and tender published for all targeted schools</t>
  </si>
  <si>
    <t>9 schools</t>
  </si>
  <si>
    <t>35 schools</t>
  </si>
  <si>
    <t>NISR EICV
 MININFRA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</si>
</sst>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0"/>
      <color rgb="FF000000"/>
      <name val="Arial"/>
      <scheme val="minor"/>
    </font>
    <font>
      <b/>
      <sz val="11"/>
      <color theme="1"/>
      <name val="Times New Roman"/>
    </font>
    <font>
      <b/>
      <sz val="15"/>
      <color theme="1"/>
      <name val="Play"/>
    </font>
    <font>
      <sz val="11"/>
      <color theme="1"/>
      <name val="Times New Roman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9" fontId="3" fillId="0" borderId="1" xfId="0" applyNumberFormat="1" applyFont="1" applyBorder="1" applyAlignment="1">
      <alignment horizontal="right" wrapText="1"/>
    </xf>
    <xf numFmtId="9" fontId="3" fillId="0" borderId="1" xfId="0" applyNumberFormat="1" applyFont="1" applyBorder="1" applyAlignment="1">
      <alignment wrapText="1"/>
    </xf>
    <xf numFmtId="9" fontId="3" fillId="0" borderId="1" xfId="0" quotePrefix="1" applyNumberFormat="1" applyFont="1" applyBorder="1" applyAlignment="1">
      <alignment wrapText="1"/>
    </xf>
    <xf numFmtId="9" fontId="4" fillId="0" borderId="1" xfId="0" applyNumberFormat="1" applyFont="1" applyBorder="1"/>
    <xf numFmtId="9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9" fontId="3" fillId="0" borderId="1" xfId="0" applyNumberFormat="1" applyFont="1" applyBorder="1" applyAlignment="1">
      <alignment horizontal="right"/>
    </xf>
    <xf numFmtId="4" fontId="4" fillId="0" borderId="1" xfId="0" applyNumberFormat="1" applyFont="1" applyBorder="1"/>
    <xf numFmtId="4" fontId="3" fillId="0" borderId="1" xfId="0" applyNumberFormat="1" applyFont="1" applyBorder="1" applyAlignment="1">
      <alignment wrapText="1"/>
    </xf>
    <xf numFmtId="4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center" wrapText="1"/>
    </xf>
    <xf numFmtId="10" fontId="3" fillId="0" borderId="1" xfId="0" applyNumberFormat="1" applyFont="1" applyBorder="1" applyAlignment="1">
      <alignment horizontal="center" wrapText="1"/>
    </xf>
    <xf numFmtId="10" fontId="3" fillId="0" borderId="2" xfId="0" quotePrefix="1" applyNumberFormat="1" applyFont="1" applyBorder="1" applyAlignment="1">
      <alignment wrapText="1"/>
    </xf>
    <xf numFmtId="10" fontId="4" fillId="0" borderId="2" xfId="0" applyNumberFormat="1" applyFont="1" applyBorder="1"/>
    <xf numFmtId="164" fontId="3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wrapText="1"/>
    </xf>
    <xf numFmtId="10" fontId="4" fillId="0" borderId="3" xfId="0" applyNumberFormat="1" applyFont="1" applyBorder="1"/>
    <xf numFmtId="10" fontId="4" fillId="0" borderId="4" xfId="0" applyNumberFormat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2"/>
  <sheetViews>
    <sheetView tabSelected="1" topLeftCell="D1" workbookViewId="0">
      <selection activeCell="Q1" sqref="Q1"/>
    </sheetView>
  </sheetViews>
  <sheetFormatPr defaultColWidth="12.609375" defaultRowHeight="15.75" customHeight="1"/>
  <sheetData>
    <row r="1" spans="1:2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5.75" customHeight="1">
      <c r="A2" s="7" t="s">
        <v>21</v>
      </c>
      <c r="B2" s="8" t="s">
        <v>22</v>
      </c>
      <c r="C2" s="8" t="s">
        <v>23</v>
      </c>
      <c r="D2" s="9">
        <v>91</v>
      </c>
      <c r="E2" s="9">
        <v>92</v>
      </c>
      <c r="F2" s="9">
        <v>99</v>
      </c>
      <c r="G2" s="10">
        <f t="shared" ref="G2:G12" si="0">F2/E2</f>
        <v>1.076086956521739</v>
      </c>
      <c r="H2" s="10">
        <f t="shared" ref="H2:H12" si="1">F2/Q2</f>
        <v>1.03125</v>
      </c>
      <c r="I2" s="11" t="str">
        <f t="shared" ref="I2:J2" si="2">IF(G2&gt;=1, "COMPLETED", IF(G2&gt;=0.75, "GOOD", IF(G2&gt;=0.5, "SATISFACTORY", "LOW")))</f>
        <v>COMPLETED</v>
      </c>
      <c r="J2" s="11" t="str">
        <f t="shared" si="2"/>
        <v>COMPLETED</v>
      </c>
      <c r="K2" s="12" t="s">
        <v>24</v>
      </c>
      <c r="L2" s="13"/>
      <c r="M2" s="13"/>
      <c r="N2" s="14">
        <v>0.92</v>
      </c>
      <c r="O2" s="14">
        <v>0.94</v>
      </c>
      <c r="P2" s="14">
        <v>0.94</v>
      </c>
      <c r="Q2" s="15">
        <v>96</v>
      </c>
      <c r="R2" s="14">
        <v>0.98</v>
      </c>
      <c r="S2" s="14">
        <v>1</v>
      </c>
      <c r="T2" s="8" t="s">
        <v>25</v>
      </c>
      <c r="U2" s="15" t="s">
        <v>26</v>
      </c>
    </row>
    <row r="3" spans="1:21" ht="15.75" customHeight="1">
      <c r="A3" s="7" t="s">
        <v>21</v>
      </c>
      <c r="B3" s="8" t="s">
        <v>27</v>
      </c>
      <c r="C3" s="8" t="s">
        <v>23</v>
      </c>
      <c r="D3" s="9">
        <v>78.900000000000006</v>
      </c>
      <c r="E3" s="9">
        <v>83</v>
      </c>
      <c r="F3" s="9">
        <v>82.9</v>
      </c>
      <c r="G3" s="10">
        <f t="shared" si="0"/>
        <v>0.99879518072289164</v>
      </c>
      <c r="H3" s="10">
        <f t="shared" si="1"/>
        <v>0.9010869565217392</v>
      </c>
      <c r="I3" s="11" t="str">
        <f t="shared" ref="I3:J3" si="3">IF(G3&gt;=1, "COMPLETED", IF(G3&gt;=0.75, "GOOD", IF(G3&gt;=0.5, "SATISFACTORY", "LOW")))</f>
        <v>GOOD</v>
      </c>
      <c r="J3" s="11" t="str">
        <f t="shared" si="3"/>
        <v>GOOD</v>
      </c>
      <c r="K3" s="12" t="s">
        <v>28</v>
      </c>
      <c r="L3" s="13"/>
      <c r="M3" s="13"/>
      <c r="N3" s="14">
        <v>0.83</v>
      </c>
      <c r="O3" s="14">
        <v>0.87</v>
      </c>
      <c r="P3" s="14">
        <v>0.87</v>
      </c>
      <c r="Q3" s="15">
        <v>92</v>
      </c>
      <c r="R3" s="14">
        <v>0.96</v>
      </c>
      <c r="S3" s="14">
        <v>1</v>
      </c>
      <c r="T3" s="8" t="s">
        <v>25</v>
      </c>
      <c r="U3" s="15" t="s">
        <v>26</v>
      </c>
    </row>
    <row r="4" spans="1:21" ht="15.75" customHeight="1">
      <c r="A4" s="7" t="s">
        <v>21</v>
      </c>
      <c r="B4" s="8" t="s">
        <v>29</v>
      </c>
      <c r="C4" s="8" t="s">
        <v>23</v>
      </c>
      <c r="D4" s="9">
        <v>86</v>
      </c>
      <c r="E4" s="9">
        <v>89</v>
      </c>
      <c r="F4" s="9">
        <v>89.4</v>
      </c>
      <c r="G4" s="10">
        <f t="shared" si="0"/>
        <v>1.0044943820224719</v>
      </c>
      <c r="H4" s="10">
        <f t="shared" si="1"/>
        <v>0.95106382978723414</v>
      </c>
      <c r="I4" s="11" t="str">
        <f t="shared" ref="I4:J4" si="4">IF(G4&gt;=1, "COMPLETED", IF(G4&gt;=0.75, "GOOD", IF(G4&gt;=0.5, "SATISFACTORY", "LOW")))</f>
        <v>COMPLETED</v>
      </c>
      <c r="J4" s="11" t="str">
        <f t="shared" si="4"/>
        <v>GOOD</v>
      </c>
      <c r="K4" s="12" t="s">
        <v>30</v>
      </c>
      <c r="L4" s="13"/>
      <c r="M4" s="13"/>
      <c r="N4" s="16">
        <v>0.89</v>
      </c>
      <c r="O4" s="14">
        <v>0.92</v>
      </c>
      <c r="P4" s="14">
        <v>0.92</v>
      </c>
      <c r="Q4" s="15">
        <v>94</v>
      </c>
      <c r="R4" s="14">
        <v>0.97</v>
      </c>
      <c r="S4" s="14">
        <v>1</v>
      </c>
      <c r="T4" s="8" t="s">
        <v>25</v>
      </c>
      <c r="U4" s="15" t="s">
        <v>26</v>
      </c>
    </row>
    <row r="5" spans="1:21" ht="15.75" customHeight="1">
      <c r="A5" s="7" t="s">
        <v>31</v>
      </c>
      <c r="B5" s="8" t="s">
        <v>32</v>
      </c>
      <c r="C5" s="8" t="s">
        <v>33</v>
      </c>
      <c r="D5" s="9">
        <v>2227.62</v>
      </c>
      <c r="E5" s="9">
        <v>2286</v>
      </c>
      <c r="F5" s="9">
        <v>2227.62</v>
      </c>
      <c r="G5" s="10">
        <f t="shared" si="0"/>
        <v>0.97446194225721783</v>
      </c>
      <c r="H5" s="10">
        <f t="shared" si="1"/>
        <v>0.8234524364007364</v>
      </c>
      <c r="I5" s="11" t="str">
        <f t="shared" ref="I5:J5" si="5">IF(G5&gt;=1, "COMPLETED", IF(G5&gt;=0.75, "GOOD", IF(G5&gt;=0.5, "SATISFACTORY", "LOW")))</f>
        <v>GOOD</v>
      </c>
      <c r="J5" s="11" t="str">
        <f t="shared" si="5"/>
        <v>GOOD</v>
      </c>
      <c r="K5" s="17"/>
      <c r="L5" s="17"/>
      <c r="M5" s="18" t="s">
        <v>34</v>
      </c>
      <c r="N5" s="19">
        <v>2285.9</v>
      </c>
      <c r="O5" s="17"/>
      <c r="P5" s="20">
        <v>2555.2399999999998</v>
      </c>
      <c r="Q5" s="20">
        <v>2705.22</v>
      </c>
      <c r="R5" s="20">
        <v>2870.2</v>
      </c>
      <c r="S5" s="20">
        <v>3189.02</v>
      </c>
      <c r="T5" s="8" t="s">
        <v>25</v>
      </c>
      <c r="U5" s="15" t="s">
        <v>26</v>
      </c>
    </row>
    <row r="6" spans="1:21" ht="15.75" customHeight="1">
      <c r="A6" s="7" t="s">
        <v>35</v>
      </c>
      <c r="B6" s="8" t="s">
        <v>36</v>
      </c>
      <c r="C6" s="8" t="s">
        <v>23</v>
      </c>
      <c r="D6" s="9">
        <v>51</v>
      </c>
      <c r="E6" s="9">
        <v>51</v>
      </c>
      <c r="F6" s="9">
        <v>51</v>
      </c>
      <c r="G6" s="10">
        <f t="shared" si="0"/>
        <v>1</v>
      </c>
      <c r="H6" s="10">
        <f t="shared" si="1"/>
        <v>0.94795539033457255</v>
      </c>
      <c r="I6" s="11" t="str">
        <f t="shared" ref="I6:J6" si="6">IF(G6&gt;=1, "COMPLETED", IF(G6&gt;=0.75, "GOOD", IF(G6&gt;=0.5, "SATISFACTORY", "LOW")))</f>
        <v>COMPLETED</v>
      </c>
      <c r="J6" s="11" t="str">
        <f t="shared" si="6"/>
        <v>GOOD</v>
      </c>
      <c r="K6" s="11" t="s">
        <v>37</v>
      </c>
      <c r="L6" s="11" t="s">
        <v>38</v>
      </c>
      <c r="M6" s="12" t="s">
        <v>39</v>
      </c>
      <c r="N6" s="14">
        <v>0.51</v>
      </c>
      <c r="O6" s="14">
        <v>0.51</v>
      </c>
      <c r="P6" s="14">
        <v>0.51</v>
      </c>
      <c r="Q6" s="15">
        <v>53.8</v>
      </c>
      <c r="R6" s="21">
        <v>0.57799999999999996</v>
      </c>
      <c r="S6" s="14">
        <v>0.6</v>
      </c>
      <c r="T6" s="8" t="s">
        <v>25</v>
      </c>
      <c r="U6" s="15" t="s">
        <v>26</v>
      </c>
    </row>
    <row r="7" spans="1:21" ht="15.75" customHeight="1">
      <c r="A7" s="7" t="s">
        <v>40</v>
      </c>
      <c r="B7" s="8" t="s">
        <v>41</v>
      </c>
      <c r="C7" s="8" t="s">
        <v>42</v>
      </c>
      <c r="D7" s="9">
        <v>17.989999999999998</v>
      </c>
      <c r="E7" s="9">
        <v>16.600000000000001</v>
      </c>
      <c r="F7" s="9">
        <v>17.989999999999998</v>
      </c>
      <c r="G7" s="10">
        <f t="shared" si="0"/>
        <v>1.0837349397590359</v>
      </c>
      <c r="H7" s="10">
        <f t="shared" si="1"/>
        <v>1.1835526315789473</v>
      </c>
      <c r="I7" s="11" t="str">
        <f t="shared" ref="I7:J7" si="7">IF(G7&gt;=1, "COMPLETED", IF(G7&gt;=0.75, "GOOD", IF(G7&gt;=0.5, "SATISFACTORY", "LOW")))</f>
        <v>COMPLETED</v>
      </c>
      <c r="J7" s="11" t="str">
        <f t="shared" si="7"/>
        <v>COMPLETED</v>
      </c>
      <c r="K7" s="22" t="s">
        <v>43</v>
      </c>
      <c r="L7" s="23"/>
      <c r="M7" s="22" t="s">
        <v>44</v>
      </c>
      <c r="N7" s="24">
        <v>0.17599999999999999</v>
      </c>
      <c r="O7" s="21">
        <v>0.159</v>
      </c>
      <c r="P7" s="21">
        <v>0.159</v>
      </c>
      <c r="Q7" s="15">
        <v>15.2</v>
      </c>
      <c r="R7" s="21">
        <v>0.14699999999999999</v>
      </c>
      <c r="S7" s="21">
        <v>0.14699999999999999</v>
      </c>
      <c r="T7" s="8" t="s">
        <v>25</v>
      </c>
      <c r="U7" s="8" t="s">
        <v>45</v>
      </c>
    </row>
    <row r="8" spans="1:21" ht="15.75" customHeight="1">
      <c r="A8" s="7" t="s">
        <v>40</v>
      </c>
      <c r="B8" s="8" t="s">
        <v>46</v>
      </c>
      <c r="C8" s="25" t="s">
        <v>47</v>
      </c>
      <c r="D8" s="9">
        <v>21.71</v>
      </c>
      <c r="E8" s="9">
        <v>21</v>
      </c>
      <c r="F8" s="9">
        <v>11.29</v>
      </c>
      <c r="G8" s="10">
        <f t="shared" si="0"/>
        <v>0.53761904761904755</v>
      </c>
      <c r="H8" s="10">
        <f t="shared" si="1"/>
        <v>0.57602040816326527</v>
      </c>
      <c r="I8" s="11" t="str">
        <f t="shared" ref="I8:J8" si="8">IF(G8&gt;=1, "COMPLETED", IF(G8&gt;=0.75, "GOOD", IF(G8&gt;=0.5, "SATISFACTORY", "LOW")))</f>
        <v>SATISFACTORY</v>
      </c>
      <c r="J8" s="11" t="str">
        <f t="shared" si="8"/>
        <v>SATISFACTORY</v>
      </c>
      <c r="K8" s="22" t="s">
        <v>43</v>
      </c>
      <c r="L8" s="26"/>
      <c r="M8" s="22" t="s">
        <v>44</v>
      </c>
      <c r="N8" s="15">
        <v>14.9</v>
      </c>
      <c r="O8" s="15">
        <v>0.20300000000000001</v>
      </c>
      <c r="P8" s="15">
        <v>20.3</v>
      </c>
      <c r="Q8" s="15">
        <v>19.600000000000001</v>
      </c>
      <c r="R8" s="15">
        <v>18.899999999999999</v>
      </c>
      <c r="S8" s="15">
        <v>18.3</v>
      </c>
      <c r="T8" s="8" t="s">
        <v>25</v>
      </c>
      <c r="U8" s="8" t="s">
        <v>45</v>
      </c>
    </row>
    <row r="9" spans="1:21" ht="15.75" customHeight="1">
      <c r="A9" s="7" t="s">
        <v>40</v>
      </c>
      <c r="B9" s="8" t="s">
        <v>48</v>
      </c>
      <c r="C9" s="8" t="s">
        <v>49</v>
      </c>
      <c r="D9" s="9">
        <v>14.43</v>
      </c>
      <c r="E9" s="9">
        <v>14.23</v>
      </c>
      <c r="F9" s="9">
        <v>7.59</v>
      </c>
      <c r="G9" s="10">
        <f t="shared" si="0"/>
        <v>0.53338018271257903</v>
      </c>
      <c r="H9" s="10">
        <f t="shared" si="1"/>
        <v>0.56641791044776113</v>
      </c>
      <c r="I9" s="11" t="str">
        <f t="shared" ref="I9:J9" si="9">IF(G9&gt;=1, "COMPLETED", IF(G9&gt;=0.75, "GOOD", IF(G9&gt;=0.5, "SATISFACTORY", "LOW")))</f>
        <v>SATISFACTORY</v>
      </c>
      <c r="J9" s="11" t="str">
        <f t="shared" si="9"/>
        <v>SATISFACTORY</v>
      </c>
      <c r="K9" s="22" t="s">
        <v>43</v>
      </c>
      <c r="L9" s="27"/>
      <c r="M9" s="22" t="s">
        <v>44</v>
      </c>
      <c r="N9" s="15">
        <v>17.600000000000001</v>
      </c>
      <c r="O9" s="15">
        <v>0.14099999999999999</v>
      </c>
      <c r="P9" s="15">
        <v>14.1</v>
      </c>
      <c r="Q9" s="15">
        <v>13.4</v>
      </c>
      <c r="R9" s="15">
        <v>12.7</v>
      </c>
      <c r="S9" s="15">
        <v>12</v>
      </c>
      <c r="T9" s="8" t="s">
        <v>25</v>
      </c>
      <c r="U9" s="8" t="s">
        <v>45</v>
      </c>
    </row>
    <row r="10" spans="1:21" ht="15.75" customHeight="1">
      <c r="A10" s="7" t="s">
        <v>50</v>
      </c>
      <c r="B10" s="8" t="s">
        <v>51</v>
      </c>
      <c r="C10" s="15" t="s">
        <v>23</v>
      </c>
      <c r="D10" s="9">
        <v>30.6</v>
      </c>
      <c r="E10" s="9">
        <v>40</v>
      </c>
      <c r="F10" s="28">
        <v>32.874158899987499</v>
      </c>
      <c r="G10" s="10">
        <f t="shared" si="0"/>
        <v>0.8218539724996875</v>
      </c>
      <c r="H10" s="10">
        <f t="shared" si="1"/>
        <v>0.59771197999977266</v>
      </c>
      <c r="I10" s="11" t="str">
        <f t="shared" ref="I10:J10" si="10">IF(G10&gt;=1, "COMPLETED", IF(G10&gt;=0.75, "GOOD", IF(G10&gt;=0.5, "SATISFACTORY", "LOW")))</f>
        <v>GOOD</v>
      </c>
      <c r="J10" s="11" t="str">
        <f t="shared" si="10"/>
        <v>SATISFACTORY</v>
      </c>
      <c r="K10" s="12" t="s">
        <v>52</v>
      </c>
      <c r="L10" s="12" t="s">
        <v>53</v>
      </c>
      <c r="M10" s="11" t="s">
        <v>54</v>
      </c>
      <c r="N10" s="16">
        <v>0.36883882921664507</v>
      </c>
      <c r="O10" s="10">
        <v>0.38939077433831948</v>
      </c>
      <c r="P10" s="14">
        <v>0.51</v>
      </c>
      <c r="Q10" s="15">
        <v>55</v>
      </c>
      <c r="R10" s="14">
        <v>0.59</v>
      </c>
      <c r="S10" s="14">
        <v>0.61</v>
      </c>
      <c r="T10" s="8" t="s">
        <v>25</v>
      </c>
      <c r="U10" s="8" t="s">
        <v>55</v>
      </c>
    </row>
    <row r="11" spans="1:21" ht="15.75" customHeight="1">
      <c r="A11" s="7" t="s">
        <v>50</v>
      </c>
      <c r="B11" s="8" t="s">
        <v>56</v>
      </c>
      <c r="C11" s="15" t="s">
        <v>23</v>
      </c>
      <c r="D11" s="9">
        <v>4.5999999999999996</v>
      </c>
      <c r="E11" s="9">
        <v>14</v>
      </c>
      <c r="F11" s="28">
        <v>4.6534598292027098</v>
      </c>
      <c r="G11" s="10">
        <f t="shared" si="0"/>
        <v>0.33238998780019358</v>
      </c>
      <c r="H11" s="10">
        <f t="shared" si="1"/>
        <v>0.1501116073936358</v>
      </c>
      <c r="I11" s="11" t="str">
        <f t="shared" ref="I11:J11" si="11">IF(G11&gt;=1, "COMPLETED", IF(G11&gt;=0.75, "GOOD", IF(G11&gt;=0.5, "SATISFACTORY", "LOW")))</f>
        <v>LOW</v>
      </c>
      <c r="J11" s="11" t="str">
        <f t="shared" si="11"/>
        <v>LOW</v>
      </c>
      <c r="K11" s="13"/>
      <c r="L11" s="12" t="s">
        <v>57</v>
      </c>
      <c r="M11" s="12" t="s">
        <v>58</v>
      </c>
      <c r="N11" s="16">
        <v>0.05</v>
      </c>
      <c r="O11" s="13"/>
      <c r="P11" s="14">
        <v>0.24</v>
      </c>
      <c r="Q11" s="15">
        <v>31</v>
      </c>
      <c r="R11" s="14">
        <v>0.36</v>
      </c>
      <c r="S11" s="14">
        <v>0.39</v>
      </c>
      <c r="T11" s="8" t="s">
        <v>25</v>
      </c>
      <c r="U11" s="8" t="s">
        <v>55</v>
      </c>
    </row>
    <row r="12" spans="1:21" ht="15.75" customHeight="1">
      <c r="A12" s="7" t="s">
        <v>50</v>
      </c>
      <c r="B12" s="8" t="s">
        <v>59</v>
      </c>
      <c r="C12" s="15" t="s">
        <v>23</v>
      </c>
      <c r="D12" s="8" t="s">
        <v>60</v>
      </c>
      <c r="E12" s="9">
        <v>20</v>
      </c>
      <c r="F12" s="9">
        <v>0</v>
      </c>
      <c r="G12" s="10">
        <f t="shared" si="0"/>
        <v>0</v>
      </c>
      <c r="H12" s="10">
        <f t="shared" si="1"/>
        <v>0</v>
      </c>
      <c r="I12" s="11" t="str">
        <f t="shared" ref="I12:J12" si="12">IF(G12&gt;=1, "COMPLETED", IF(G12&gt;=0.75, "GOOD", IF(G12&gt;=0.5, "SATISFACTORY", "LOW")))</f>
        <v>LOW</v>
      </c>
      <c r="J12" s="11" t="str">
        <f t="shared" si="12"/>
        <v>LOW</v>
      </c>
      <c r="K12" s="13"/>
      <c r="L12" s="11" t="s">
        <v>61</v>
      </c>
      <c r="M12" s="11" t="s">
        <v>62</v>
      </c>
      <c r="N12" s="29" t="s">
        <v>63</v>
      </c>
      <c r="O12" s="14" t="s">
        <v>64</v>
      </c>
      <c r="P12" s="14">
        <v>0.4</v>
      </c>
      <c r="Q12" s="15">
        <v>60</v>
      </c>
      <c r="R12" s="14">
        <v>0.8</v>
      </c>
      <c r="S12" s="14">
        <v>1</v>
      </c>
      <c r="T12" s="8" t="s">
        <v>25</v>
      </c>
      <c r="U12" s="8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NTWARI</cp:lastModifiedBy>
  <dcterms:modified xsi:type="dcterms:W3CDTF">2025-07-06T08:55:22Z</dcterms:modified>
</cp:coreProperties>
</file>