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sd" sheetId="1" r:id="rId4"/>
  </sheets>
  <definedNames/>
  <calcPr/>
</workbook>
</file>

<file path=xl/sharedStrings.xml><?xml version="1.0" encoding="utf-8"?>
<sst xmlns="http://schemas.openxmlformats.org/spreadsheetml/2006/main" count="233" uniqueCount="169">
  <si>
    <t>Outcome</t>
  </si>
  <si>
    <t>Indicators</t>
  </si>
  <si>
    <t>Units</t>
  </si>
  <si>
    <t>Baseline</t>
  </si>
  <si>
    <t>2024/25 Target</t>
  </si>
  <si>
    <t xml:space="preserve">2024/25 Actual Target (according to allocated budget) </t>
  </si>
  <si>
    <t>Current progress</t>
  </si>
  <si>
    <t>Percentage Progress based on 2024/25 Target</t>
  </si>
  <si>
    <t>Percentage Progress based on 2026/27 Target</t>
  </si>
  <si>
    <t>Status based on 2024/25 Target</t>
  </si>
  <si>
    <t>Status based on NST2 Midterm target</t>
  </si>
  <si>
    <t>Major drivers of performance</t>
  </si>
  <si>
    <t>Challenges</t>
  </si>
  <si>
    <t>Catch up Plans</t>
  </si>
  <si>
    <t>2025/26 Actual Target (according to available budget)</t>
  </si>
  <si>
    <t>SSP Targets 2025/2026</t>
  </si>
  <si>
    <t>2026/27 Target</t>
  </si>
  <si>
    <t>SSP Targets 2027/2028</t>
  </si>
  <si>
    <t>SSP Targets 2028/2029</t>
  </si>
  <si>
    <t>Responsibility for Reporting</t>
  </si>
  <si>
    <t>Data Source (e.g. Report)</t>
  </si>
  <si>
    <t>COMMENTS</t>
  </si>
  <si>
    <t>Increased national savings to reduce dependence on external financing</t>
  </si>
  <si>
    <t>Gross National Saving as percentage of the GDP</t>
  </si>
  <si>
    <t>Percent</t>
  </si>
  <si>
    <t>Continued awareness campaigns like saving week which have impacted different saving programs like ejo heza with total savings worth fwr 52,8billion,collective investment scheemes,insurance saving schemes 
Digitalisation of saving schemes like payment of ejo heza funds payment through mobile phones and digital direct transfers from personal accounts 
Implementation of ministerial order on increasing personal retirement for workers contribution from 6% to 12% in 2024</t>
  </si>
  <si>
    <t xml:space="preserve">Low levels of income amongst rural population which hinders savings in the schemes like Ejo Heza.
Informality nature of the economy,majority of rwanda's population run informal businesses which has discouraged savings </t>
  </si>
  <si>
    <t>Ensure smooth management of IT modernization project.
Continue sensitization campaigns to enhance CBHI coverage and saving to Ejo Heza</t>
  </si>
  <si>
    <t>NISR</t>
  </si>
  <si>
    <t>National GDP account 
2024</t>
  </si>
  <si>
    <t>Expanded financial inclusion by increasing to formal financial products and services</t>
  </si>
  <si>
    <t>Percentage of Adult people financially included</t>
  </si>
  <si>
    <t xml:space="preserve">Increased adoption of mobile money-approximately 77% of adults use mobile money from 60% in 2020 triggered by accessibility to mobile phones at 84%  both in urban and rural areas. 
Implementation of Umurenge SACCO program by automating of  all 416 U-SACCOs and consolidation into D-SACCOs </t>
  </si>
  <si>
    <r>
      <rPr>
        <rFont val="Arial"/>
        <color rgb="FF000000"/>
        <sz val="11.0"/>
      </rPr>
      <t>Low uptake</t>
    </r>
    <r>
      <rPr>
        <rFont val="Arial"/>
        <color rgb="FF000000"/>
        <sz val="12.0"/>
      </rPr>
      <t xml:space="preserve"> of insurance and pension services
</t>
    </r>
  </si>
  <si>
    <t>Development of national insurance strategy and continous financial products uptake campaigns</t>
  </si>
  <si>
    <t>-</t>
  </si>
  <si>
    <t>MINECOFIN &amp;AFR</t>
  </si>
  <si>
    <t>Finscope 2024</t>
  </si>
  <si>
    <t>Next finscope data will be available in 2028</t>
  </si>
  <si>
    <t>Percentage of Adults formally included</t>
  </si>
  <si>
    <t>Low levels of mobile internet penetration which is at 30% in Rwanda and mostly accessed in urban areas
Cost of digital financial services
(23% of the adult population), relates to not having a mobile phone and lack of product knowledge which limiting universal mobile money usage
Lack of trust in digital financial systems due to fraud</t>
  </si>
  <si>
    <t xml:space="preserve">BNR to conduct a fraud prevention forum with financial institutions and other relevant government agencies to share knowledge and strategies to combat digital financial fraud.
MINICT and RISA to increase internet coverage countrywide to address internt issues
BNR has engaged private sector players to address cost of transaction especially on pull and push in bewtteen banks and mobile money services
</t>
  </si>
  <si>
    <t>AFR</t>
  </si>
  <si>
    <t>Insurance contribution as percentage to the GDP</t>
  </si>
  <si>
    <t>Adoption of national Medical insurance(mutuelle) to 92.5% in 2024 from 74% in 2017 and National Agriculture derisking programs  (Tekana Urishingiwe Muhinzi Mworozi)</t>
  </si>
  <si>
    <t xml:space="preserve">Limited knowledge about insurance products
lack of financial capacity to purchase insurance products </t>
  </si>
  <si>
    <t>Financialize the development of Natinal Insurance Strategy and development of customer tailored insurancce products</t>
  </si>
  <si>
    <t>NBR</t>
  </si>
  <si>
    <t>National GDP account 
Q4,2024</t>
  </si>
  <si>
    <t>Percentage of women and girls accessing existing and new formal financial products/ services</t>
  </si>
  <si>
    <t>Accessibility to mobile money services at 72%, microfinance and U-SACCOs and banks institutions in urban and rural areas</t>
  </si>
  <si>
    <t>Majority women and girls use informal financial services like Village Savings and Loan Associations (Tontine)</t>
  </si>
  <si>
    <t xml:space="preserve">Continue the registration of Tontines to formalise them and awareness campaigns on usage of formal financial services. </t>
  </si>
  <si>
    <t>AFR, MINECOFIN, MIGEPROF</t>
  </si>
  <si>
    <t>Percentage of Persons with Disabilities who accessed financial services</t>
  </si>
  <si>
    <t xml:space="preserve">Use of mobile money wallets at 66% in 2024 and 34% use U-SACCOs services
</t>
  </si>
  <si>
    <t xml:space="preserve">Financial illiteracy on other formal financial services
Dependency on other people and non profit organisation for income which sometimes leaves them with no income </t>
  </si>
  <si>
    <t>Launch targeted digital literacy programs in underserved areas and implementation of fianacial education strategy.
Implementation of sustainable social protection programs targeting vulnerable groups to earn sustainable income</t>
  </si>
  <si>
    <t xml:space="preserve"> Increased adoption of technology-driven financial solutions.</t>
  </si>
  <si>
    <t>Percentage of Adult population with registered and using Digital Financial Services</t>
  </si>
  <si>
    <t>Interoparability and innovation in the digital financial services space which have helped persons and businesses shifting from cash based payments to digital payments</t>
  </si>
  <si>
    <t>Limited digital literacy, particularly in rural areas.
-Inadequate internet infrastructure in remote and hard reach areas.
-Digital financial fraud reducing trust in digital payments usage</t>
  </si>
  <si>
    <t>1. Launch targeted digital literacy programs in underserved areas.
2.BNR to conduct a fraud prevention forum with financial institutions and relevant government agencies to share knowledge and strategies to combat digital financial fraud.</t>
  </si>
  <si>
    <t>Robust and well regulated financial system with transparency and fair practices</t>
  </si>
  <si>
    <t>Compliance with OECD/GF standards</t>
  </si>
  <si>
    <t>'</t>
  </si>
  <si>
    <t>Review and amendments of the laws as per the International standards which resulted into a positive review in the phase 1 of OECD review which looks at the legal reforms. Some of these laws include : Company law, Cooperative law, law on automatic exchange of information</t>
  </si>
  <si>
    <t>Institutions not implementing the legal frameworks and guidelines in place that align with the International standards set by OECD and FATF.</t>
  </si>
  <si>
    <t>Sensitsation and engagement key institutions like like forex bureau,banks,and relevant government institutions to implement guidelines set</t>
  </si>
  <si>
    <t>RFL and MINECOFIN</t>
  </si>
  <si>
    <t>OECD report-Rwanda's Peer Review</t>
  </si>
  <si>
    <t>Compliance with FATF 40 recommendation standards</t>
  </si>
  <si>
    <t>Full compliant:5
largelly 14
Partially compliant 20 
none:1</t>
  </si>
  <si>
    <t>Followup report,request for relating report for the 12 recommendations</t>
  </si>
  <si>
    <t xml:space="preserve">Recommendations that require other bodies </t>
  </si>
  <si>
    <t>Enhance stakeholders working relation.</t>
  </si>
  <si>
    <t>FIC</t>
  </si>
  <si>
    <t>Fostered international partnerships for Knowledge sharing and market access</t>
  </si>
  <si>
    <t>Number of certified professionals</t>
  </si>
  <si>
    <t>Awareness and sensitization campaigns have been conducted in collaboration with universities, supported by SPIU Minecofin, to fund the CFA program for young graduates. Additionally, partnerships with institutions such as ICA, ACCA, and the Luxembourg School of Business aim to encourage young professionals to pursue careers in the financial sector and advance their professional development.</t>
  </si>
  <si>
    <t>Limited availability of highly specialized financial professionals and the need for continuous capacity building.</t>
  </si>
  <si>
    <t>Operationalize the Financial Sector Skills Council to bridge the skills gap in the sector.</t>
  </si>
  <si>
    <t>RFL</t>
  </si>
  <si>
    <t>RFL data base</t>
  </si>
  <si>
    <t>RFL is currently in the process of developing its next 5-year strategy, which will define the actual targets for the period 2025–2030.</t>
  </si>
  <si>
    <t>Double Tax Treaties in place (DTAAs)</t>
  </si>
  <si>
    <t xml:space="preserve"> MINECOFIN and MINAFFET support in pushing for signing and ratification of pending DTAAs</t>
  </si>
  <si>
    <t>Limited network of tax treaties to attract international fund domiciliation.</t>
  </si>
  <si>
    <t>Expand double taxation treaties (DTTs) and foster collaborations with established financial hubs</t>
  </si>
  <si>
    <t>RRA Website</t>
  </si>
  <si>
    <t>Value of KIFC Member Assets under management</t>
  </si>
  <si>
    <t>Billion (Frw)</t>
  </si>
  <si>
    <t>Hosting Local and International Roadshows; Kigali International financial center’s unique value propositions, such as its regulatory environment, tax incentives,reputation, ease of doing business and financial products attracts investors and investments into Rwanda;</t>
  </si>
  <si>
    <t>Inadequate experienced service providers specializing in International Financial Centers (IFCs).</t>
  </si>
  <si>
    <t>Enhance visibility of KIFC  as  a  premier  Sub-Saharan  Africa  investment domicile through strategic partnerships with GoR, and industry bodies readiness.</t>
  </si>
  <si>
    <t>Number of investors attracted in the Country</t>
  </si>
  <si>
    <t>RDB Administrative data</t>
  </si>
  <si>
    <t>Developed, efficient and liquid capital markets</t>
  </si>
  <si>
    <t>Number and diversity of products and investors(Equity listings )</t>
  </si>
  <si>
    <t xml:space="preserve"> -</t>
  </si>
  <si>
    <t xml:space="preserve"> Government of Rwanda not privatising through Capital Market 
Preference of debt over equity issuances by private sector in raising capital
Limited information available on private investors</t>
  </si>
  <si>
    <t xml:space="preserve">
Gather more data and engage with private investors to fill the information gap</t>
  </si>
  <si>
    <t>EQ:11</t>
  </si>
  <si>
    <t>EQ: 12</t>
  </si>
  <si>
    <t>EQ:14</t>
  </si>
  <si>
    <t>EQ: 15</t>
  </si>
  <si>
    <t>CMA</t>
  </si>
  <si>
    <t>Number and diversity of products and investors(Treasury bonds:)</t>
  </si>
  <si>
    <t>GoR commitment to develop the Capital Market by issuing on a quarterly basis bonds and reopening of benchmark bonds to build the yield curve</t>
  </si>
  <si>
    <t>TB:124</t>
  </si>
  <si>
    <t>TBs :118</t>
  </si>
  <si>
    <t>TBs :130</t>
  </si>
  <si>
    <t>TBs:136</t>
  </si>
  <si>
    <t>Number and diversity of products and investors(Corporate Bonds)</t>
  </si>
  <si>
    <t>Support provided by capital market investment clinic helped to handhold listing company</t>
  </si>
  <si>
    <t>1.Limited financial literacy amongst potential issuers</t>
  </si>
  <si>
    <t>1. Supporting the CM investment clinic 
2. Plan to revise the regulations on CM issuance of debt securities in FY 2025/2026</t>
  </si>
  <si>
    <t>CBs:5</t>
  </si>
  <si>
    <t>CBs:7</t>
  </si>
  <si>
    <t>CBs:8</t>
  </si>
  <si>
    <t>Number and diversity of products and investors(Municipal Bonds)</t>
  </si>
  <si>
    <t>1.Limited financial literacy</t>
  </si>
  <si>
    <t xml:space="preserve">1.Encourage Municipalities to join the CM investment clinic </t>
  </si>
  <si>
    <t>MBs:2</t>
  </si>
  <si>
    <t>MBs:3</t>
  </si>
  <si>
    <t>Number and diversity of products and investors(GSS+Bonds)</t>
  </si>
  <si>
    <t xml:space="preserve">
Specific incentives including fiscal to GSS +issuers and investors</t>
  </si>
  <si>
    <t>1.Establishment of a green window at RSE 2. Advocate and provide specific incentives on GSS+bonds</t>
  </si>
  <si>
    <t>GSS+Bonds:4</t>
  </si>
  <si>
    <t>GSS+Bonds:2</t>
  </si>
  <si>
    <t>GSS+Bonds:5</t>
  </si>
  <si>
    <t>Number and diversity of products and investors(Commercial Papers)</t>
  </si>
  <si>
    <t>CPs: 1</t>
  </si>
  <si>
    <t>CPs: 2</t>
  </si>
  <si>
    <t>CPs: 4</t>
  </si>
  <si>
    <t>CPs: 5</t>
  </si>
  <si>
    <t>One commercial paper issued was privately placed with no capital markets guidelines</t>
  </si>
  <si>
    <t>Number and diversity of products and investors(Collective Investment Schemes)</t>
  </si>
  <si>
    <t>1) Conducive legal and regulatory framework 
2) Developed market with diversified products listed on the exchange to absorb CIS investments</t>
  </si>
  <si>
    <t>1) Regulations implementing the CIS Law not yet published 
2) Limited diversified investment to absorb collected funds from the public</t>
  </si>
  <si>
    <t>1) Fast-tracking the publication of  CIS Regulations 
2) Implementing different initiatives to increase te number of listed securities</t>
  </si>
  <si>
    <t>CIS:6</t>
  </si>
  <si>
    <t>CIS: 4</t>
  </si>
  <si>
    <t>CIS: 6</t>
  </si>
  <si>
    <t>CIS: 7</t>
  </si>
  <si>
    <t>Number and diversity of products and investors(ETFs)</t>
  </si>
  <si>
    <t>Inadequate market knowledge</t>
  </si>
  <si>
    <t>1) Operationalise ETFs developed rules 
2) Conduct Awareness sessions for different stakeholders</t>
  </si>
  <si>
    <t>ETFs:1</t>
  </si>
  <si>
    <t>ETFs:3</t>
  </si>
  <si>
    <t>ETFs:4</t>
  </si>
  <si>
    <t>Number and diversity of products and investors(REITs)</t>
  </si>
  <si>
    <t xml:space="preserve">1) Lack of expertise by market players,Investors and issuers.
2) Inadequate market knowledgeamongst potential investors </t>
  </si>
  <si>
    <t xml:space="preserve">1)Operationarise REITs developed rules
 2) Conducting Awareness sessions to potential CIS operators
</t>
  </si>
  <si>
    <t>REITs:0</t>
  </si>
  <si>
    <t>REITs: 0</t>
  </si>
  <si>
    <t>REITs:1</t>
  </si>
  <si>
    <t>REITs:2</t>
  </si>
  <si>
    <t>Support entrepreneurship and SMEs</t>
  </si>
  <si>
    <t>Amount of new Loan provided to private sector</t>
  </si>
  <si>
    <t>Frw (Billions)</t>
  </si>
  <si>
    <t>Digitization of loan processes made access to credit more convinient and fast
New loans to private sector grew by 13.7%(2025Q1)</t>
  </si>
  <si>
    <t xml:space="preserve">Collateral is still a major hinderance to credit access especially among youth and women
</t>
  </si>
  <si>
    <t>Financial education on available loan products and awareneness of gaurantees provided through BDF mostly in rural areas
-Implememntation of BDF reforms to extend more financial capacity to SMEs and MSMEs.</t>
  </si>
  <si>
    <t>BNR annual report 2024</t>
  </si>
  <si>
    <t>Agriculture credit as percentage of the new loan Authorized</t>
  </si>
  <si>
    <t>Visibilty in loan authorization due to automation and consolidation of U-SACCOs
Implementation of Commercialisation and Derisking for  Agricultural Transformational project</t>
  </si>
  <si>
    <t>Low technical capacity specifically on agriculture financing amongst financial institutions staff</t>
  </si>
  <si>
    <t>Implementation of Kataza programme(digital loan analysis)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</si>
</sst>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theme="1"/>
      <name val="Times New Roman"/>
    </font>
    <font>
      <b/>
      <sz val="15.0"/>
      <color theme="1"/>
      <name val="Play"/>
    </font>
    <font>
      <sz val="12.0"/>
      <color theme="1"/>
      <name val="Arial"/>
    </font>
    <font>
      <sz val="12.0"/>
      <color theme="1"/>
      <name val="Times New Roman"/>
    </font>
    <font>
      <sz val="12.0"/>
      <color theme="1"/>
      <name val="Calibri"/>
    </font>
    <font>
      <sz val="12.0"/>
      <color theme="1"/>
      <name val="Candara"/>
    </font>
    <font>
      <b/>
      <sz val="12.0"/>
      <color theme="1"/>
      <name val="Arial"/>
    </font>
    <font>
      <b/>
      <sz val="12.0"/>
      <color rgb="FF434343"/>
      <name val="Arial"/>
    </font>
    <font>
      <sz val="12.0"/>
      <color rgb="FF434343"/>
      <name val="Arial"/>
    </font>
    <font/>
  </fonts>
  <fills count="6">
    <fill>
      <patternFill patternType="none"/>
    </fill>
    <fill>
      <patternFill patternType="lightGray"/>
    </fill>
    <fill>
      <patternFill patternType="solid">
        <fgColor rgb="FF4A86E8"/>
        <bgColor rgb="FF4A86E8"/>
      </patternFill>
    </fill>
    <fill>
      <patternFill patternType="solid">
        <fgColor rgb="FFFF9900"/>
        <bgColor rgb="FFFF9900"/>
      </patternFill>
    </fill>
    <fill>
      <patternFill patternType="solid">
        <fgColor rgb="FF4472C4"/>
        <bgColor rgb="FF4472C4"/>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border>
    <border>
      <left style="thin">
        <color rgb="FF000000"/>
      </left>
      <right style="thin">
        <color rgb="FF000000"/>
      </right>
      <bottom style="thin">
        <color rgb="FF000000"/>
      </bottom>
    </border>
    <border>
      <left style="thin">
        <color rgb="FF000000"/>
      </left>
      <right/>
      <top style="thin">
        <color rgb="FF000000"/>
      </top>
    </border>
    <border>
      <left style="thin">
        <color rgb="FF000000"/>
      </left>
      <right/>
    </border>
    <border>
      <left style="thin">
        <color rgb="FF000000"/>
      </left>
      <right/>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shrinkToFit="0" vertical="top" wrapText="1"/>
    </xf>
    <xf borderId="1" fillId="3" fontId="1" numFmtId="0" xfId="0" applyAlignment="1" applyBorder="1" applyFill="1" applyFont="1">
      <alignment shrinkToFit="0" vertical="top" wrapText="1"/>
    </xf>
    <xf borderId="1" fillId="3" fontId="1" numFmtId="0" xfId="0" applyAlignment="1" applyBorder="1" applyFont="1">
      <alignment readingOrder="0" shrinkToFit="0" vertical="top" wrapText="1"/>
    </xf>
    <xf borderId="1" fillId="3" fontId="2" numFmtId="0" xfId="0" applyAlignment="1" applyBorder="1" applyFont="1">
      <alignment readingOrder="0" shrinkToFit="0" wrapText="1"/>
    </xf>
    <xf borderId="2" fillId="2" fontId="1" numFmtId="0" xfId="0" applyAlignment="1" applyBorder="1" applyFont="1">
      <alignment shrinkToFit="0" vertical="top" wrapText="1"/>
    </xf>
    <xf borderId="1" fillId="4" fontId="1" numFmtId="0" xfId="0" applyAlignment="1" applyBorder="1" applyFill="1" applyFont="1">
      <alignment vertical="top"/>
    </xf>
    <xf borderId="3" fillId="0" fontId="1" numFmtId="0" xfId="0" applyAlignment="1" applyBorder="1" applyFont="1">
      <alignment shrinkToFit="0" wrapText="1"/>
    </xf>
    <xf borderId="3" fillId="0" fontId="3" numFmtId="0" xfId="0" applyAlignment="1" applyBorder="1" applyFont="1">
      <alignment shrinkToFit="0" vertical="top" wrapText="1"/>
    </xf>
    <xf borderId="3" fillId="0" fontId="3" numFmtId="0" xfId="0" applyAlignment="1" applyBorder="1" applyFont="1">
      <alignment readingOrder="0" vertical="top"/>
    </xf>
    <xf borderId="3" fillId="0" fontId="4" numFmtId="0" xfId="0" applyAlignment="1" applyBorder="1" applyFont="1">
      <alignment horizontal="center" readingOrder="0" vertical="top"/>
    </xf>
    <xf borderId="3" fillId="0" fontId="5" numFmtId="0" xfId="0" applyAlignment="1" applyBorder="1" applyFont="1">
      <alignment vertical="top"/>
    </xf>
    <xf borderId="3" fillId="0" fontId="3" numFmtId="10" xfId="0" applyAlignment="1" applyBorder="1" applyFont="1" applyNumberFormat="1">
      <alignment shrinkToFit="0" vertical="top" wrapText="1"/>
    </xf>
    <xf borderId="1" fillId="0" fontId="3" numFmtId="0" xfId="0" applyAlignment="1" applyBorder="1" applyFont="1">
      <alignment shrinkToFit="0" vertical="top" wrapText="1"/>
    </xf>
    <xf borderId="3" fillId="0" fontId="4" numFmtId="0" xfId="0" applyAlignment="1" applyBorder="1" applyFont="1">
      <alignment shrinkToFit="0" vertical="top" wrapText="1"/>
    </xf>
    <xf borderId="0" fillId="0" fontId="6" numFmtId="0" xfId="0" applyAlignment="1" applyFont="1">
      <alignment shrinkToFit="0" vertical="top" wrapText="1"/>
    </xf>
    <xf borderId="3" fillId="0" fontId="4" numFmtId="0" xfId="0" applyAlignment="1" applyBorder="1" applyFont="1">
      <alignment horizontal="center" vertical="top"/>
    </xf>
    <xf borderId="3" fillId="0" fontId="4" numFmtId="0" xfId="0" applyAlignment="1" applyBorder="1" applyFont="1">
      <alignment vertical="top"/>
    </xf>
    <xf borderId="1" fillId="0" fontId="5" numFmtId="0" xfId="0" applyAlignment="1" applyBorder="1" applyFont="1">
      <alignment vertical="bottom"/>
    </xf>
    <xf borderId="4" fillId="0" fontId="7" numFmtId="0" xfId="0" applyAlignment="1" applyBorder="1" applyFont="1">
      <alignment shrinkToFit="0" vertical="top" wrapText="1"/>
    </xf>
    <xf borderId="1" fillId="0" fontId="3" numFmtId="0" xfId="0" applyAlignment="1" applyBorder="1" applyFont="1">
      <alignment horizontal="center" readingOrder="0" shrinkToFit="0" vertical="top" wrapText="1"/>
    </xf>
    <xf borderId="1" fillId="0" fontId="5" numFmtId="0" xfId="0" applyAlignment="1" applyBorder="1" applyFont="1">
      <alignment vertical="top"/>
    </xf>
    <xf borderId="3" fillId="0" fontId="5" numFmtId="10" xfId="0" applyAlignment="1" applyBorder="1" applyFont="1" applyNumberFormat="1">
      <alignment vertical="top"/>
    </xf>
    <xf borderId="1" fillId="0" fontId="3" numFmtId="0" xfId="0" applyAlignment="1" applyBorder="1" applyFont="1">
      <alignment horizontal="center" shrinkToFit="0" vertical="top" wrapText="1"/>
    </xf>
    <xf borderId="5" fillId="0" fontId="3" numFmtId="0" xfId="0" applyAlignment="1" applyBorder="1" applyFont="1">
      <alignment shrinkToFit="0" vertical="top" wrapText="1"/>
    </xf>
    <xf borderId="1" fillId="0" fontId="3" numFmtId="0" xfId="0" applyAlignment="1" applyBorder="1" applyFont="1">
      <alignment shrinkToFit="0" wrapText="1"/>
    </xf>
    <xf borderId="1" fillId="5" fontId="3" numFmtId="0" xfId="0" applyAlignment="1" applyBorder="1" applyFill="1" applyFont="1">
      <alignment shrinkToFit="0" vertical="top" wrapText="1"/>
    </xf>
    <xf borderId="1" fillId="5" fontId="3" numFmtId="0" xfId="0" applyAlignment="1" applyBorder="1" applyFont="1">
      <alignment horizontal="center" readingOrder="0" shrinkToFit="0" vertical="top" wrapText="1"/>
    </xf>
    <xf borderId="1" fillId="5" fontId="5" numFmtId="0" xfId="0" applyAlignment="1" applyBorder="1" applyFont="1">
      <alignment vertical="top"/>
    </xf>
    <xf borderId="1" fillId="5" fontId="3" numFmtId="0" xfId="0" applyAlignment="1" applyBorder="1" applyFont="1">
      <alignment horizontal="center" shrinkToFit="0" vertical="top" wrapText="1"/>
    </xf>
    <xf borderId="2" fillId="5" fontId="3" numFmtId="0" xfId="0" applyAlignment="1" applyBorder="1" applyFont="1">
      <alignment shrinkToFit="0" vertical="top" wrapText="1"/>
    </xf>
    <xf borderId="1" fillId="5" fontId="5" numFmtId="0" xfId="0" applyAlignment="1" applyBorder="1" applyFont="1">
      <alignment vertical="bottom"/>
    </xf>
    <xf borderId="6" fillId="5" fontId="8" numFmtId="0" xfId="0" applyAlignment="1" applyBorder="1" applyFont="1">
      <alignment shrinkToFit="0" vertical="top" wrapText="1"/>
    </xf>
    <xf borderId="7" fillId="5" fontId="9" numFmtId="0" xfId="0" applyAlignment="1" applyBorder="1" applyFont="1">
      <alignment shrinkToFit="0" vertical="top" wrapText="1"/>
    </xf>
    <xf quotePrefix="1" borderId="1" fillId="5" fontId="9" numFmtId="0" xfId="0" applyAlignment="1" applyBorder="1" applyFont="1">
      <alignment readingOrder="0" shrinkToFit="0" vertical="top" wrapText="1"/>
    </xf>
    <xf borderId="1" fillId="5" fontId="9" numFmtId="0" xfId="0" applyAlignment="1" applyBorder="1" applyFont="1">
      <alignment horizontal="center" readingOrder="0" shrinkToFit="0" wrapText="1"/>
    </xf>
    <xf borderId="1" fillId="5" fontId="9" numFmtId="0" xfId="0" applyAlignment="1" applyBorder="1" applyFont="1">
      <alignment readingOrder="0" shrinkToFit="0" wrapText="1"/>
    </xf>
    <xf borderId="1" fillId="5" fontId="9" numFmtId="0" xfId="0" applyAlignment="1" applyBorder="1" applyFont="1">
      <alignment shrinkToFit="0" vertical="top" wrapText="1"/>
    </xf>
    <xf borderId="1" fillId="5" fontId="9" numFmtId="9" xfId="0" applyAlignment="1" applyBorder="1" applyFont="1" applyNumberFormat="1">
      <alignment shrinkToFit="0" vertical="top" wrapText="1"/>
    </xf>
    <xf borderId="1" fillId="5" fontId="9" numFmtId="0" xfId="0" applyAlignment="1" applyBorder="1" applyFont="1">
      <alignment readingOrder="0" shrinkToFit="0" vertical="top" wrapText="1"/>
    </xf>
    <xf borderId="2" fillId="5" fontId="9" numFmtId="0" xfId="0" applyAlignment="1" applyBorder="1" applyFont="1">
      <alignment shrinkToFit="0" vertical="top" wrapText="1"/>
    </xf>
    <xf borderId="8" fillId="0" fontId="5" numFmtId="0" xfId="0" applyAlignment="1" applyBorder="1" applyFont="1">
      <alignment vertical="bottom"/>
    </xf>
    <xf borderId="3" fillId="0" fontId="9" numFmtId="0" xfId="0" applyAlignment="1" applyBorder="1" applyFont="1">
      <alignment shrinkToFit="0" vertical="top" wrapText="1"/>
    </xf>
    <xf quotePrefix="1" borderId="1" fillId="0" fontId="9" numFmtId="0" xfId="0" applyAlignment="1" applyBorder="1" applyFont="1">
      <alignment readingOrder="0" shrinkToFit="0" vertical="top" wrapText="1"/>
    </xf>
    <xf borderId="1" fillId="0" fontId="9" numFmtId="0" xfId="0" applyAlignment="1" applyBorder="1" applyFont="1">
      <alignment shrinkToFit="0" vertical="top" wrapText="1"/>
    </xf>
    <xf borderId="1" fillId="0" fontId="9" numFmtId="0" xfId="0" applyAlignment="1" applyBorder="1" applyFont="1">
      <alignment horizontal="center" shrinkToFit="0" wrapText="1"/>
    </xf>
    <xf borderId="5" fillId="0" fontId="5" numFmtId="0" xfId="0" applyAlignment="1" applyBorder="1" applyFont="1">
      <alignment vertical="top"/>
    </xf>
    <xf borderId="9" fillId="5" fontId="7" numFmtId="0" xfId="0" applyAlignment="1" applyBorder="1" applyFont="1">
      <alignment shrinkToFit="0" vertical="top" wrapText="1"/>
    </xf>
    <xf quotePrefix="1" borderId="1" fillId="5" fontId="3" numFmtId="0" xfId="0" applyAlignment="1" applyBorder="1" applyFont="1">
      <alignment readingOrder="0" shrinkToFit="0" vertical="top" wrapText="1"/>
    </xf>
    <xf borderId="1" fillId="5" fontId="4" numFmtId="0" xfId="0" applyAlignment="1" applyBorder="1" applyFont="1">
      <alignment shrinkToFit="0" vertical="top" wrapText="1"/>
    </xf>
    <xf borderId="4" fillId="5" fontId="3" numFmtId="0" xfId="0" applyAlignment="1" applyBorder="1" applyFont="1">
      <alignment horizontal="center" vertical="top"/>
    </xf>
    <xf borderId="1" fillId="5" fontId="3" numFmtId="0" xfId="0" applyAlignment="1" applyBorder="1" applyFont="1">
      <alignment readingOrder="0" shrinkToFit="0" vertical="top" wrapText="1"/>
    </xf>
    <xf borderId="4" fillId="5" fontId="3" numFmtId="0" xfId="0" applyAlignment="1" applyBorder="1" applyFont="1">
      <alignment shrinkToFit="0" vertical="top" wrapText="1"/>
    </xf>
    <xf borderId="4" fillId="5" fontId="3" numFmtId="0" xfId="0" applyAlignment="1" applyBorder="1" applyFont="1">
      <alignment horizontal="center" shrinkToFit="0" vertical="top" wrapText="1"/>
    </xf>
    <xf borderId="10" fillId="0" fontId="10" numFmtId="0" xfId="0" applyBorder="1" applyFont="1"/>
    <xf borderId="4" fillId="5" fontId="7" numFmtId="0" xfId="0" applyAlignment="1" applyBorder="1" applyFont="1">
      <alignment shrinkToFit="0" vertical="top" wrapText="1"/>
    </xf>
    <xf quotePrefix="1" borderId="4" fillId="5" fontId="3" numFmtId="0" xfId="0" applyAlignment="1" applyBorder="1" applyFont="1">
      <alignment readingOrder="0" shrinkToFit="0" vertical="top" wrapText="1"/>
    </xf>
    <xf borderId="1" fillId="5" fontId="3" numFmtId="0" xfId="0" applyAlignment="1" applyBorder="1" applyFont="1">
      <alignment shrinkToFit="0" wrapText="1"/>
    </xf>
    <xf borderId="11" fillId="5" fontId="5" numFmtId="0" xfId="0" applyAlignment="1" applyBorder="1" applyFont="1">
      <alignment vertical="top"/>
    </xf>
    <xf borderId="8" fillId="0" fontId="10" numFmtId="0" xfId="0" applyBorder="1" applyFont="1"/>
    <xf borderId="12" fillId="0" fontId="10" numFmtId="0" xfId="0" applyBorder="1" applyFont="1"/>
    <xf borderId="1" fillId="5" fontId="3" numFmtId="0" xfId="0" applyAlignment="1" applyBorder="1" applyFont="1">
      <alignment shrinkToFit="0" vertical="bottom" wrapText="1"/>
    </xf>
    <xf borderId="13" fillId="0" fontId="10" numFmtId="0" xfId="0" applyBorder="1" applyFont="1"/>
    <xf borderId="1" fillId="0" fontId="3" numFmtId="3" xfId="0" applyAlignment="1" applyBorder="1" applyFont="1" applyNumberFormat="1">
      <alignment horizontal="center" shrinkToFit="0" vertical="top" wrapText="1"/>
    </xf>
    <xf borderId="1" fillId="0" fontId="5" numFmtId="3" xfId="0" applyAlignment="1" applyBorder="1" applyFont="1" applyNumberFormat="1">
      <alignment vertical="top"/>
    </xf>
    <xf borderId="14" fillId="0" fontId="3" numFmtId="0" xfId="0" applyAlignment="1" applyBorder="1" applyFont="1">
      <alignment horizontal="center" vertical="top"/>
    </xf>
    <xf borderId="1" fillId="0" fontId="3" numFmtId="0" xfId="0" applyAlignment="1" applyBorder="1" applyFont="1">
      <alignment readingOrder="0" shrinkToFit="0" vertical="top" wrapText="1"/>
    </xf>
    <xf borderId="1" fillId="0" fontId="3" numFmtId="9" xfId="0" applyAlignment="1" applyBorder="1" applyFont="1" applyNumberForma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0" max="10" width="18.13"/>
    <col customWidth="1" min="11" max="11" width="16.88"/>
    <col customWidth="1" min="12" max="12" width="64.13"/>
    <col customWidth="1" min="13" max="13" width="57.38"/>
    <col customWidth="1" min="14" max="14" width="69.0"/>
  </cols>
  <sheetData>
    <row r="1">
      <c r="A1" s="1" t="s">
        <v>0</v>
      </c>
      <c r="B1" s="2" t="s">
        <v>1</v>
      </c>
      <c r="C1" s="3" t="s">
        <v>2</v>
      </c>
      <c r="D1" s="2" t="s">
        <v>3</v>
      </c>
      <c r="E1" s="2" t="s">
        <v>4</v>
      </c>
      <c r="F1" s="4" t="s">
        <v>5</v>
      </c>
      <c r="G1" s="5" t="s">
        <v>6</v>
      </c>
      <c r="H1" s="6" t="s">
        <v>7</v>
      </c>
      <c r="I1" s="6" t="s">
        <v>8</v>
      </c>
      <c r="J1" s="6" t="s">
        <v>9</v>
      </c>
      <c r="K1" s="6" t="s">
        <v>10</v>
      </c>
      <c r="L1" s="5" t="s">
        <v>11</v>
      </c>
      <c r="M1" s="5" t="s">
        <v>12</v>
      </c>
      <c r="N1" s="5" t="s">
        <v>13</v>
      </c>
      <c r="O1" s="4" t="s">
        <v>14</v>
      </c>
      <c r="P1" s="3" t="s">
        <v>15</v>
      </c>
      <c r="Q1" s="2" t="s">
        <v>16</v>
      </c>
      <c r="R1" s="3" t="s">
        <v>17</v>
      </c>
      <c r="S1" s="3" t="s">
        <v>18</v>
      </c>
      <c r="T1" s="3" t="s">
        <v>19</v>
      </c>
      <c r="U1" s="7" t="s">
        <v>20</v>
      </c>
      <c r="V1" s="8" t="s">
        <v>21</v>
      </c>
    </row>
    <row r="2">
      <c r="A2" s="9" t="s">
        <v>22</v>
      </c>
      <c r="B2" s="10" t="s">
        <v>23</v>
      </c>
      <c r="C2" s="11" t="s">
        <v>24</v>
      </c>
      <c r="D2" s="12">
        <v>12.4</v>
      </c>
      <c r="E2" s="12">
        <v>15.0</v>
      </c>
      <c r="F2" s="13"/>
      <c r="G2" s="12">
        <v>15.6</v>
      </c>
      <c r="H2" s="14">
        <f>(G2-D2)/(E2-D2)</f>
        <v>1.230769231</v>
      </c>
      <c r="I2" s="14">
        <f>(G2-D2)/(Q2-D2)</f>
        <v>0.4210526316</v>
      </c>
      <c r="J2" s="10" t="str">
        <f t="shared" ref="J2:K2" si="1">IF(H2&gt;=1, "COMPLETED", IF(H2&gt;=0.75, "GOOD", IF(H2&gt;=0.5, "SATISFACTORY", "LOW")))</f>
        <v>COMPLETED</v>
      </c>
      <c r="K2" s="10" t="str">
        <f t="shared" si="1"/>
        <v>LOW</v>
      </c>
      <c r="L2" s="15" t="s">
        <v>25</v>
      </c>
      <c r="M2" s="16" t="s">
        <v>26</v>
      </c>
      <c r="N2" s="17" t="s">
        <v>27</v>
      </c>
      <c r="O2" s="13"/>
      <c r="P2" s="18">
        <v>17.4</v>
      </c>
      <c r="Q2" s="12">
        <v>20.0</v>
      </c>
      <c r="R2" s="18">
        <v>22.5</v>
      </c>
      <c r="S2" s="18">
        <v>25.9</v>
      </c>
      <c r="T2" s="19" t="s">
        <v>28</v>
      </c>
      <c r="U2" s="16" t="s">
        <v>29</v>
      </c>
      <c r="V2" s="20"/>
    </row>
    <row r="3">
      <c r="A3" s="21" t="s">
        <v>30</v>
      </c>
      <c r="B3" s="15" t="s">
        <v>31</v>
      </c>
      <c r="C3" s="11" t="s">
        <v>24</v>
      </c>
      <c r="D3" s="22">
        <v>96.0</v>
      </c>
      <c r="E3" s="23"/>
      <c r="F3" s="23"/>
      <c r="G3" s="22">
        <v>96.0</v>
      </c>
      <c r="H3" s="24">
        <f t="shared" ref="H3:H8" si="3">G3/D3</f>
        <v>1</v>
      </c>
      <c r="I3" s="24"/>
      <c r="J3" s="10" t="str">
        <f t="shared" ref="J3:K3" si="2">IF(H3&gt;=1, "COMPLETED", IF(H3&gt;=0.75, "GOOD", IF(H3&gt;=0.5, "SATISFACTORY", "LOW")))</f>
        <v>COMPLETED</v>
      </c>
      <c r="K3" s="10" t="str">
        <f t="shared" si="2"/>
        <v>LOW</v>
      </c>
      <c r="L3" s="15" t="s">
        <v>32</v>
      </c>
      <c r="M3" s="15" t="s">
        <v>33</v>
      </c>
      <c r="N3" s="15" t="s">
        <v>34</v>
      </c>
      <c r="O3" s="23"/>
      <c r="P3" s="25" t="s">
        <v>35</v>
      </c>
      <c r="Q3" s="23"/>
      <c r="R3" s="25">
        <v>98.0</v>
      </c>
      <c r="S3" s="25">
        <v>99.0</v>
      </c>
      <c r="T3" s="15" t="s">
        <v>36</v>
      </c>
      <c r="U3" s="26" t="s">
        <v>37</v>
      </c>
      <c r="V3" s="27" t="s">
        <v>38</v>
      </c>
    </row>
    <row r="4">
      <c r="A4" s="21" t="s">
        <v>30</v>
      </c>
      <c r="B4" s="15" t="s">
        <v>39</v>
      </c>
      <c r="C4" s="11" t="s">
        <v>24</v>
      </c>
      <c r="D4" s="22">
        <v>92.0</v>
      </c>
      <c r="E4" s="23"/>
      <c r="F4" s="23"/>
      <c r="G4" s="22">
        <v>92.0</v>
      </c>
      <c r="H4" s="24">
        <f t="shared" si="3"/>
        <v>1</v>
      </c>
      <c r="I4" s="24"/>
      <c r="J4" s="10" t="str">
        <f t="shared" ref="J4:K4" si="4">IF(H4&gt;=1, "COMPLETED", IF(H4&gt;=0.75, "GOOD", IF(H4&gt;=0.5, "SATISFACTORY", "LOW")))</f>
        <v>COMPLETED</v>
      </c>
      <c r="K4" s="10" t="str">
        <f t="shared" si="4"/>
        <v>LOW</v>
      </c>
      <c r="L4" s="15" t="s">
        <v>32</v>
      </c>
      <c r="M4" s="15" t="s">
        <v>40</v>
      </c>
      <c r="N4" s="15" t="s">
        <v>41</v>
      </c>
      <c r="O4" s="23"/>
      <c r="P4" s="25" t="s">
        <v>35</v>
      </c>
      <c r="Q4" s="23"/>
      <c r="R4" s="25">
        <v>98.0</v>
      </c>
      <c r="S4" s="25">
        <v>98.0</v>
      </c>
      <c r="T4" s="15" t="s">
        <v>42</v>
      </c>
      <c r="U4" s="26" t="s">
        <v>37</v>
      </c>
      <c r="V4" s="27" t="s">
        <v>38</v>
      </c>
    </row>
    <row r="5">
      <c r="A5" s="21" t="s">
        <v>30</v>
      </c>
      <c r="B5" s="28" t="s">
        <v>43</v>
      </c>
      <c r="C5" s="11" t="s">
        <v>24</v>
      </c>
      <c r="D5" s="29">
        <v>1.9</v>
      </c>
      <c r="E5" s="30"/>
      <c r="F5" s="30"/>
      <c r="G5" s="29">
        <v>2.0</v>
      </c>
      <c r="H5" s="24">
        <f t="shared" si="3"/>
        <v>1.052631579</v>
      </c>
      <c r="I5" s="24"/>
      <c r="J5" s="10" t="str">
        <f t="shared" ref="J5:K5" si="5">IF(H5&gt;=1, "COMPLETED", IF(H5&gt;=0.75, "GOOD", IF(H5&gt;=0.5, "SATISFACTORY", "LOW")))</f>
        <v>COMPLETED</v>
      </c>
      <c r="K5" s="10" t="str">
        <f t="shared" si="5"/>
        <v>LOW</v>
      </c>
      <c r="L5" s="28" t="s">
        <v>44</v>
      </c>
      <c r="M5" s="28" t="s">
        <v>45</v>
      </c>
      <c r="N5" s="28" t="s">
        <v>46</v>
      </c>
      <c r="O5" s="30"/>
      <c r="P5" s="31" t="s">
        <v>35</v>
      </c>
      <c r="Q5" s="30"/>
      <c r="R5" s="31">
        <v>2.9</v>
      </c>
      <c r="S5" s="31">
        <v>3.2</v>
      </c>
      <c r="T5" s="28" t="s">
        <v>47</v>
      </c>
      <c r="U5" s="32" t="s">
        <v>48</v>
      </c>
      <c r="V5" s="33"/>
    </row>
    <row r="6">
      <c r="A6" s="21" t="s">
        <v>30</v>
      </c>
      <c r="B6" s="15" t="s">
        <v>49</v>
      </c>
      <c r="C6" s="11" t="s">
        <v>24</v>
      </c>
      <c r="D6" s="22">
        <v>90.0</v>
      </c>
      <c r="E6" s="23"/>
      <c r="F6" s="23"/>
      <c r="G6" s="22">
        <v>90.0</v>
      </c>
      <c r="H6" s="24">
        <f t="shared" si="3"/>
        <v>1</v>
      </c>
      <c r="I6" s="24"/>
      <c r="J6" s="10" t="str">
        <f t="shared" ref="J6:K6" si="6">IF(H6&gt;=1, "COMPLETED", IF(H6&gt;=0.75, "GOOD", IF(H6&gt;=0.5, "SATISFACTORY", "LOW")))</f>
        <v>COMPLETED</v>
      </c>
      <c r="K6" s="10" t="str">
        <f t="shared" si="6"/>
        <v>LOW</v>
      </c>
      <c r="L6" s="15" t="s">
        <v>50</v>
      </c>
      <c r="M6" s="15" t="s">
        <v>51</v>
      </c>
      <c r="N6" s="15" t="s">
        <v>52</v>
      </c>
      <c r="O6" s="23"/>
      <c r="P6" s="25" t="s">
        <v>35</v>
      </c>
      <c r="Q6" s="23"/>
      <c r="R6" s="23"/>
      <c r="S6" s="25">
        <v>98.0</v>
      </c>
      <c r="T6" s="15" t="s">
        <v>53</v>
      </c>
      <c r="U6" s="26" t="s">
        <v>37</v>
      </c>
      <c r="V6" s="20"/>
    </row>
    <row r="7">
      <c r="A7" s="21" t="s">
        <v>30</v>
      </c>
      <c r="B7" s="15" t="s">
        <v>54</v>
      </c>
      <c r="C7" s="11" t="s">
        <v>24</v>
      </c>
      <c r="D7" s="22">
        <v>93.0</v>
      </c>
      <c r="E7" s="23"/>
      <c r="F7" s="23"/>
      <c r="G7" s="22">
        <v>93.0</v>
      </c>
      <c r="H7" s="24">
        <f t="shared" si="3"/>
        <v>1</v>
      </c>
      <c r="I7" s="24"/>
      <c r="J7" s="10" t="str">
        <f t="shared" ref="J7:K7" si="7">IF(H7&gt;=1, "COMPLETED", IF(H7&gt;=0.75, "GOOD", IF(H7&gt;=0.5, "SATISFACTORY", "LOW")))</f>
        <v>COMPLETED</v>
      </c>
      <c r="K7" s="10" t="str">
        <f t="shared" si="7"/>
        <v>LOW</v>
      </c>
      <c r="L7" s="15" t="s">
        <v>55</v>
      </c>
      <c r="M7" s="15" t="s">
        <v>56</v>
      </c>
      <c r="N7" s="15" t="s">
        <v>57</v>
      </c>
      <c r="O7" s="23"/>
      <c r="P7" s="25" t="s">
        <v>35</v>
      </c>
      <c r="Q7" s="23"/>
      <c r="R7" s="25">
        <v>95.0</v>
      </c>
      <c r="S7" s="25">
        <v>97.0</v>
      </c>
      <c r="T7" s="15" t="s">
        <v>42</v>
      </c>
      <c r="U7" s="26" t="s">
        <v>37</v>
      </c>
      <c r="V7" s="20"/>
    </row>
    <row r="8">
      <c r="A8" s="21" t="s">
        <v>58</v>
      </c>
      <c r="B8" s="15" t="s">
        <v>59</v>
      </c>
      <c r="C8" s="11" t="s">
        <v>24</v>
      </c>
      <c r="D8" s="22">
        <v>73.0</v>
      </c>
      <c r="E8" s="23"/>
      <c r="F8" s="23"/>
      <c r="G8" s="22">
        <v>73.0</v>
      </c>
      <c r="H8" s="24">
        <f t="shared" si="3"/>
        <v>1</v>
      </c>
      <c r="I8" s="24"/>
      <c r="J8" s="10" t="str">
        <f t="shared" ref="J8:K8" si="8">IF(H8&gt;=1, "COMPLETED", IF(H8&gt;=0.75, "GOOD", IF(H8&gt;=0.5, "SATISFACTORY", "LOW")))</f>
        <v>COMPLETED</v>
      </c>
      <c r="K8" s="10" t="str">
        <f t="shared" si="8"/>
        <v>LOW</v>
      </c>
      <c r="L8" s="15" t="s">
        <v>60</v>
      </c>
      <c r="M8" s="15" t="s">
        <v>61</v>
      </c>
      <c r="N8" s="15" t="s">
        <v>62</v>
      </c>
      <c r="O8" s="23"/>
      <c r="P8" s="25" t="s">
        <v>35</v>
      </c>
      <c r="Q8" s="23"/>
      <c r="R8" s="25">
        <v>90.0</v>
      </c>
      <c r="S8" s="25">
        <v>92.0</v>
      </c>
      <c r="T8" s="15" t="s">
        <v>47</v>
      </c>
      <c r="U8" s="26" t="s">
        <v>37</v>
      </c>
      <c r="V8" s="20"/>
    </row>
    <row r="9">
      <c r="A9" s="34" t="s">
        <v>63</v>
      </c>
      <c r="B9" s="35" t="s">
        <v>64</v>
      </c>
      <c r="C9" s="36" t="s">
        <v>65</v>
      </c>
      <c r="D9" s="37">
        <v>100.0</v>
      </c>
      <c r="E9" s="38">
        <v>100.0</v>
      </c>
      <c r="F9" s="38">
        <v>100.0</v>
      </c>
      <c r="G9" s="37">
        <v>100.0</v>
      </c>
      <c r="H9" s="14">
        <f t="shared" ref="H9:H10" si="10">G9/E9</f>
        <v>1</v>
      </c>
      <c r="I9" s="14">
        <f t="shared" ref="I9:I10" si="11">G9/Q9</f>
        <v>1</v>
      </c>
      <c r="J9" s="10" t="str">
        <f t="shared" ref="J9:K9" si="9">IF(H9&gt;=1, "COMPLETED", IF(H9&gt;=0.75, "GOOD", IF(H9&gt;=0.5, "SATISFACTORY", "LOW")))</f>
        <v>COMPLETED</v>
      </c>
      <c r="K9" s="10" t="str">
        <f t="shared" si="9"/>
        <v>COMPLETED</v>
      </c>
      <c r="L9" s="39" t="s">
        <v>66</v>
      </c>
      <c r="M9" s="39" t="s">
        <v>67</v>
      </c>
      <c r="N9" s="39" t="s">
        <v>68</v>
      </c>
      <c r="O9" s="40">
        <v>1.0</v>
      </c>
      <c r="P9" s="40">
        <v>1.0</v>
      </c>
      <c r="Q9" s="41">
        <v>100.0</v>
      </c>
      <c r="R9" s="40">
        <v>1.0</v>
      </c>
      <c r="S9" s="40">
        <v>1.0</v>
      </c>
      <c r="T9" s="39" t="s">
        <v>69</v>
      </c>
      <c r="U9" s="42" t="s">
        <v>70</v>
      </c>
      <c r="V9" s="33"/>
    </row>
    <row r="10">
      <c r="A10" s="43"/>
      <c r="B10" s="44" t="s">
        <v>71</v>
      </c>
      <c r="C10" s="45" t="s">
        <v>65</v>
      </c>
      <c r="D10" s="46">
        <v>19.0</v>
      </c>
      <c r="E10" s="46">
        <v>40.0</v>
      </c>
      <c r="F10" s="46" t="s">
        <v>72</v>
      </c>
      <c r="G10" s="47">
        <v>19.0</v>
      </c>
      <c r="H10" s="14">
        <f t="shared" si="10"/>
        <v>0.475</v>
      </c>
      <c r="I10" s="14">
        <f t="shared" si="11"/>
        <v>1.9</v>
      </c>
      <c r="J10" s="10" t="str">
        <f t="shared" ref="J10:K10" si="12">IF(H10&gt;=1, "COMPLETED", IF(H10&gt;=0.75, "GOOD", IF(H10&gt;=0.5, "SATISFACTORY", "LOW")))</f>
        <v>LOW</v>
      </c>
      <c r="K10" s="10" t="str">
        <f t="shared" si="12"/>
        <v>COMPLETED</v>
      </c>
      <c r="L10" s="39" t="s">
        <v>73</v>
      </c>
      <c r="M10" s="39" t="s">
        <v>74</v>
      </c>
      <c r="N10" s="39" t="s">
        <v>75</v>
      </c>
      <c r="O10" s="46">
        <v>10.0</v>
      </c>
      <c r="P10" s="46">
        <v>10.0</v>
      </c>
      <c r="Q10" s="46">
        <v>10.0</v>
      </c>
      <c r="R10" s="46">
        <v>10.0</v>
      </c>
      <c r="S10" s="46">
        <v>5.0</v>
      </c>
      <c r="T10" s="46" t="s">
        <v>76</v>
      </c>
      <c r="U10" s="48"/>
      <c r="V10" s="20"/>
    </row>
    <row r="11">
      <c r="A11" s="49" t="s">
        <v>77</v>
      </c>
      <c r="B11" s="28" t="s">
        <v>78</v>
      </c>
      <c r="C11" s="50" t="s">
        <v>65</v>
      </c>
      <c r="D11" s="28">
        <v>186.0</v>
      </c>
      <c r="E11" s="28">
        <v>250.0</v>
      </c>
      <c r="F11" s="28">
        <v>250.0</v>
      </c>
      <c r="G11" s="31">
        <v>208.0</v>
      </c>
      <c r="H11" s="14">
        <f t="shared" ref="H11:H12" si="14">(G11-D11)/(E11-D11)</f>
        <v>0.34375</v>
      </c>
      <c r="I11" s="14">
        <f t="shared" ref="I11:I12" si="15">(G11-D11)/(Q11-D11)</f>
        <v>0.1774193548</v>
      </c>
      <c r="J11" s="10" t="str">
        <f t="shared" ref="J11:K11" si="13">IF(H11&gt;=1, "COMPLETED", IF(H11&gt;=0.75, "GOOD", IF(H11&gt;=0.5, "SATISFACTORY", "LOW")))</f>
        <v>LOW</v>
      </c>
      <c r="K11" s="10" t="str">
        <f t="shared" si="13"/>
        <v>LOW</v>
      </c>
      <c r="L11" s="28" t="s">
        <v>79</v>
      </c>
      <c r="M11" s="28" t="s">
        <v>80</v>
      </c>
      <c r="N11" s="28" t="s">
        <v>81</v>
      </c>
      <c r="O11" s="28">
        <v>280.0</v>
      </c>
      <c r="P11" s="28">
        <v>280.0</v>
      </c>
      <c r="Q11" s="28">
        <v>310.0</v>
      </c>
      <c r="R11" s="28">
        <v>340.0</v>
      </c>
      <c r="S11" s="28">
        <v>370.0</v>
      </c>
      <c r="T11" s="28" t="s">
        <v>82</v>
      </c>
      <c r="U11" s="51" t="s">
        <v>83</v>
      </c>
      <c r="V11" s="28" t="s">
        <v>84</v>
      </c>
    </row>
    <row r="12">
      <c r="A12" s="49" t="s">
        <v>77</v>
      </c>
      <c r="B12" s="28" t="s">
        <v>85</v>
      </c>
      <c r="C12" s="50" t="s">
        <v>65</v>
      </c>
      <c r="D12" s="31">
        <v>18.0</v>
      </c>
      <c r="E12" s="31">
        <v>20.0</v>
      </c>
      <c r="F12" s="31">
        <v>20.0</v>
      </c>
      <c r="G12" s="31">
        <v>23.0</v>
      </c>
      <c r="H12" s="14">
        <f t="shared" si="14"/>
        <v>2.5</v>
      </c>
      <c r="I12" s="14">
        <f t="shared" si="15"/>
        <v>0.8333333333</v>
      </c>
      <c r="J12" s="10" t="str">
        <f t="shared" ref="J12:K12" si="16">IF(H12&gt;=1, "COMPLETED", IF(H12&gt;=0.75, "GOOD", IF(H12&gt;=0.5, "SATISFACTORY", "LOW")))</f>
        <v>COMPLETED</v>
      </c>
      <c r="K12" s="10" t="str">
        <f t="shared" si="16"/>
        <v>GOOD</v>
      </c>
      <c r="L12" s="31" t="s">
        <v>86</v>
      </c>
      <c r="M12" s="28" t="s">
        <v>87</v>
      </c>
      <c r="N12" s="28" t="s">
        <v>88</v>
      </c>
      <c r="O12" s="31">
        <v>22.0</v>
      </c>
      <c r="P12" s="31">
        <v>22.0</v>
      </c>
      <c r="Q12" s="31">
        <v>24.0</v>
      </c>
      <c r="R12" s="31">
        <v>26.0</v>
      </c>
      <c r="S12" s="31">
        <v>28.0</v>
      </c>
      <c r="T12" s="28" t="s">
        <v>82</v>
      </c>
      <c r="U12" s="52" t="s">
        <v>89</v>
      </c>
      <c r="V12" s="28" t="s">
        <v>84</v>
      </c>
    </row>
    <row r="13">
      <c r="A13" s="49" t="s">
        <v>77</v>
      </c>
      <c r="B13" s="28" t="s">
        <v>90</v>
      </c>
      <c r="C13" s="53" t="s">
        <v>91</v>
      </c>
      <c r="D13" s="31">
        <v>519.0</v>
      </c>
      <c r="E13" s="31">
        <v>300.0</v>
      </c>
      <c r="F13" s="31">
        <v>300.0</v>
      </c>
      <c r="G13" s="31">
        <v>613.0</v>
      </c>
      <c r="H13" s="14">
        <f>G13/E13</f>
        <v>2.043333333</v>
      </c>
      <c r="I13" s="14">
        <f>G13/Q13</f>
        <v>1.277083333</v>
      </c>
      <c r="J13" s="10" t="str">
        <f t="shared" ref="J13:K13" si="17">IF(H13&gt;=1, "COMPLETED", IF(H13&gt;=0.75, "GOOD", IF(H13&gt;=0.5, "SATISFACTORY", "LOW")))</f>
        <v>COMPLETED</v>
      </c>
      <c r="K13" s="10" t="str">
        <f t="shared" si="17"/>
        <v>COMPLETED</v>
      </c>
      <c r="L13" s="54" t="s">
        <v>92</v>
      </c>
      <c r="M13" s="55" t="s">
        <v>93</v>
      </c>
      <c r="N13" s="54" t="s">
        <v>94</v>
      </c>
      <c r="O13" s="31">
        <v>390.0</v>
      </c>
      <c r="P13" s="31">
        <v>390.0</v>
      </c>
      <c r="Q13" s="31">
        <v>480.0</v>
      </c>
      <c r="R13" s="31">
        <v>570.0</v>
      </c>
      <c r="S13" s="31">
        <v>660.0</v>
      </c>
      <c r="T13" s="28" t="s">
        <v>82</v>
      </c>
      <c r="U13" s="56"/>
      <c r="V13" s="28" t="s">
        <v>84</v>
      </c>
    </row>
    <row r="14">
      <c r="A14" s="49" t="s">
        <v>77</v>
      </c>
      <c r="B14" s="28" t="s">
        <v>95</v>
      </c>
      <c r="C14" s="50" t="s">
        <v>65</v>
      </c>
      <c r="D14" s="31">
        <v>187.0</v>
      </c>
      <c r="E14" s="31">
        <v>200.0</v>
      </c>
      <c r="F14" s="31">
        <v>200.0</v>
      </c>
      <c r="G14" s="31">
        <v>234.0</v>
      </c>
      <c r="H14" s="14">
        <f>(G14-D14)/(E14-D14)</f>
        <v>3.615384615</v>
      </c>
      <c r="I14" s="14">
        <f>(G14-D14)/(Q14-D14)</f>
        <v>0.5053763441</v>
      </c>
      <c r="J14" s="10" t="str">
        <f t="shared" ref="J14:K14" si="18">IF(H14&gt;=1, "COMPLETED", IF(H14&gt;=0.75, "GOOD", IF(H14&gt;=0.5, "SATISFACTORY", "LOW")))</f>
        <v>COMPLETED</v>
      </c>
      <c r="K14" s="10" t="str">
        <f t="shared" si="18"/>
        <v>SATISFACTORY</v>
      </c>
      <c r="L14" s="54" t="s">
        <v>92</v>
      </c>
      <c r="M14" s="55" t="s">
        <v>93</v>
      </c>
      <c r="N14" s="54" t="s">
        <v>94</v>
      </c>
      <c r="O14" s="31">
        <v>240.0</v>
      </c>
      <c r="P14" s="31">
        <v>240.0</v>
      </c>
      <c r="Q14" s="31">
        <v>280.0</v>
      </c>
      <c r="R14" s="31">
        <v>320.0</v>
      </c>
      <c r="S14" s="31">
        <v>360.0</v>
      </c>
      <c r="T14" s="28" t="s">
        <v>82</v>
      </c>
      <c r="U14" s="32" t="s">
        <v>96</v>
      </c>
      <c r="V14" s="28" t="s">
        <v>84</v>
      </c>
    </row>
    <row r="15">
      <c r="A15" s="57" t="s">
        <v>97</v>
      </c>
      <c r="B15" s="54" t="s">
        <v>98</v>
      </c>
      <c r="C15" s="58" t="s">
        <v>65</v>
      </c>
      <c r="D15" s="31">
        <v>10.0</v>
      </c>
      <c r="E15" s="31">
        <v>11.0</v>
      </c>
      <c r="F15" s="31">
        <v>11.0</v>
      </c>
      <c r="G15" s="31">
        <v>10.0</v>
      </c>
      <c r="H15" s="14">
        <f t="shared" ref="H15:H17" si="20">G15/E15</f>
        <v>0.9090909091</v>
      </c>
      <c r="I15" s="14">
        <f t="shared" ref="I15:I25" si="21">G15/Q15</f>
        <v>2.5</v>
      </c>
      <c r="J15" s="10" t="str">
        <f t="shared" ref="J15:K15" si="19">IF(H15&gt;=1, "COMPLETED", IF(H15&gt;=0.75, "GOOD", IF(H15&gt;=0.5, "SATISFACTORY", "LOW")))</f>
        <v>GOOD</v>
      </c>
      <c r="K15" s="10" t="str">
        <f t="shared" si="19"/>
        <v>COMPLETED</v>
      </c>
      <c r="L15" s="31" t="s">
        <v>99</v>
      </c>
      <c r="M15" s="28" t="s">
        <v>100</v>
      </c>
      <c r="N15" s="59" t="s">
        <v>101</v>
      </c>
      <c r="O15" s="31" t="s">
        <v>102</v>
      </c>
      <c r="P15" s="31" t="s">
        <v>103</v>
      </c>
      <c r="Q15" s="31">
        <v>4.0</v>
      </c>
      <c r="R15" s="31" t="s">
        <v>104</v>
      </c>
      <c r="S15" s="31" t="s">
        <v>105</v>
      </c>
      <c r="T15" s="54" t="s">
        <v>106</v>
      </c>
      <c r="U15" s="60"/>
      <c r="V15" s="33"/>
    </row>
    <row r="16">
      <c r="A16" s="57" t="s">
        <v>97</v>
      </c>
      <c r="B16" s="54" t="s">
        <v>107</v>
      </c>
      <c r="C16" s="58" t="s">
        <v>65</v>
      </c>
      <c r="D16" s="31">
        <v>106.0</v>
      </c>
      <c r="E16" s="31">
        <v>112.0</v>
      </c>
      <c r="F16" s="31">
        <v>112.0</v>
      </c>
      <c r="G16" s="31">
        <v>120.0</v>
      </c>
      <c r="H16" s="14">
        <f t="shared" si="20"/>
        <v>1.071428571</v>
      </c>
      <c r="I16" s="14">
        <f t="shared" si="21"/>
        <v>0.9677419355</v>
      </c>
      <c r="J16" s="10" t="str">
        <f t="shared" ref="J16:K16" si="22">IF(H16&gt;=1, "COMPLETED", IF(H16&gt;=0.75, "GOOD", IF(H16&gt;=0.5, "SATISFACTORY", "LOW")))</f>
        <v>COMPLETED</v>
      </c>
      <c r="K16" s="10" t="str">
        <f t="shared" si="22"/>
        <v>GOOD</v>
      </c>
      <c r="L16" s="28" t="s">
        <v>108</v>
      </c>
      <c r="M16" s="30"/>
      <c r="N16" s="30"/>
      <c r="O16" s="31" t="s">
        <v>109</v>
      </c>
      <c r="P16" s="31" t="s">
        <v>110</v>
      </c>
      <c r="Q16" s="31">
        <v>124.0</v>
      </c>
      <c r="R16" s="31" t="s">
        <v>111</v>
      </c>
      <c r="S16" s="31" t="s">
        <v>112</v>
      </c>
      <c r="T16" s="61"/>
      <c r="U16" s="62"/>
      <c r="V16" s="33"/>
    </row>
    <row r="17">
      <c r="A17" s="57" t="s">
        <v>97</v>
      </c>
      <c r="B17" s="54" t="s">
        <v>113</v>
      </c>
      <c r="C17" s="58" t="s">
        <v>65</v>
      </c>
      <c r="D17" s="31">
        <v>3.0</v>
      </c>
      <c r="E17" s="31">
        <v>4.0</v>
      </c>
      <c r="F17" s="31">
        <v>4.0</v>
      </c>
      <c r="G17" s="31">
        <v>4.0</v>
      </c>
      <c r="H17" s="14">
        <f t="shared" si="20"/>
        <v>1</v>
      </c>
      <c r="I17" s="14">
        <f t="shared" si="21"/>
        <v>0.6666666667</v>
      </c>
      <c r="J17" s="10" t="str">
        <f t="shared" ref="J17:K17" si="23">IF(H17&gt;=1, "COMPLETED", IF(H17&gt;=0.75, "GOOD", IF(H17&gt;=0.5, "SATISFACTORY", "LOW")))</f>
        <v>COMPLETED</v>
      </c>
      <c r="K17" s="10" t="str">
        <f t="shared" si="23"/>
        <v>SATISFACTORY</v>
      </c>
      <c r="L17" s="28" t="s">
        <v>114</v>
      </c>
      <c r="M17" s="28" t="s">
        <v>115</v>
      </c>
      <c r="N17" s="28" t="s">
        <v>116</v>
      </c>
      <c r="O17" s="31" t="s">
        <v>117</v>
      </c>
      <c r="P17" s="31" t="s">
        <v>117</v>
      </c>
      <c r="Q17" s="31">
        <v>6.0</v>
      </c>
      <c r="R17" s="31" t="s">
        <v>118</v>
      </c>
      <c r="S17" s="31" t="s">
        <v>119</v>
      </c>
      <c r="T17" s="61"/>
      <c r="U17" s="62"/>
      <c r="V17" s="33"/>
    </row>
    <row r="18">
      <c r="A18" s="57" t="s">
        <v>97</v>
      </c>
      <c r="B18" s="54" t="s">
        <v>120</v>
      </c>
      <c r="C18" s="58" t="s">
        <v>65</v>
      </c>
      <c r="D18" s="31">
        <v>0.0</v>
      </c>
      <c r="E18" s="30"/>
      <c r="F18" s="30"/>
      <c r="G18" s="30"/>
      <c r="H18" s="24"/>
      <c r="I18" s="14">
        <f t="shared" si="21"/>
        <v>0</v>
      </c>
      <c r="J18" s="10" t="str">
        <f t="shared" ref="J18:K18" si="24">IF(H18&gt;=1, "COMPLETED", IF(H18&gt;=0.75, "GOOD", IF(H18&gt;=0.5, "SATISFACTORY", "LOW")))</f>
        <v>LOW</v>
      </c>
      <c r="K18" s="10" t="str">
        <f t="shared" si="24"/>
        <v>LOW</v>
      </c>
      <c r="L18" s="30"/>
      <c r="M18" s="28" t="s">
        <v>121</v>
      </c>
      <c r="N18" s="28" t="s">
        <v>122</v>
      </c>
      <c r="O18" s="30"/>
      <c r="P18" s="30"/>
      <c r="Q18" s="31">
        <v>1.0</v>
      </c>
      <c r="R18" s="31" t="s">
        <v>123</v>
      </c>
      <c r="S18" s="31" t="s">
        <v>124</v>
      </c>
      <c r="T18" s="61"/>
      <c r="U18" s="62"/>
      <c r="V18" s="33"/>
    </row>
    <row r="19">
      <c r="A19" s="57" t="s">
        <v>97</v>
      </c>
      <c r="B19" s="54" t="s">
        <v>125</v>
      </c>
      <c r="C19" s="58" t="s">
        <v>65</v>
      </c>
      <c r="D19" s="31">
        <v>1.0</v>
      </c>
      <c r="E19" s="31">
        <v>1.0</v>
      </c>
      <c r="F19" s="31">
        <v>1.0</v>
      </c>
      <c r="G19" s="31">
        <v>3.0</v>
      </c>
      <c r="H19" s="14">
        <f t="shared" ref="H19:H21" si="26">G19/E19</f>
        <v>3</v>
      </c>
      <c r="I19" s="14">
        <f t="shared" si="21"/>
        <v>1</v>
      </c>
      <c r="J19" s="10" t="str">
        <f t="shared" ref="J19:K19" si="25">IF(H19&gt;=1, "COMPLETED", IF(H19&gt;=0.75, "GOOD", IF(H19&gt;=0.5, "SATISFACTORY", "LOW")))</f>
        <v>COMPLETED</v>
      </c>
      <c r="K19" s="10" t="str">
        <f t="shared" si="25"/>
        <v>COMPLETED</v>
      </c>
      <c r="L19" s="63" t="s">
        <v>126</v>
      </c>
      <c r="M19" s="28" t="s">
        <v>121</v>
      </c>
      <c r="N19" s="28" t="s">
        <v>127</v>
      </c>
      <c r="O19" s="31" t="s">
        <v>128</v>
      </c>
      <c r="P19" s="31" t="s">
        <v>129</v>
      </c>
      <c r="Q19" s="31">
        <v>3.0</v>
      </c>
      <c r="R19" s="31" t="s">
        <v>128</v>
      </c>
      <c r="S19" s="31" t="s">
        <v>130</v>
      </c>
      <c r="T19" s="61"/>
      <c r="U19" s="62"/>
      <c r="V19" s="33"/>
    </row>
    <row r="20">
      <c r="A20" s="57" t="s">
        <v>97</v>
      </c>
      <c r="B20" s="54" t="s">
        <v>131</v>
      </c>
      <c r="C20" s="58" t="s">
        <v>65</v>
      </c>
      <c r="D20" s="31">
        <v>1.0</v>
      </c>
      <c r="E20" s="31">
        <v>1.0</v>
      </c>
      <c r="F20" s="31">
        <v>1.0</v>
      </c>
      <c r="G20" s="31">
        <v>0.0</v>
      </c>
      <c r="H20" s="14">
        <f t="shared" si="26"/>
        <v>0</v>
      </c>
      <c r="I20" s="14">
        <f t="shared" si="21"/>
        <v>0</v>
      </c>
      <c r="J20" s="10" t="str">
        <f t="shared" ref="J20:K20" si="27">IF(H20&gt;=1, "COMPLETED", IF(H20&gt;=0.75, "GOOD", IF(H20&gt;=0.5, "SATISFACTORY", "LOW")))</f>
        <v>LOW</v>
      </c>
      <c r="K20" s="10" t="str">
        <f t="shared" si="27"/>
        <v>LOW</v>
      </c>
      <c r="L20" s="30"/>
      <c r="M20" s="30"/>
      <c r="N20" s="30"/>
      <c r="O20" s="31" t="s">
        <v>132</v>
      </c>
      <c r="P20" s="31" t="s">
        <v>133</v>
      </c>
      <c r="Q20" s="31">
        <v>3.0</v>
      </c>
      <c r="R20" s="31" t="s">
        <v>134</v>
      </c>
      <c r="S20" s="31" t="s">
        <v>135</v>
      </c>
      <c r="T20" s="61"/>
      <c r="U20" s="62"/>
      <c r="V20" s="63" t="s">
        <v>136</v>
      </c>
    </row>
    <row r="21">
      <c r="A21" s="57" t="s">
        <v>97</v>
      </c>
      <c r="B21" s="54" t="s">
        <v>137</v>
      </c>
      <c r="C21" s="58" t="s">
        <v>65</v>
      </c>
      <c r="D21" s="31">
        <v>2.0</v>
      </c>
      <c r="E21" s="31">
        <v>3.0</v>
      </c>
      <c r="F21" s="31">
        <v>3.0</v>
      </c>
      <c r="G21" s="28">
        <v>4.0</v>
      </c>
      <c r="H21" s="14">
        <f t="shared" si="26"/>
        <v>1.333333333</v>
      </c>
      <c r="I21" s="14">
        <f t="shared" si="21"/>
        <v>0.8</v>
      </c>
      <c r="J21" s="10" t="str">
        <f t="shared" ref="J21:K21" si="28">IF(H21&gt;=1, "COMPLETED", IF(H21&gt;=0.75, "GOOD", IF(H21&gt;=0.5, "SATISFACTORY", "LOW")))</f>
        <v>COMPLETED</v>
      </c>
      <c r="K21" s="10" t="str">
        <f t="shared" si="28"/>
        <v>GOOD</v>
      </c>
      <c r="L21" s="28" t="s">
        <v>138</v>
      </c>
      <c r="M21" s="28" t="s">
        <v>139</v>
      </c>
      <c r="N21" s="28" t="s">
        <v>140</v>
      </c>
      <c r="O21" s="31" t="s">
        <v>141</v>
      </c>
      <c r="P21" s="31" t="s">
        <v>142</v>
      </c>
      <c r="Q21" s="31">
        <v>5.0</v>
      </c>
      <c r="R21" s="31" t="s">
        <v>143</v>
      </c>
      <c r="S21" s="31" t="s">
        <v>144</v>
      </c>
      <c r="T21" s="61"/>
      <c r="U21" s="62"/>
      <c r="V21" s="33"/>
    </row>
    <row r="22">
      <c r="A22" s="57" t="s">
        <v>97</v>
      </c>
      <c r="B22" s="54" t="s">
        <v>145</v>
      </c>
      <c r="C22" s="58" t="s">
        <v>65</v>
      </c>
      <c r="D22" s="31">
        <v>0.0</v>
      </c>
      <c r="E22" s="31">
        <v>0.0</v>
      </c>
      <c r="F22" s="31">
        <v>0.0</v>
      </c>
      <c r="G22" s="31">
        <v>0.0</v>
      </c>
      <c r="H22" s="24"/>
      <c r="I22" s="14">
        <f t="shared" si="21"/>
        <v>0</v>
      </c>
      <c r="J22" s="10" t="str">
        <f t="shared" ref="J22:K22" si="29">IF(H22&gt;=1, "COMPLETED", IF(H22&gt;=0.75, "GOOD", IF(H22&gt;=0.5, "SATISFACTORY", "LOW")))</f>
        <v>LOW</v>
      </c>
      <c r="K22" s="10" t="str">
        <f t="shared" si="29"/>
        <v>LOW</v>
      </c>
      <c r="L22" s="30"/>
      <c r="M22" s="28" t="s">
        <v>146</v>
      </c>
      <c r="N22" s="28" t="s">
        <v>147</v>
      </c>
      <c r="O22" s="31" t="s">
        <v>148</v>
      </c>
      <c r="P22" s="31" t="s">
        <v>148</v>
      </c>
      <c r="Q22" s="31">
        <v>2.0</v>
      </c>
      <c r="R22" s="31" t="s">
        <v>149</v>
      </c>
      <c r="S22" s="31" t="s">
        <v>150</v>
      </c>
      <c r="T22" s="61"/>
      <c r="U22" s="62"/>
      <c r="V22" s="33"/>
    </row>
    <row r="23">
      <c r="A23" s="57" t="s">
        <v>97</v>
      </c>
      <c r="B23" s="54" t="s">
        <v>151</v>
      </c>
      <c r="C23" s="58" t="s">
        <v>65</v>
      </c>
      <c r="D23" s="31">
        <v>0.0</v>
      </c>
      <c r="E23" s="31">
        <v>0.0</v>
      </c>
      <c r="F23" s="31">
        <v>0.0</v>
      </c>
      <c r="G23" s="31">
        <v>0.0</v>
      </c>
      <c r="H23" s="24"/>
      <c r="I23" s="14">
        <f t="shared" si="21"/>
        <v>0</v>
      </c>
      <c r="J23" s="10" t="str">
        <f t="shared" ref="J23:K23" si="30">IF(H23&gt;=1, "COMPLETED", IF(H23&gt;=0.75, "GOOD", IF(H23&gt;=0.5, "SATISFACTORY", "LOW")))</f>
        <v>LOW</v>
      </c>
      <c r="K23" s="10" t="str">
        <f t="shared" si="30"/>
        <v>LOW</v>
      </c>
      <c r="L23" s="30"/>
      <c r="M23" s="28" t="s">
        <v>152</v>
      </c>
      <c r="N23" s="28" t="s">
        <v>153</v>
      </c>
      <c r="O23" s="31" t="s">
        <v>154</v>
      </c>
      <c r="P23" s="31" t="s">
        <v>155</v>
      </c>
      <c r="Q23" s="31">
        <v>1.0</v>
      </c>
      <c r="R23" s="31" t="s">
        <v>156</v>
      </c>
      <c r="S23" s="31" t="s">
        <v>157</v>
      </c>
      <c r="T23" s="56"/>
      <c r="U23" s="64"/>
      <c r="V23" s="33"/>
    </row>
    <row r="24">
      <c r="A24" s="21" t="s">
        <v>158</v>
      </c>
      <c r="B24" s="15" t="s">
        <v>159</v>
      </c>
      <c r="C24" s="15" t="s">
        <v>160</v>
      </c>
      <c r="D24" s="65">
        <v>1927.0</v>
      </c>
      <c r="E24" s="65">
        <v>2255.0</v>
      </c>
      <c r="F24" s="66"/>
      <c r="G24" s="67">
        <v>1994.0</v>
      </c>
      <c r="H24" s="14">
        <f t="shared" ref="H24:H25" si="32">G24/E24</f>
        <v>0.8842572062</v>
      </c>
      <c r="I24" s="14">
        <f t="shared" si="21"/>
        <v>0.6459345643</v>
      </c>
      <c r="J24" s="10" t="str">
        <f t="shared" ref="J24:K24" si="31">IF(H24&gt;=1, "COMPLETED", IF(H24&gt;=0.75, "GOOD", IF(H24&gt;=0.5, "SATISFACTORY", "LOW")))</f>
        <v>GOOD</v>
      </c>
      <c r="K24" s="10" t="str">
        <f t="shared" si="31"/>
        <v>SATISFACTORY</v>
      </c>
      <c r="L24" s="15" t="s">
        <v>161</v>
      </c>
      <c r="M24" s="15" t="s">
        <v>162</v>
      </c>
      <c r="N24" s="15" t="s">
        <v>163</v>
      </c>
      <c r="O24" s="66"/>
      <c r="P24" s="65">
        <v>2638.0</v>
      </c>
      <c r="Q24" s="65">
        <v>3087.0</v>
      </c>
      <c r="R24" s="65">
        <v>3611.0</v>
      </c>
      <c r="S24" s="65">
        <v>4225.0</v>
      </c>
      <c r="T24" s="15" t="s">
        <v>47</v>
      </c>
      <c r="U24" s="26" t="s">
        <v>164</v>
      </c>
      <c r="V24" s="20"/>
    </row>
    <row r="25">
      <c r="A25" s="21" t="s">
        <v>158</v>
      </c>
      <c r="B25" s="15" t="s">
        <v>165</v>
      </c>
      <c r="C25" s="68" t="s">
        <v>24</v>
      </c>
      <c r="D25" s="25">
        <v>6.0</v>
      </c>
      <c r="E25" s="25">
        <v>6.0</v>
      </c>
      <c r="F25" s="23"/>
      <c r="G25" s="31">
        <v>2.0</v>
      </c>
      <c r="H25" s="14">
        <f t="shared" si="32"/>
        <v>0.3333333333</v>
      </c>
      <c r="I25" s="14">
        <f t="shared" si="21"/>
        <v>0.25</v>
      </c>
      <c r="J25" s="10" t="str">
        <f t="shared" ref="J25:K25" si="33">IF(H25&gt;=1, "COMPLETED", IF(H25&gt;=0.75, "GOOD", IF(H25&gt;=0.5, "SATISFACTORY", "LOW")))</f>
        <v>LOW</v>
      </c>
      <c r="K25" s="10" t="str">
        <f t="shared" si="33"/>
        <v>LOW</v>
      </c>
      <c r="L25" s="15" t="s">
        <v>166</v>
      </c>
      <c r="M25" s="15" t="s">
        <v>167</v>
      </c>
      <c r="N25" s="15" t="s">
        <v>168</v>
      </c>
      <c r="O25" s="69">
        <v>2.0</v>
      </c>
      <c r="P25" s="25">
        <v>7.0</v>
      </c>
      <c r="Q25" s="25">
        <v>8.0</v>
      </c>
      <c r="R25" s="25">
        <v>10.0</v>
      </c>
      <c r="S25" s="25">
        <v>12.0</v>
      </c>
      <c r="T25" s="15" t="s">
        <v>47</v>
      </c>
      <c r="U25" s="48"/>
      <c r="V25" s="20"/>
    </row>
  </sheetData>
  <mergeCells count="3">
    <mergeCell ref="U12:U13"/>
    <mergeCell ref="T15:T23"/>
    <mergeCell ref="U15:U23"/>
  </mergeCells>
  <drawing r:id="rId1"/>
</worksheet>
</file>