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briel.ntwari\Desktop\MINISTRY_DOC\NST2\dash\"/>
    </mc:Choice>
  </mc:AlternateContent>
  <xr:revisionPtr revIDLastSave="0" documentId="13_ncr:1_{887468C9-22FF-4C46-9C0E-F286CE72B71A}" xr6:coauthVersionLast="47" xr6:coauthVersionMax="47" xr10:uidLastSave="{00000000-0000-0000-0000-000000000000}"/>
  <bookViews>
    <workbookView xWindow="-96" yWindow="-96" windowWidth="23232" windowHeight="13872" xr2:uid="{00000000-000D-0000-FFFF-FFFF00000000}"/>
  </bookViews>
  <sheets>
    <sheet name="pf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1" l="1"/>
  <c r="H51" i="1"/>
  <c r="J51" i="1" s="1"/>
  <c r="K50" i="1"/>
  <c r="H50" i="1"/>
  <c r="J50" i="1" s="1"/>
  <c r="I49" i="1"/>
  <c r="K49" i="1" s="1"/>
  <c r="H49" i="1"/>
  <c r="J49" i="1" s="1"/>
  <c r="J48" i="1"/>
  <c r="I48" i="1"/>
  <c r="K48" i="1" s="1"/>
  <c r="I47" i="1"/>
  <c r="K47" i="1" s="1"/>
  <c r="H47" i="1"/>
  <c r="J47" i="1" s="1"/>
  <c r="J46" i="1"/>
  <c r="I46" i="1"/>
  <c r="K46" i="1" s="1"/>
  <c r="H46" i="1"/>
  <c r="J45" i="1"/>
  <c r="I45" i="1"/>
  <c r="K45" i="1" s="1"/>
  <c r="H45" i="1"/>
  <c r="I44" i="1"/>
  <c r="K44" i="1" s="1"/>
  <c r="H44" i="1"/>
  <c r="J44" i="1" s="1"/>
  <c r="I43" i="1"/>
  <c r="K43" i="1" s="1"/>
  <c r="H43" i="1"/>
  <c r="J43" i="1" s="1"/>
  <c r="I42" i="1"/>
  <c r="K42" i="1" s="1"/>
  <c r="H42" i="1"/>
  <c r="J42" i="1" s="1"/>
  <c r="J41" i="1"/>
  <c r="I41" i="1"/>
  <c r="K41" i="1" s="1"/>
  <c r="H41" i="1"/>
  <c r="J37" i="1"/>
  <c r="I37" i="1"/>
  <c r="K37" i="1" s="1"/>
  <c r="H37" i="1"/>
  <c r="I33" i="1"/>
  <c r="K33" i="1" s="1"/>
  <c r="H33" i="1"/>
  <c r="J33" i="1" s="1"/>
  <c r="I32" i="1"/>
  <c r="K32" i="1" s="1"/>
  <c r="H32" i="1"/>
  <c r="J32" i="1" s="1"/>
  <c r="I30" i="1"/>
  <c r="K30" i="1" s="1"/>
  <c r="H30" i="1"/>
  <c r="J30" i="1" s="1"/>
  <c r="J29" i="1"/>
  <c r="I29" i="1"/>
  <c r="K29" i="1" s="1"/>
  <c r="H29" i="1"/>
  <c r="K28" i="1"/>
  <c r="J28" i="1"/>
  <c r="K26" i="1"/>
  <c r="I26" i="1"/>
  <c r="H26" i="1"/>
  <c r="J26" i="1" s="1"/>
  <c r="I24" i="1"/>
  <c r="K24" i="1" s="1"/>
  <c r="H24" i="1"/>
  <c r="J24" i="1" s="1"/>
  <c r="I23" i="1"/>
  <c r="K23" i="1" s="1"/>
  <c r="H23" i="1"/>
  <c r="J23" i="1" s="1"/>
  <c r="I22" i="1"/>
  <c r="K22" i="1" s="1"/>
  <c r="H22" i="1"/>
  <c r="J22" i="1" s="1"/>
  <c r="K21" i="1"/>
  <c r="I21" i="1"/>
  <c r="H21" i="1"/>
  <c r="J21" i="1" s="1"/>
  <c r="K20" i="1"/>
  <c r="I20" i="1"/>
  <c r="H20" i="1"/>
  <c r="J20" i="1" s="1"/>
  <c r="I19" i="1"/>
  <c r="K19" i="1" s="1"/>
  <c r="H19" i="1"/>
  <c r="J19" i="1" s="1"/>
  <c r="I17" i="1"/>
  <c r="K17" i="1" s="1"/>
  <c r="H17" i="1"/>
  <c r="J17" i="1" s="1"/>
  <c r="I16" i="1"/>
  <c r="K16" i="1" s="1"/>
  <c r="H16" i="1"/>
  <c r="J16" i="1" s="1"/>
  <c r="K15" i="1"/>
  <c r="I15" i="1"/>
  <c r="H15" i="1"/>
  <c r="J15" i="1" s="1"/>
  <c r="K14" i="1"/>
  <c r="I14" i="1"/>
  <c r="H14" i="1"/>
  <c r="J14" i="1" s="1"/>
  <c r="I13" i="1"/>
  <c r="K13" i="1" s="1"/>
  <c r="H13" i="1"/>
  <c r="J13" i="1" s="1"/>
  <c r="I12" i="1"/>
  <c r="K12" i="1" s="1"/>
  <c r="H12" i="1"/>
  <c r="J12" i="1" s="1"/>
  <c r="I9" i="1"/>
  <c r="K9" i="1" s="1"/>
  <c r="H9" i="1"/>
  <c r="J9" i="1" s="1"/>
  <c r="K8" i="1"/>
  <c r="I8" i="1"/>
  <c r="H8" i="1"/>
  <c r="J8" i="1" s="1"/>
  <c r="K6" i="1"/>
  <c r="I6" i="1"/>
  <c r="H6" i="1"/>
  <c r="J6" i="1" s="1"/>
  <c r="I5" i="1"/>
  <c r="K5" i="1" s="1"/>
  <c r="H5" i="1"/>
  <c r="J5" i="1" s="1"/>
  <c r="I4" i="1"/>
  <c r="K4" i="1" s="1"/>
  <c r="H4" i="1"/>
  <c r="J4" i="1" s="1"/>
  <c r="I3" i="1"/>
  <c r="K3" i="1" s="1"/>
  <c r="H3" i="1"/>
  <c r="J3" i="1" s="1"/>
</calcChain>
</file>

<file path=xl/sharedStrings.xml><?xml version="1.0" encoding="utf-8"?>
<sst xmlns="http://schemas.openxmlformats.org/spreadsheetml/2006/main" count="492" uniqueCount="216">
  <si>
    <t>Indicators</t>
  </si>
  <si>
    <t>Units</t>
  </si>
  <si>
    <t>Baseline</t>
  </si>
  <si>
    <t>2024/25 Target</t>
  </si>
  <si>
    <t xml:space="preserve">2024/25 Actual Target (according to allocated budget) </t>
  </si>
  <si>
    <t>Current progress</t>
  </si>
  <si>
    <t>Percentage Progress based on 2024/25 Target</t>
  </si>
  <si>
    <t>Percentage Progress based on 2026/27 Target</t>
  </si>
  <si>
    <t>Status based on 2024/25 Target</t>
  </si>
  <si>
    <t>Status based on NST2 Midterm target</t>
  </si>
  <si>
    <t>Major drivers of performance</t>
  </si>
  <si>
    <t>Challenges</t>
  </si>
  <si>
    <t xml:space="preserve">Catch up Plans </t>
  </si>
  <si>
    <t>2025/26 Actual Target (according to available budget)</t>
  </si>
  <si>
    <t>2025/26</t>
  </si>
  <si>
    <t>2026/27 Target</t>
  </si>
  <si>
    <t>2027/28</t>
  </si>
  <si>
    <t>2028/29 (target)</t>
  </si>
  <si>
    <t>Data Sources (report)</t>
  </si>
  <si>
    <t>Objective</t>
  </si>
  <si>
    <t>Current progress (2024/25)</t>
  </si>
  <si>
    <t>PFM ICT systems are sustainable, well-integrated and more responsive to user needs and decision making</t>
  </si>
  <si>
    <t>Integrity and user-responsiveness of IFMIS and other core PFM systems</t>
  </si>
  <si>
    <t>-</t>
  </si>
  <si>
    <t>5th QAG report</t>
  </si>
  <si>
    <t>N/A</t>
  </si>
  <si>
    <t>Not prioritized in 2025/2026</t>
  </si>
  <si>
    <t>6th QAG report</t>
  </si>
  <si>
    <t>7th QAG report</t>
  </si>
  <si>
    <t>QAG</t>
  </si>
  <si>
    <t>Objective 1: Strengthen and sustain critical capabilities for effective PFM</t>
  </si>
  <si>
    <t>% of IFMIS and other PFM systems modules enhanced with business intelligence features</t>
  </si>
  <si>
    <t>Percent</t>
  </si>
  <si>
    <t>PBB,Project Dashboard, and Treasury Cash Plan Dashaboard Developed</t>
  </si>
  <si>
    <t>Percentage</t>
  </si>
  <si>
    <t>% of IFMIS and other PFM systems users making decisions from information generated business intelligence features</t>
  </si>
  <si>
    <t>Upgrade of the IFMIS with Business Intelligence features and functionalities</t>
  </si>
  <si>
    <t>Project Dashboard Needs Business Ownership of users for effective rollout</t>
  </si>
  <si>
    <t xml:space="preserve">Encourage Business owners/Users for the use of developped Project Dashboard </t>
  </si>
  <si>
    <t>% of public resources audited using automated systems</t>
  </si>
  <si>
    <t>Rollout and Upgrade of AMS</t>
  </si>
  <si>
    <t>OAG Annual Report</t>
  </si>
  <si>
    <t>The PFM sector is underpinned by a more sustainable pipeline of critical skills</t>
  </si>
  <si>
    <t>Number of qualified PFM staff</t>
  </si>
  <si>
    <t>'</t>
  </si>
  <si>
    <t xml:space="preserve">1. Implementation of High Performing Scheme (74 High Performing Scheme have qualified for CPA
2. Revamping of PFM professionbalization framework by including upstream functions and more professional certifications </t>
  </si>
  <si>
    <t>the professionalization of PFM staff was mainly depending on PFM Reforms project which was funded by WB that was closed by 31December 2024</t>
  </si>
  <si>
    <t xml:space="preserve"> The professionalization budget was scheduled for the FY 2025/2026. Amount of 600,000 will be funded from domestic resources.  The second phase implementation plan document was drafted and approved. The new IPF ( Investment Project Financing) to be funded by WB is under development  and is expected to be approved in August 2025 and this will include the component of professionalization.</t>
  </si>
  <si>
    <t>SPIU</t>
  </si>
  <si>
    <t>Number</t>
  </si>
  <si>
    <t>Responsiveness of PFM L&amp;D Strategy to sector needs</t>
  </si>
  <si>
    <t>Review</t>
  </si>
  <si>
    <t>Coordination and partnerships enhanced across the PFM sector</t>
  </si>
  <si>
    <t>Number of DPs technically and financially supporting the PFM SSP</t>
  </si>
  <si>
    <t>Constant engagement of DPs to continue supporting the PFM Sector</t>
  </si>
  <si>
    <t xml:space="preserve">Suspension of Enabel </t>
  </si>
  <si>
    <t>≤12</t>
  </si>
  <si>
    <t>Number of DPs supporting the PFM SSP through the Basket Fund</t>
  </si>
  <si>
    <t>≥4</t>
  </si>
  <si>
    <t>Satisfaction levels with sector and reform coordination among stakeholders</t>
  </si>
  <si>
    <t>The survey was not done because there was no specific budget allocated for it.</t>
  </si>
  <si>
    <t xml:space="preserve">The shakeholders satification will be monitored through different PFM forus including PFM TWG and PFM Coordination Forum </t>
  </si>
  <si>
    <t>End-Term Review</t>
  </si>
  <si>
    <t>Public entities are increasingly able to comply with IPSAS accrual reporting standards and PFM laws and regulations</t>
  </si>
  <si>
    <t>Standards used for preparation of the consolidated accounts of the Government (e.g., modified accrual, full accrual)</t>
  </si>
  <si>
    <t>Modified accrual accounting GAAP</t>
  </si>
  <si>
    <t>IPSAS 33</t>
  </si>
  <si>
    <t>Financial Statements prepared on an accrual basis with reference to  IPSAS 33,Firt Time Adoption of Accrual Basis Using IPSASs</t>
  </si>
  <si>
    <t>1. Implentation of IPSAS accrual reforms Roadmap  through monitoring activities</t>
  </si>
  <si>
    <t>The IPSAS project was depending on PFM reforms project fund which ended by 31 dec 2024</t>
  </si>
  <si>
    <t>The IPSAS sustainability plan has been develooped and approved for next 18 months.</t>
  </si>
  <si>
    <t>Full compliance with Accrual IPSAS</t>
  </si>
  <si>
    <t>Consolidated Annual Financial Statements</t>
  </si>
  <si>
    <t>Objective 2: Increase compliance with PFM rules and oversight of value-for-money</t>
  </si>
  <si>
    <t>Consolidated Financial Statements for the fiscalyear 2023/24were  prepared on an accrual basis with reference to  IPSAS 33,Firt Time Adoption of Accrual Basis Using IPSASs</t>
  </si>
  <si>
    <t>% of public entities with an unqualified audit opinion for financial statements, compliance with laws and regulations and value for money</t>
  </si>
  <si>
    <t xml:space="preserve">1.  Digitalization of PFM processes such as planning, accounting throfh IFMIS and e-procurement through Umucyo system.
2. Professionalization  of PFM staff  </t>
  </si>
  <si>
    <t>Annual Audit Report</t>
  </si>
  <si>
    <t>% of audit recommendations from the last Audit Report that have been fully implemented</t>
  </si>
  <si>
    <t>1. Close monitoring of implementation by Internal Audit on quarterly and Oversight Function by PAC on annual basis.
2. Capacity of  PFM Staff and digitalization of  PFM processes Capacity Building of PFM staff i.e annual training of all CBMs, training of stff in various professional courses and CPDs.</t>
  </si>
  <si>
    <t>% of internal audit recommendations fully implemented</t>
  </si>
  <si>
    <t>Close collaboration between OIAG and MDAs ( Ministries, Districts&amp; Agencies) and Capacity Building of PFM staff i.e annual training of all CBMs, training of stff in various professional courses and CPDs ( Continuous Professional Development).</t>
  </si>
  <si>
    <t>MINECOFIN</t>
  </si>
  <si>
    <t>Number of public entities with risk management policy and risk register with recommended governance structures</t>
  </si>
  <si>
    <t>Implementation of Risk Management Framework to Bas  and establishment of National Risk Management  Coordination Office</t>
  </si>
  <si>
    <t>National Risk Manage,ment Coordination Office</t>
  </si>
  <si>
    <t>Public procurement will be more transparent and sustainable</t>
  </si>
  <si>
    <t>Share of the value of public procurement tenders awarded through competitive procurement methods</t>
  </si>
  <si>
    <t>Rwanda e-procurement system, Public procurement law and regulations, Regular training to bidders and procurement officials, CIPS program,</t>
  </si>
  <si>
    <t>Lack of enough budget to continue CIPS program, NBAs have not yet started to fully use e-procurement system, limited training budget to help RPPA to train more bidders and PEs on procurement and the use of e-procurement system, Insufficiency of RPPA staffs who offer trainings on e-procurement system and procurement in general.</t>
  </si>
  <si>
    <t>Implementation of umucyo e-procurement system version2 which shall be able to accommodate more users and more procurement features. 
To equip RPPA with enough staffs who shall help to achieve desired target.</t>
  </si>
  <si>
    <t>RPPA annual report</t>
  </si>
  <si>
    <t>Share of the number of public tenders performed using Umucyo procurement system</t>
  </si>
  <si>
    <t xml:space="preserve">
Regular training to bidders and procurement officials on the use of Rwanda e-procurement system and compliance with the Public Procurement Law.
</t>
  </si>
  <si>
    <t>Lack of enough budget to continue CIPS program due to the phase out of PFM Reforms program that included the professionalization component.
NBAs have not yet started to fully use e-procurement system due to limited financial and skills capacity
limited training budget to help RPPA to train more bidders and PEs on procurement and the use of e-procurement system,
Insufficiency of RPPA staffs who offer trainings on e-procurement system and procurement in general.</t>
  </si>
  <si>
    <t>Climate responsive PFM Assessment indicator CRPFM-8 on climate responsive procurement</t>
  </si>
  <si>
    <t>D</t>
  </si>
  <si>
    <t>C</t>
  </si>
  <si>
    <t>B</t>
  </si>
  <si>
    <t>Climate responsive PFM Assessment</t>
  </si>
  <si>
    <t>Budget oversight is increasingly reviewing the value for money of public spending</t>
  </si>
  <si>
    <t>Share of public expenditures covered by the annual audit report</t>
  </si>
  <si>
    <t xml:space="preserve">1. Strenthening the  OAG in terms of resources 
2. Digitalization of PFM processes making easier audit process </t>
  </si>
  <si>
    <t>Number of performance audits conducted annually (number, value and sectors)</t>
  </si>
  <si>
    <t>The framework for fiscal decentralization is strengthened to support improved local service delivery</t>
  </si>
  <si>
    <t>Share of intermediate objectives of 5th FFDP met by the end of each FY</t>
  </si>
  <si>
    <t xml:space="preserve">The 5th FFDP is not yet approved </t>
  </si>
  <si>
    <t xml:space="preserve">The 5th FFDP has been submitted to cabinet for approval </t>
  </si>
  <si>
    <t>MINECOFIN Fiscal and Financial Decentralization Directorate</t>
  </si>
  <si>
    <t>Objective 3: Strengthen fiscal decentralization and subnational service delivery</t>
  </si>
  <si>
    <t>Percentage of recommendations from Expenditure Assignment Studies (round 1) implemented</t>
  </si>
  <si>
    <t xml:space="preserve">Workshops with specific sector agencies to decide which functions to be decentralized. </t>
  </si>
  <si>
    <t>Number of recommendations implemented from the review of earmarked transfer guidelines</t>
  </si>
  <si>
    <t xml:space="preserve">Pre-consultation workshop with earmarking institutions and districts to guide on specific recommendations to be implemented. </t>
  </si>
  <si>
    <t xml:space="preserve">Delays in  finanlization  and approval of the 5th FFDPS due to the necessity of consultations and and considerations of recent reforms </t>
  </si>
  <si>
    <t xml:space="preserve">Fiscal and Financial Decentralization  Policy and Strategy Submitted to cabinet for approval </t>
  </si>
  <si>
    <t>Local government revenues are more predictable and closer to “potential”</t>
  </si>
  <si>
    <t>Subnational PEFA indicator PI-3 for District revenue budget (average where D = 1, A = 4))</t>
  </si>
  <si>
    <t>2.18 (8 districts)</t>
  </si>
  <si>
    <t>Subnational Government PEFA performance assessment</t>
  </si>
  <si>
    <t>Districts with a revenue potential study for which at least 75% of recommendations have been implemented</t>
  </si>
  <si>
    <t xml:space="preserve"> Revenue Mobilization Strategy approved by the the fiscal decentralization steering committee</t>
  </si>
  <si>
    <t xml:space="preserve">The revenue potential study has been replaced by the   Revenue Mobilization Strategy  that willinform the development of specific district revenue mobilization strategies </t>
  </si>
  <si>
    <t xml:space="preserve">Fasttrack the completion  Revenue Mobilization Strategy and individual district revenue mobilization strategies </t>
  </si>
  <si>
    <t xml:space="preserve"> Revenue Mobilization Strategy</t>
  </si>
  <si>
    <t>Cities are using IT systems to increase property tax revenues</t>
  </si>
  <si>
    <t xml:space="preserve">1. Collaboration of MINECOFIN, DPs (TA), RRA, NLA and LG </t>
  </si>
  <si>
    <t>CAMA System piloted to 3 secondary cities</t>
  </si>
  <si>
    <t>Impact assessment of CAMA against local revenue collection</t>
  </si>
  <si>
    <t>RRA</t>
  </si>
  <si>
    <t>CAMA prototype tested and validated starting from the city of Kigali</t>
  </si>
  <si>
    <t>Number of Districts borrowing using a new framework for subnational debt and PPPs</t>
  </si>
  <si>
    <t>Guidelines on borrowing done and approved</t>
  </si>
  <si>
    <t>Borrowing guidelines not yet elaborated since they had to wait for approval of strategic guiding documents including the new Fiscal and Financial Decentrakization Strategy</t>
  </si>
  <si>
    <t xml:space="preserve">MINECOFIN to fast track the elaboration of the borrowing guidelines. </t>
  </si>
  <si>
    <t>Ministerial order on decentralize entities issued</t>
  </si>
  <si>
    <t>2 decentralized entity borrowing using framework</t>
  </si>
  <si>
    <t>3 decentralized entity borrowing using framework</t>
  </si>
  <si>
    <t>Borrowing guidelines not yet elaborated</t>
  </si>
  <si>
    <t>Districts have stronger PFM systems and identify sound investments</t>
  </si>
  <si>
    <t>Number of Districts and CoK with unqualified opinion for (financial statements, compliance and VFM)</t>
  </si>
  <si>
    <t xml:space="preserve">Implemetation of LG PFM program leeading to enhanced capacity building of LG PFM staff </t>
  </si>
  <si>
    <t>Limited capacity in skills for effectively use PFM systems</t>
  </si>
  <si>
    <t>Continuous training of LG staff and NBAs in the use of IFMIS and SDMS</t>
  </si>
  <si>
    <t>OAG</t>
  </si>
  <si>
    <t>Share of feasibility studies that meet criteria standards of LODA</t>
  </si>
  <si>
    <t xml:space="preserve">Training of LG staff and close collaboration between concerned institutions </t>
  </si>
  <si>
    <t>LODA Annual Activity Report</t>
  </si>
  <si>
    <t>Public debt and aggregate expenditure are in line with the Government's fiscal targets</t>
  </si>
  <si>
    <t>Debt-to-GDP levels:</t>
  </si>
  <si>
    <t>Published Debt Stock data from MINECOFIN</t>
  </si>
  <si>
    <t>Objective 4: Reduce public debt through well-target expenditure policy</t>
  </si>
  <si>
    <t>Planned in Budget Framework Paper</t>
  </si>
  <si>
    <t xml:space="preserve">This indicator is measured annually . So the progress will be provided at the end of Fiscal year </t>
  </si>
  <si>
    <t>Actual outturn</t>
  </si>
  <si>
    <t>TBC</t>
  </si>
  <si>
    <t>PEFA indicator PI-22.1 on the stock of public expenditure arrears as a share of total central government expenditure</t>
  </si>
  <si>
    <t>C (RWF 394.84 bn in 2020/21 or 10.73% of total expenditure)</t>
  </si>
  <si>
    <t>A</t>
  </si>
  <si>
    <t>PEFA assessment report (and/or GoR financial statements)</t>
  </si>
  <si>
    <t>Spending choices are informed through better policy analysis</t>
  </si>
  <si>
    <t>Coverage of Climate expenditure tagged, tracked and reported</t>
  </si>
  <si>
    <t>Climate Change development interventions tagged</t>
  </si>
  <si>
    <t>Automation of climate change tagging</t>
  </si>
  <si>
    <t>Tag all climate change interventions (Development +Recurrent)</t>
  </si>
  <si>
    <t>NBD</t>
  </si>
  <si>
    <t>Gender responsive PFM Assessment indicator GRPFM-1 on the gender impact analysis of budget policy proposals</t>
  </si>
  <si>
    <t>Gender responsive PFM Assessment module for PEFA (or self-assessment)</t>
  </si>
  <si>
    <t>Project selection and implementation is more efficient and sustainable</t>
  </si>
  <si>
    <t>Total identified abandoned and stalled contracts for project investment</t>
  </si>
  <si>
    <t>The progress to be reported after the officail submission of OAG report for the fiscal year 2023/24</t>
  </si>
  <si>
    <t>Climate responsive PFM Assessment indicator CRPFM-5 on climate responsive public investment management</t>
  </si>
  <si>
    <t>D+</t>
  </si>
  <si>
    <t>Climate responsive PFM Assessment module of PEFA (or self-assessment)</t>
  </si>
  <si>
    <t>Gender responsive PFM Assessment indicator GRPFM-2 on the gender responsive public investment management</t>
  </si>
  <si>
    <t>Gender responsive PFM Assessment module of PEFA (or self-assessment)</t>
  </si>
  <si>
    <t>Increased mobilization of tax and non-tax revenues in real terms</t>
  </si>
  <si>
    <t>Revenue as a share of GDP:</t>
  </si>
  <si>
    <t>MINECOFIN microframework public dataset</t>
  </si>
  <si>
    <t>Objective 5: Raise public revenues and international climate finance at scale</t>
  </si>
  <si>
    <t>Total</t>
  </si>
  <si>
    <t>Tax revenue</t>
  </si>
  <si>
    <t>Non-tax revenue</t>
  </si>
  <si>
    <t xml:space="preserve">The progress to be reported after at the end of Fiscal year </t>
  </si>
  <si>
    <t>Grants</t>
  </si>
  <si>
    <t>VAT gap</t>
  </si>
  <si>
    <t>Of which compliance gap</t>
  </si>
  <si>
    <t>RRA cost of collection</t>
  </si>
  <si>
    <t xml:space="preserve">Implementation of tax reforms  and upgrate of e-tax to ensure efficiency in tax adminstration  </t>
  </si>
  <si>
    <t>Climate and nature finance mobilized at speed and scale for NST-2 mobilization</t>
  </si>
  <si>
    <t>Share of objectives in the Climate and Nature Financing Strategy that have been met</t>
  </si>
  <si>
    <t>Climate Finance Department</t>
  </si>
  <si>
    <t>A more sustainable approach to public investment in GBEs is in place</t>
  </si>
  <si>
    <t>Share of investments in GBEs that were subject to a full feasibility study in line with National Investment Policy</t>
  </si>
  <si>
    <t xml:space="preserve">Implementation  of the new Public Investment Policy  and Strengthened collaboration between Nationa lInvestment function and GBEs </t>
  </si>
  <si>
    <t>MINECOFIN Investment Opportunities Department</t>
  </si>
  <si>
    <t>Objective 6: Drive growth through GBEs and private investment</t>
  </si>
  <si>
    <t>Deeper financial markets with higher levels of international private finance</t>
  </si>
  <si>
    <t>Value of domiciled assets under management(Rwf billion)</t>
  </si>
  <si>
    <t>Rwf billion</t>
  </si>
  <si>
    <t xml:space="preserve">Hosting Local and International Roadshows; Kigali International financial center’s unique value propositions, such as its regulatory environment, tax incentives,reputation, ease of doing business and financial products attracts investors and investments into Rwanda; </t>
  </si>
  <si>
    <t>Inadequate experienced service providers specializing in International Financial Centers (IFCs).</t>
  </si>
  <si>
    <t>Enhance visibility of KIFC  as  a  premier  Sub-Saharan  Africa  investment domicile through strategic partnerships with GoR, and industry bodies readiness.</t>
  </si>
  <si>
    <t>RFL is currently in the process of developing its next 5-year strategy, which will define the actual targets for the period 2025–2030.</t>
  </si>
  <si>
    <t>To be set through new RFL strategy</t>
  </si>
  <si>
    <t>Rwf 94 Billion</t>
  </si>
  <si>
    <t>Number of investors</t>
  </si>
  <si>
    <t>RDB</t>
  </si>
  <si>
    <t>Global Financial Center Index (ranking in Sub-saharan Africa)</t>
  </si>
  <si>
    <t>2nd</t>
  </si>
  <si>
    <t xml:space="preserve">2nd </t>
  </si>
  <si>
    <t>COMPLETED</t>
  </si>
  <si>
    <t>The qualitative assessments-Kigali's positive performance in other indices that highly correlated to GFCI and quantitative assessments-Increase in number of positive survey responses</t>
  </si>
  <si>
    <t>Limited awareness of Kigali as an IFC in some regions as shown in GFCI report</t>
  </si>
  <si>
    <t>The Global Financial Centers Index Report</t>
  </si>
  <si>
    <t>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</si>
</sst>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0"/>
      <color rgb="FF000000"/>
      <name val="Arial"/>
      <scheme val="minor"/>
    </font>
    <font>
      <b/>
      <sz val="12"/>
      <color theme="1"/>
      <name val="Times New Roman"/>
    </font>
    <font>
      <b/>
      <sz val="15"/>
      <color theme="1"/>
      <name val="Play"/>
    </font>
    <font>
      <sz val="12"/>
      <color theme="1"/>
      <name val="Times New Roman"/>
    </font>
    <font>
      <sz val="12"/>
      <color theme="1"/>
      <name val="Calibri"/>
    </font>
    <font>
      <sz val="10"/>
      <name val="Arial"/>
    </font>
  </fonts>
  <fills count="6">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FFFFFF"/>
        <bgColor rgb="FFFFFFFF"/>
      </patternFill>
    </fill>
    <fill>
      <patternFill patternType="solid">
        <fgColor rgb="FF999999"/>
        <bgColor rgb="FF999999"/>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3" borderId="1" xfId="0" applyFont="1" applyFill="1" applyBorder="1" applyAlignment="1">
      <alignment horizontal="center" vertical="top" wrapText="1"/>
    </xf>
    <xf numFmtId="0" fontId="2" fillId="3" borderId="1" xfId="0" applyFont="1" applyFill="1" applyBorder="1" applyAlignment="1">
      <alignment wrapText="1"/>
    </xf>
    <xf numFmtId="0" fontId="1" fillId="2" borderId="3" xfId="0" applyFont="1" applyFill="1" applyBorder="1" applyAlignment="1">
      <alignment horizontal="center"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0" borderId="1" xfId="0" applyFont="1" applyBorder="1" applyAlignment="1">
      <alignment vertical="top" wrapText="1"/>
    </xf>
    <xf numFmtId="0" fontId="3" fillId="0" borderId="4" xfId="0" applyFont="1" applyBorder="1" applyAlignment="1">
      <alignment vertical="top" wrapText="1"/>
    </xf>
    <xf numFmtId="0" fontId="4" fillId="0" borderId="4" xfId="0" applyFont="1" applyBorder="1" applyAlignment="1">
      <alignment vertical="top"/>
    </xf>
    <xf numFmtId="0" fontId="3" fillId="0" borderId="4" xfId="0" applyFont="1" applyBorder="1" applyAlignment="1">
      <alignment horizontal="center" vertical="top" wrapText="1"/>
    </xf>
    <xf numFmtId="10" fontId="4" fillId="0" borderId="4" xfId="0" applyNumberFormat="1" applyFont="1" applyBorder="1" applyAlignment="1">
      <alignment vertical="top"/>
    </xf>
    <xf numFmtId="0" fontId="1" fillId="0" borderId="1" xfId="0" applyFont="1" applyBorder="1" applyAlignment="1">
      <alignment horizontal="center" vertical="top" wrapText="1"/>
    </xf>
    <xf numFmtId="0" fontId="4" fillId="0" borderId="0" xfId="0" applyFont="1" applyAlignment="1">
      <alignment vertical="top"/>
    </xf>
    <xf numFmtId="9" fontId="3" fillId="0" borderId="4" xfId="0" applyNumberFormat="1" applyFont="1" applyBorder="1" applyAlignment="1">
      <alignment horizontal="center" vertical="top" wrapText="1"/>
    </xf>
    <xf numFmtId="10" fontId="3" fillId="0" borderId="4" xfId="0" applyNumberFormat="1" applyFont="1" applyBorder="1" applyAlignment="1">
      <alignment horizontal="center" vertical="top" wrapText="1"/>
    </xf>
    <xf numFmtId="9" fontId="4" fillId="0" borderId="4" xfId="0" applyNumberFormat="1" applyFont="1" applyBorder="1" applyAlignment="1">
      <alignment vertical="top"/>
    </xf>
    <xf numFmtId="0" fontId="3" fillId="0" borderId="0" xfId="0" applyFont="1" applyAlignment="1">
      <alignment vertical="top" wrapText="1"/>
    </xf>
    <xf numFmtId="9" fontId="3" fillId="4" borderId="5" xfId="0" applyNumberFormat="1" applyFont="1" applyFill="1" applyBorder="1" applyAlignment="1">
      <alignment horizontal="center" vertical="top" wrapText="1"/>
    </xf>
    <xf numFmtId="0" fontId="3" fillId="0" borderId="4" xfId="0" quotePrefix="1" applyFont="1" applyBorder="1" applyAlignment="1">
      <alignment horizontal="center" vertical="top" wrapText="1"/>
    </xf>
    <xf numFmtId="0" fontId="3" fillId="4" borderId="5" xfId="0" applyFont="1" applyFill="1" applyBorder="1" applyAlignment="1">
      <alignment horizontal="center" vertical="top" wrapText="1"/>
    </xf>
    <xf numFmtId="0" fontId="3" fillId="4" borderId="5" xfId="0" applyFont="1" applyFill="1" applyBorder="1" applyAlignment="1">
      <alignment vertical="top" wrapText="1"/>
    </xf>
    <xf numFmtId="0" fontId="4" fillId="0" borderId="4" xfId="0" quotePrefix="1" applyFont="1" applyBorder="1" applyAlignment="1">
      <alignment vertical="top"/>
    </xf>
    <xf numFmtId="0" fontId="4" fillId="4" borderId="5" xfId="0" applyFont="1" applyFill="1" applyBorder="1" applyAlignment="1">
      <alignment vertical="top"/>
    </xf>
    <xf numFmtId="0" fontId="3" fillId="0" borderId="6" xfId="0" applyFont="1" applyBorder="1" applyAlignment="1">
      <alignment horizontal="center" vertical="top" wrapText="1"/>
    </xf>
    <xf numFmtId="9" fontId="3" fillId="0" borderId="6" xfId="0" applyNumberFormat="1" applyFont="1" applyBorder="1" applyAlignment="1">
      <alignment horizontal="center" vertical="top" wrapText="1"/>
    </xf>
    <xf numFmtId="9" fontId="3" fillId="4" borderId="5" xfId="0" applyNumberFormat="1" applyFont="1" applyFill="1" applyBorder="1" applyAlignment="1">
      <alignment vertical="top" wrapText="1"/>
    </xf>
    <xf numFmtId="9" fontId="4" fillId="4" borderId="5" xfId="0" applyNumberFormat="1" applyFont="1" applyFill="1" applyBorder="1" applyAlignment="1">
      <alignment vertical="top"/>
    </xf>
    <xf numFmtId="0" fontId="3" fillId="0" borderId="7" xfId="0" applyFont="1" applyBorder="1" applyAlignment="1">
      <alignment horizontal="center" vertical="top" wrapText="1"/>
    </xf>
    <xf numFmtId="0" fontId="3" fillId="0" borderId="1" xfId="0" applyFont="1" applyBorder="1" applyAlignment="1">
      <alignment horizontal="center" vertical="top" wrapText="1"/>
    </xf>
    <xf numFmtId="9" fontId="3" fillId="0" borderId="1" xfId="0" applyNumberFormat="1" applyFont="1" applyBorder="1" applyAlignment="1">
      <alignment horizontal="center" vertical="top" wrapText="1"/>
    </xf>
    <xf numFmtId="10" fontId="3" fillId="4" borderId="5" xfId="0" applyNumberFormat="1" applyFont="1" applyFill="1" applyBorder="1" applyAlignment="1">
      <alignment horizontal="center" vertical="top" wrapText="1"/>
    </xf>
    <xf numFmtId="164" fontId="3" fillId="0" borderId="4" xfId="0" applyNumberFormat="1" applyFont="1" applyBorder="1" applyAlignment="1">
      <alignment horizontal="center" vertical="top" wrapText="1"/>
    </xf>
    <xf numFmtId="0" fontId="4" fillId="0" borderId="1" xfId="0" applyFont="1" applyBorder="1"/>
    <xf numFmtId="0" fontId="4" fillId="0" borderId="1" xfId="0" applyFont="1" applyBorder="1" applyAlignment="1">
      <alignment vertical="top"/>
    </xf>
    <xf numFmtId="0" fontId="1" fillId="0" borderId="8" xfId="0" applyFont="1" applyBorder="1" applyAlignment="1">
      <alignment vertical="top" wrapText="1"/>
    </xf>
    <xf numFmtId="10" fontId="3" fillId="5" borderId="4" xfId="0" applyNumberFormat="1" applyFont="1" applyFill="1" applyBorder="1" applyAlignment="1">
      <alignment horizontal="center" vertical="top" wrapText="1"/>
    </xf>
    <xf numFmtId="3" fontId="3" fillId="0" borderId="4" xfId="0" applyNumberFormat="1" applyFont="1" applyBorder="1" applyAlignment="1">
      <alignment horizontal="center" vertical="top" wrapText="1"/>
    </xf>
    <xf numFmtId="0" fontId="3" fillId="0" borderId="8" xfId="0" applyFont="1" applyBorder="1" applyAlignment="1">
      <alignment vertical="top" wrapText="1"/>
    </xf>
    <xf numFmtId="0" fontId="4" fillId="0" borderId="10" xfId="0" applyFont="1" applyBorder="1" applyAlignment="1">
      <alignment vertical="top"/>
    </xf>
    <xf numFmtId="0" fontId="3" fillId="0" borderId="8" xfId="0" applyFont="1" applyBorder="1" applyAlignment="1">
      <alignment vertical="top" wrapText="1"/>
    </xf>
    <xf numFmtId="0" fontId="5" fillId="0" borderId="10" xfId="0" applyFont="1" applyBorder="1"/>
    <xf numFmtId="0" fontId="3" fillId="0" borderId="8" xfId="0" applyFont="1" applyBorder="1" applyAlignment="1">
      <alignment wrapText="1"/>
    </xf>
    <xf numFmtId="0" fontId="5" fillId="0" borderId="9" xfId="0" applyFont="1" applyBorder="1"/>
    <xf numFmtId="0" fontId="3" fillId="0" borderId="6" xfId="0" applyFont="1" applyBorder="1" applyAlignment="1">
      <alignment vertical="top" wrapText="1"/>
    </xf>
    <xf numFmtId="0" fontId="5" fillId="0" borderId="6" xfId="0" applyFont="1" applyBorder="1"/>
    <xf numFmtId="0" fontId="5" fillId="0" borderId="4" xfId="0" applyFont="1" applyBorder="1"/>
    <xf numFmtId="10" fontId="3" fillId="0" borderId="8" xfId="0" applyNumberFormat="1"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2"/>
  <sheetViews>
    <sheetView tabSelected="1" workbookViewId="0">
      <pane ySplit="1" topLeftCell="A14" activePane="bottomLeft" state="frozen"/>
      <selection pane="bottomLeft" activeCell="C38" sqref="C38"/>
    </sheetView>
  </sheetViews>
  <sheetFormatPr defaultColWidth="12.609375" defaultRowHeight="15.75" customHeight="1"/>
  <cols>
    <col min="9" max="9" width="22.71875" customWidth="1"/>
    <col min="10" max="10" width="24.5" customWidth="1"/>
    <col min="11" max="11" width="20.109375" customWidth="1"/>
    <col min="12" max="12" width="35.21875" customWidth="1"/>
    <col min="13" max="13" width="31.88671875" customWidth="1"/>
    <col min="14" max="14" width="27.71875" customWidth="1"/>
  </cols>
  <sheetData>
    <row r="1" spans="1:23" ht="15.75" customHeight="1">
      <c r="A1" s="1" t="s">
        <v>215</v>
      </c>
      <c r="B1" s="2" t="s">
        <v>0</v>
      </c>
      <c r="C1" s="3" t="s">
        <v>1</v>
      </c>
      <c r="D1" s="4" t="s">
        <v>2</v>
      </c>
      <c r="E1" s="4" t="s">
        <v>3</v>
      </c>
      <c r="F1" s="5" t="s">
        <v>4</v>
      </c>
      <c r="G1" s="5" t="s">
        <v>5</v>
      </c>
      <c r="H1" s="6" t="s">
        <v>6</v>
      </c>
      <c r="I1" s="6" t="s">
        <v>7</v>
      </c>
      <c r="J1" s="6" t="s">
        <v>8</v>
      </c>
      <c r="K1" s="6" t="s">
        <v>9</v>
      </c>
      <c r="L1" s="5" t="s">
        <v>10</v>
      </c>
      <c r="M1" s="5" t="s">
        <v>11</v>
      </c>
      <c r="N1" s="5" t="s">
        <v>12</v>
      </c>
      <c r="O1" s="5" t="s">
        <v>13</v>
      </c>
      <c r="P1" s="7" t="s">
        <v>14</v>
      </c>
      <c r="Q1" s="7" t="s">
        <v>15</v>
      </c>
      <c r="R1" s="7" t="s">
        <v>16</v>
      </c>
      <c r="S1" s="7" t="s">
        <v>17</v>
      </c>
      <c r="T1" s="8" t="s">
        <v>18</v>
      </c>
      <c r="U1" s="1" t="s">
        <v>19</v>
      </c>
      <c r="V1" s="5" t="s">
        <v>20</v>
      </c>
      <c r="W1" s="9" t="s">
        <v>1</v>
      </c>
    </row>
    <row r="2" spans="1:23" ht="15.75" customHeight="1">
      <c r="A2" s="10" t="s">
        <v>21</v>
      </c>
      <c r="B2" s="11" t="s">
        <v>22</v>
      </c>
      <c r="C2" s="12" t="s">
        <v>23</v>
      </c>
      <c r="D2" s="13" t="s">
        <v>24</v>
      </c>
      <c r="E2" s="13" t="s">
        <v>23</v>
      </c>
      <c r="F2" s="12"/>
      <c r="G2" s="12"/>
      <c r="H2" s="14"/>
      <c r="I2" s="14"/>
      <c r="J2" s="13" t="s">
        <v>25</v>
      </c>
      <c r="K2" s="13" t="s">
        <v>25</v>
      </c>
      <c r="L2" s="12"/>
      <c r="M2" s="12"/>
      <c r="N2" s="12"/>
      <c r="O2" s="13" t="s">
        <v>26</v>
      </c>
      <c r="P2" s="13" t="s">
        <v>27</v>
      </c>
      <c r="Q2" s="12"/>
      <c r="R2" s="13" t="s">
        <v>23</v>
      </c>
      <c r="S2" s="13" t="s">
        <v>28</v>
      </c>
      <c r="T2" s="11" t="s">
        <v>29</v>
      </c>
      <c r="U2" s="15" t="s">
        <v>30</v>
      </c>
      <c r="V2" s="12"/>
      <c r="W2" s="16"/>
    </row>
    <row r="3" spans="1:23" ht="15.75" customHeight="1">
      <c r="A3" s="10" t="s">
        <v>21</v>
      </c>
      <c r="B3" s="11" t="s">
        <v>31</v>
      </c>
      <c r="C3" s="13" t="s">
        <v>32</v>
      </c>
      <c r="D3" s="13">
        <v>0</v>
      </c>
      <c r="E3" s="13">
        <v>10</v>
      </c>
      <c r="F3" s="17">
        <v>0.1</v>
      </c>
      <c r="G3" s="13">
        <v>10</v>
      </c>
      <c r="H3" s="18">
        <f t="shared" ref="H3:H6" si="0">(G3-D3)/(E3-D3)</f>
        <v>1</v>
      </c>
      <c r="I3" s="18">
        <f t="shared" ref="I3:I4" si="1">(G3-D3)/(Q3-D3)</f>
        <v>0.14285714285714285</v>
      </c>
      <c r="J3" s="13" t="str">
        <f t="shared" ref="J3:K3" si="2">IF(H3&gt;=1, "COMPLETED", IF(H3&gt;=0.75, "GOOD", IF(H3&gt;=0.5, "SATISFACTORY", "LOW")))</f>
        <v>COMPLETED</v>
      </c>
      <c r="K3" s="13" t="str">
        <f t="shared" si="2"/>
        <v>LOW</v>
      </c>
      <c r="L3" s="17" t="s">
        <v>33</v>
      </c>
      <c r="M3" s="19"/>
      <c r="N3" s="19"/>
      <c r="O3" s="17">
        <v>0.4</v>
      </c>
      <c r="P3" s="17">
        <v>0.4</v>
      </c>
      <c r="Q3" s="13">
        <v>70</v>
      </c>
      <c r="R3" s="17">
        <v>0.9</v>
      </c>
      <c r="S3" s="17">
        <v>1</v>
      </c>
      <c r="T3" s="11" t="s">
        <v>29</v>
      </c>
      <c r="U3" s="15" t="s">
        <v>30</v>
      </c>
      <c r="V3" s="17">
        <v>0.1</v>
      </c>
      <c r="W3" s="20" t="s">
        <v>34</v>
      </c>
    </row>
    <row r="4" spans="1:23" ht="15.75" customHeight="1">
      <c r="A4" s="10" t="s">
        <v>21</v>
      </c>
      <c r="B4" s="11" t="s">
        <v>35</v>
      </c>
      <c r="C4" s="13" t="s">
        <v>32</v>
      </c>
      <c r="D4" s="13">
        <v>0</v>
      </c>
      <c r="E4" s="13">
        <v>20</v>
      </c>
      <c r="F4" s="17">
        <v>0.2</v>
      </c>
      <c r="G4" s="13">
        <v>12</v>
      </c>
      <c r="H4" s="18">
        <f t="shared" si="0"/>
        <v>0.6</v>
      </c>
      <c r="I4" s="18">
        <f t="shared" si="1"/>
        <v>0.2</v>
      </c>
      <c r="J4" s="13" t="str">
        <f t="shared" ref="J4:K4" si="3">IF(H4&gt;=1, "COMPLETED", IF(H4&gt;=0.75, "GOOD", IF(H4&gt;=0.5, "SATISFACTORY", "LOW")))</f>
        <v>SATISFACTORY</v>
      </c>
      <c r="K4" s="13" t="str">
        <f t="shared" si="3"/>
        <v>LOW</v>
      </c>
      <c r="L4" s="17" t="s">
        <v>36</v>
      </c>
      <c r="M4" s="21" t="s">
        <v>37</v>
      </c>
      <c r="N4" s="21" t="s">
        <v>38</v>
      </c>
      <c r="O4" s="17">
        <v>0.4</v>
      </c>
      <c r="P4" s="17">
        <v>0.4</v>
      </c>
      <c r="Q4" s="13">
        <v>60</v>
      </c>
      <c r="R4" s="17">
        <v>0.8</v>
      </c>
      <c r="S4" s="17">
        <v>1</v>
      </c>
      <c r="T4" s="11" t="s">
        <v>29</v>
      </c>
      <c r="U4" s="15" t="s">
        <v>30</v>
      </c>
      <c r="V4" s="17">
        <v>0.12</v>
      </c>
      <c r="W4" s="20" t="s">
        <v>34</v>
      </c>
    </row>
    <row r="5" spans="1:23" ht="15.75" customHeight="1">
      <c r="A5" s="10" t="s">
        <v>21</v>
      </c>
      <c r="B5" s="11" t="s">
        <v>39</v>
      </c>
      <c r="C5" s="13" t="s">
        <v>32</v>
      </c>
      <c r="D5" s="13">
        <v>0</v>
      </c>
      <c r="E5" s="13">
        <v>10</v>
      </c>
      <c r="F5" s="17">
        <v>0.1</v>
      </c>
      <c r="G5" s="13">
        <v>10</v>
      </c>
      <c r="H5" s="18">
        <f t="shared" si="0"/>
        <v>1</v>
      </c>
      <c r="I5" s="18">
        <f t="shared" ref="I5:I6" si="4">G5/Q5</f>
        <v>0.2</v>
      </c>
      <c r="J5" s="13" t="str">
        <f t="shared" ref="J5:K5" si="5">IF(H5&gt;=1, "COMPLETED", IF(H5&gt;=0.75, "GOOD", IF(H5&gt;=0.5, "SATISFACTORY", "LOW")))</f>
        <v>COMPLETED</v>
      </c>
      <c r="K5" s="13" t="str">
        <f t="shared" si="5"/>
        <v>LOW</v>
      </c>
      <c r="L5" s="17" t="s">
        <v>40</v>
      </c>
      <c r="M5" s="19"/>
      <c r="N5" s="19"/>
      <c r="O5" s="17">
        <v>0.3</v>
      </c>
      <c r="P5" s="17">
        <v>0.3</v>
      </c>
      <c r="Q5" s="13">
        <v>50</v>
      </c>
      <c r="R5" s="17">
        <v>0.7</v>
      </c>
      <c r="S5" s="17">
        <v>0.9</v>
      </c>
      <c r="T5" s="11" t="s">
        <v>41</v>
      </c>
      <c r="U5" s="15" t="s">
        <v>30</v>
      </c>
      <c r="V5" s="17">
        <v>0.1</v>
      </c>
      <c r="W5" s="20" t="s">
        <v>34</v>
      </c>
    </row>
    <row r="6" spans="1:23" ht="15.75" customHeight="1">
      <c r="A6" s="10" t="s">
        <v>42</v>
      </c>
      <c r="B6" s="11" t="s">
        <v>43</v>
      </c>
      <c r="C6" s="22" t="s">
        <v>44</v>
      </c>
      <c r="D6" s="13">
        <v>1052</v>
      </c>
      <c r="E6" s="13">
        <v>1202</v>
      </c>
      <c r="F6" s="13">
        <v>1202</v>
      </c>
      <c r="G6" s="23">
        <v>1195</v>
      </c>
      <c r="H6" s="18">
        <f t="shared" si="0"/>
        <v>0.95333333333333337</v>
      </c>
      <c r="I6" s="18">
        <f t="shared" si="4"/>
        <v>0.95447284345047922</v>
      </c>
      <c r="J6" s="13" t="str">
        <f t="shared" ref="J6:K6" si="6">IF(H6&gt;=1, "COMPLETED", IF(H6&gt;=0.75, "GOOD", IF(H6&gt;=0.5, "SATISFACTORY", "LOW")))</f>
        <v>GOOD</v>
      </c>
      <c r="K6" s="13" t="str">
        <f t="shared" si="6"/>
        <v>GOOD</v>
      </c>
      <c r="L6" s="24" t="s">
        <v>45</v>
      </c>
      <c r="M6" s="23" t="s">
        <v>46</v>
      </c>
      <c r="N6" s="13" t="s">
        <v>47</v>
      </c>
      <c r="O6" s="13">
        <v>1232</v>
      </c>
      <c r="P6" s="13">
        <v>1232</v>
      </c>
      <c r="Q6" s="13">
        <v>1252</v>
      </c>
      <c r="R6" s="13">
        <v>1272</v>
      </c>
      <c r="S6" s="13">
        <v>1302</v>
      </c>
      <c r="T6" s="11" t="s">
        <v>48</v>
      </c>
      <c r="U6" s="15" t="s">
        <v>30</v>
      </c>
      <c r="V6" s="23">
        <v>1195</v>
      </c>
      <c r="W6" s="20" t="s">
        <v>49</v>
      </c>
    </row>
    <row r="7" spans="1:23" ht="15.75" customHeight="1">
      <c r="A7" s="10" t="s">
        <v>42</v>
      </c>
      <c r="B7" s="11" t="s">
        <v>50</v>
      </c>
      <c r="C7" s="12"/>
      <c r="D7" s="12"/>
      <c r="E7" s="12"/>
      <c r="F7" s="12"/>
      <c r="G7" s="12"/>
      <c r="H7" s="14"/>
      <c r="I7" s="14"/>
      <c r="J7" s="13" t="s">
        <v>25</v>
      </c>
      <c r="K7" s="13" t="s">
        <v>25</v>
      </c>
      <c r="L7" s="12"/>
      <c r="M7" s="12"/>
      <c r="N7" s="12"/>
      <c r="O7" s="12"/>
      <c r="P7" s="13" t="s">
        <v>51</v>
      </c>
      <c r="Q7" s="12"/>
      <c r="R7" s="12"/>
      <c r="S7" s="13" t="s">
        <v>51</v>
      </c>
      <c r="T7" s="11" t="s">
        <v>48</v>
      </c>
      <c r="U7" s="15" t="s">
        <v>30</v>
      </c>
      <c r="V7" s="12"/>
      <c r="W7" s="16"/>
    </row>
    <row r="8" spans="1:23" ht="15.75" customHeight="1">
      <c r="A8" s="10" t="s">
        <v>52</v>
      </c>
      <c r="B8" s="11" t="s">
        <v>53</v>
      </c>
      <c r="C8" s="25" t="s">
        <v>44</v>
      </c>
      <c r="D8" s="13">
        <v>8</v>
      </c>
      <c r="E8" s="13">
        <v>8</v>
      </c>
      <c r="F8" s="13">
        <v>8</v>
      </c>
      <c r="G8" s="13">
        <v>7</v>
      </c>
      <c r="H8" s="18">
        <f t="shared" ref="H8:H9" si="7">G8/E8</f>
        <v>0.875</v>
      </c>
      <c r="I8" s="18">
        <f t="shared" ref="I8:I9" si="8">G8/Q8</f>
        <v>0.7</v>
      </c>
      <c r="J8" s="13" t="str">
        <f t="shared" ref="J8:K8" si="9">IF(H8&gt;=1, "COMPLETED", IF(H8&gt;=0.75, "GOOD", IF(H8&gt;=0.5, "SATISFACTORY", "LOW")))</f>
        <v>GOOD</v>
      </c>
      <c r="K8" s="13" t="str">
        <f t="shared" si="9"/>
        <v>SATISFACTORY</v>
      </c>
      <c r="L8" s="13" t="s">
        <v>54</v>
      </c>
      <c r="M8" s="13" t="s">
        <v>55</v>
      </c>
      <c r="N8" s="26"/>
      <c r="O8" s="13">
        <v>7</v>
      </c>
      <c r="P8" s="13">
        <v>9</v>
      </c>
      <c r="Q8" s="13">
        <v>10</v>
      </c>
      <c r="R8" s="13">
        <v>11</v>
      </c>
      <c r="S8" s="13" t="s">
        <v>56</v>
      </c>
      <c r="T8" s="12"/>
      <c r="U8" s="15" t="s">
        <v>30</v>
      </c>
      <c r="V8" s="13">
        <v>7</v>
      </c>
      <c r="W8" s="16"/>
    </row>
    <row r="9" spans="1:23" ht="15.75" customHeight="1">
      <c r="A9" s="10" t="s">
        <v>52</v>
      </c>
      <c r="B9" s="11" t="s">
        <v>57</v>
      </c>
      <c r="C9" s="25" t="s">
        <v>44</v>
      </c>
      <c r="D9" s="13">
        <v>2</v>
      </c>
      <c r="E9" s="13">
        <v>2</v>
      </c>
      <c r="F9" s="13">
        <v>3</v>
      </c>
      <c r="G9" s="13">
        <v>2</v>
      </c>
      <c r="H9" s="18">
        <f t="shared" si="7"/>
        <v>1</v>
      </c>
      <c r="I9" s="18">
        <f t="shared" si="8"/>
        <v>0.66666666666666663</v>
      </c>
      <c r="J9" s="13" t="str">
        <f t="shared" ref="J9:K9" si="10">IF(H9&gt;=1, "COMPLETED", IF(H9&gt;=0.75, "GOOD", IF(H9&gt;=0.5, "SATISFACTORY", "LOW")))</f>
        <v>COMPLETED</v>
      </c>
      <c r="K9" s="13" t="str">
        <f t="shared" si="10"/>
        <v>SATISFACTORY</v>
      </c>
      <c r="L9" s="13" t="s">
        <v>54</v>
      </c>
      <c r="M9" s="13" t="s">
        <v>55</v>
      </c>
      <c r="N9" s="26"/>
      <c r="O9" s="13">
        <v>2</v>
      </c>
      <c r="P9" s="13">
        <v>3</v>
      </c>
      <c r="Q9" s="13">
        <v>3</v>
      </c>
      <c r="R9" s="13">
        <v>4</v>
      </c>
      <c r="S9" s="13" t="s">
        <v>58</v>
      </c>
      <c r="T9" s="11" t="s">
        <v>48</v>
      </c>
      <c r="U9" s="15" t="s">
        <v>30</v>
      </c>
      <c r="V9" s="13">
        <v>2</v>
      </c>
      <c r="W9" s="16"/>
    </row>
    <row r="10" spans="1:23" ht="15.75" customHeight="1">
      <c r="A10" s="10" t="s">
        <v>52</v>
      </c>
      <c r="B10" s="11" t="s">
        <v>59</v>
      </c>
      <c r="C10" s="25" t="s">
        <v>44</v>
      </c>
      <c r="D10" s="12"/>
      <c r="E10" s="13"/>
      <c r="F10" s="13">
        <v>0</v>
      </c>
      <c r="G10" s="13">
        <v>0</v>
      </c>
      <c r="H10" s="14"/>
      <c r="I10" s="14"/>
      <c r="J10" s="13" t="s">
        <v>25</v>
      </c>
      <c r="K10" s="13" t="s">
        <v>25</v>
      </c>
      <c r="L10" s="12"/>
      <c r="M10" s="13" t="s">
        <v>60</v>
      </c>
      <c r="N10" s="13" t="s">
        <v>61</v>
      </c>
      <c r="O10" s="13">
        <v>0</v>
      </c>
      <c r="P10" s="12"/>
      <c r="Q10" s="12"/>
      <c r="R10" s="12"/>
      <c r="S10" s="13" t="s">
        <v>62</v>
      </c>
      <c r="T10" s="11" t="s">
        <v>48</v>
      </c>
      <c r="U10" s="15" t="s">
        <v>30</v>
      </c>
      <c r="V10" s="13">
        <v>0</v>
      </c>
      <c r="W10" s="16"/>
    </row>
    <row r="11" spans="1:23" ht="15.75" customHeight="1">
      <c r="A11" s="10" t="s">
        <v>63</v>
      </c>
      <c r="B11" s="11" t="s">
        <v>64</v>
      </c>
      <c r="C11" s="25" t="s">
        <v>44</v>
      </c>
      <c r="D11" s="13" t="s">
        <v>65</v>
      </c>
      <c r="E11" s="13" t="s">
        <v>66</v>
      </c>
      <c r="F11" s="13" t="s">
        <v>67</v>
      </c>
      <c r="G11" s="12"/>
      <c r="H11" s="14"/>
      <c r="I11" s="14"/>
      <c r="J11" s="13" t="s">
        <v>25</v>
      </c>
      <c r="K11" s="13" t="s">
        <v>25</v>
      </c>
      <c r="L11" s="23" t="s">
        <v>68</v>
      </c>
      <c r="M11" s="23" t="s">
        <v>69</v>
      </c>
      <c r="N11" s="23" t="s">
        <v>70</v>
      </c>
      <c r="O11" s="13" t="s">
        <v>71</v>
      </c>
      <c r="P11" s="13" t="s">
        <v>71</v>
      </c>
      <c r="Q11" s="12"/>
      <c r="R11" s="13" t="s">
        <v>71</v>
      </c>
      <c r="S11" s="13" t="s">
        <v>71</v>
      </c>
      <c r="T11" s="11" t="s">
        <v>72</v>
      </c>
      <c r="U11" s="15" t="s">
        <v>73</v>
      </c>
      <c r="V11" s="13" t="s">
        <v>74</v>
      </c>
      <c r="W11" s="16"/>
    </row>
    <row r="12" spans="1:23" ht="15.75" customHeight="1">
      <c r="A12" s="10" t="s">
        <v>63</v>
      </c>
      <c r="B12" s="11" t="s">
        <v>75</v>
      </c>
      <c r="C12" s="13" t="s">
        <v>32</v>
      </c>
      <c r="D12" s="13">
        <v>57</v>
      </c>
      <c r="E12" s="27">
        <v>60</v>
      </c>
      <c r="F12" s="28">
        <v>0.6</v>
      </c>
      <c r="G12" s="27">
        <v>76.33</v>
      </c>
      <c r="H12" s="18">
        <f t="shared" ref="H12:H15" si="11">(G12-D12)/(E12-D12)</f>
        <v>6.4433333333333325</v>
      </c>
      <c r="I12" s="18">
        <f t="shared" ref="I12:I17" si="12">G12/Q12</f>
        <v>1.0904285714285713</v>
      </c>
      <c r="J12" s="13" t="str">
        <f t="shared" ref="J12:K12" si="13">IF(H12&gt;=1, "COMPLETED", IF(H12&gt;=0.75, "GOOD", IF(H12&gt;=0.5, "SATISFACTORY", "LOW")))</f>
        <v>COMPLETED</v>
      </c>
      <c r="K12" s="13" t="str">
        <f t="shared" si="13"/>
        <v>COMPLETED</v>
      </c>
      <c r="L12" s="29" t="s">
        <v>76</v>
      </c>
      <c r="M12" s="30"/>
      <c r="N12" s="30"/>
      <c r="O12" s="17">
        <v>0.65</v>
      </c>
      <c r="P12" s="17">
        <v>0.65</v>
      </c>
      <c r="Q12" s="13">
        <v>70</v>
      </c>
      <c r="R12" s="17">
        <v>0.75</v>
      </c>
      <c r="S12" s="17">
        <v>0.8</v>
      </c>
      <c r="T12" s="11" t="s">
        <v>77</v>
      </c>
      <c r="U12" s="15" t="s">
        <v>73</v>
      </c>
      <c r="V12" s="28">
        <v>0.76329999999999998</v>
      </c>
      <c r="W12" s="20" t="s">
        <v>34</v>
      </c>
    </row>
    <row r="13" spans="1:23" ht="15.75" customHeight="1">
      <c r="A13" s="10" t="s">
        <v>63</v>
      </c>
      <c r="B13" s="11" t="s">
        <v>78</v>
      </c>
      <c r="C13" s="13" t="s">
        <v>32</v>
      </c>
      <c r="D13" s="31">
        <v>59</v>
      </c>
      <c r="E13" s="32">
        <v>60</v>
      </c>
      <c r="F13" s="33">
        <v>0.6</v>
      </c>
      <c r="G13" s="32">
        <v>60</v>
      </c>
      <c r="H13" s="18">
        <f t="shared" si="11"/>
        <v>1</v>
      </c>
      <c r="I13" s="18">
        <f t="shared" si="12"/>
        <v>0.92307692307692313</v>
      </c>
      <c r="J13" s="13" t="str">
        <f t="shared" ref="J13:K13" si="14">IF(H13&gt;=1, "COMPLETED", IF(H13&gt;=0.75, "GOOD", IF(H13&gt;=0.5, "SATISFACTORY", "LOW")))</f>
        <v>COMPLETED</v>
      </c>
      <c r="K13" s="13" t="str">
        <f t="shared" si="14"/>
        <v>GOOD</v>
      </c>
      <c r="L13" s="29" t="s">
        <v>79</v>
      </c>
      <c r="M13" s="19"/>
      <c r="N13" s="19"/>
      <c r="O13" s="17">
        <v>0.62</v>
      </c>
      <c r="P13" s="17">
        <v>0.62</v>
      </c>
      <c r="Q13" s="13">
        <v>65</v>
      </c>
      <c r="R13" s="17">
        <v>0.67</v>
      </c>
      <c r="S13" s="17">
        <v>0.7</v>
      </c>
      <c r="T13" s="11" t="s">
        <v>77</v>
      </c>
      <c r="U13" s="15" t="s">
        <v>73</v>
      </c>
      <c r="V13" s="33">
        <v>0.6</v>
      </c>
      <c r="W13" s="20" t="s">
        <v>34</v>
      </c>
    </row>
    <row r="14" spans="1:23" ht="15.75" customHeight="1">
      <c r="A14" s="10" t="s">
        <v>63</v>
      </c>
      <c r="B14" s="11" t="s">
        <v>80</v>
      </c>
      <c r="C14" s="13" t="s">
        <v>32</v>
      </c>
      <c r="D14" s="13">
        <v>67</v>
      </c>
      <c r="E14" s="13">
        <v>69.5</v>
      </c>
      <c r="F14" s="18">
        <v>0.69499999999999995</v>
      </c>
      <c r="G14" s="13">
        <v>70</v>
      </c>
      <c r="H14" s="18">
        <f t="shared" si="11"/>
        <v>1.2</v>
      </c>
      <c r="I14" s="18">
        <f t="shared" si="12"/>
        <v>0.93959731543624159</v>
      </c>
      <c r="J14" s="13" t="str">
        <f t="shared" ref="J14:K14" si="15">IF(H14&gt;=1, "COMPLETED", IF(H14&gt;=0.75, "GOOD", IF(H14&gt;=0.5, "SATISFACTORY", "LOW")))</f>
        <v>COMPLETED</v>
      </c>
      <c r="K14" s="13" t="str">
        <f t="shared" si="15"/>
        <v>GOOD</v>
      </c>
      <c r="L14" s="34" t="s">
        <v>81</v>
      </c>
      <c r="M14" s="14"/>
      <c r="N14" s="14"/>
      <c r="O14" s="18">
        <v>0.72</v>
      </c>
      <c r="P14" s="18">
        <v>0.72</v>
      </c>
      <c r="Q14" s="13">
        <v>74.5</v>
      </c>
      <c r="R14" s="18">
        <v>0.77</v>
      </c>
      <c r="S14" s="17">
        <v>0.8</v>
      </c>
      <c r="T14" s="11" t="s">
        <v>82</v>
      </c>
      <c r="U14" s="15" t="s">
        <v>73</v>
      </c>
      <c r="V14" s="18">
        <v>0.7</v>
      </c>
      <c r="W14" s="20" t="s">
        <v>34</v>
      </c>
    </row>
    <row r="15" spans="1:23" ht="15.75" customHeight="1">
      <c r="A15" s="10" t="s">
        <v>63</v>
      </c>
      <c r="B15" s="11" t="s">
        <v>83</v>
      </c>
      <c r="C15" s="22" t="s">
        <v>44</v>
      </c>
      <c r="D15" s="13">
        <v>3</v>
      </c>
      <c r="E15" s="13">
        <v>25</v>
      </c>
      <c r="F15" s="13">
        <v>25</v>
      </c>
      <c r="G15" s="13">
        <v>49</v>
      </c>
      <c r="H15" s="18">
        <f t="shared" si="11"/>
        <v>2.0909090909090908</v>
      </c>
      <c r="I15" s="18">
        <f t="shared" si="12"/>
        <v>0.5444444444444444</v>
      </c>
      <c r="J15" s="13" t="str">
        <f t="shared" ref="J15:K15" si="16">IF(H15&gt;=1, "COMPLETED", IF(H15&gt;=0.75, "GOOD", IF(H15&gt;=0.5, "SATISFACTORY", "LOW")))</f>
        <v>COMPLETED</v>
      </c>
      <c r="K15" s="13" t="str">
        <f t="shared" si="16"/>
        <v>SATISFACTORY</v>
      </c>
      <c r="L15" s="13" t="s">
        <v>84</v>
      </c>
      <c r="M15" s="12"/>
      <c r="N15" s="12"/>
      <c r="O15" s="13">
        <v>55</v>
      </c>
      <c r="P15" s="13">
        <v>55</v>
      </c>
      <c r="Q15" s="13">
        <v>90</v>
      </c>
      <c r="R15" s="13">
        <v>135</v>
      </c>
      <c r="S15" s="13">
        <v>186</v>
      </c>
      <c r="T15" s="11" t="s">
        <v>85</v>
      </c>
      <c r="U15" s="15" t="s">
        <v>73</v>
      </c>
      <c r="V15" s="13">
        <v>49</v>
      </c>
      <c r="W15" s="20" t="s">
        <v>49</v>
      </c>
    </row>
    <row r="16" spans="1:23" ht="15.75" customHeight="1">
      <c r="A16" s="10" t="s">
        <v>86</v>
      </c>
      <c r="B16" s="11" t="s">
        <v>87</v>
      </c>
      <c r="C16" s="13" t="s">
        <v>32</v>
      </c>
      <c r="D16" s="13">
        <v>62</v>
      </c>
      <c r="E16" s="13">
        <v>65</v>
      </c>
      <c r="F16" s="17">
        <v>0.88</v>
      </c>
      <c r="G16" s="13">
        <v>88</v>
      </c>
      <c r="H16" s="18">
        <f t="shared" ref="H16:H17" si="17">G16/E16</f>
        <v>1.3538461538461539</v>
      </c>
      <c r="I16" s="18">
        <f t="shared" si="12"/>
        <v>1.2222222222222223</v>
      </c>
      <c r="J16" s="13" t="str">
        <f t="shared" ref="J16:K16" si="18">IF(H16&gt;=1, "COMPLETED", IF(H16&gt;=0.75, "GOOD", IF(H16&gt;=0.5, "SATISFACTORY", "LOW")))</f>
        <v>COMPLETED</v>
      </c>
      <c r="K16" s="13" t="str">
        <f t="shared" si="18"/>
        <v>COMPLETED</v>
      </c>
      <c r="L16" s="17" t="s">
        <v>88</v>
      </c>
      <c r="M16" s="29" t="s">
        <v>89</v>
      </c>
      <c r="N16" s="11" t="s">
        <v>90</v>
      </c>
      <c r="O16" s="17">
        <v>0.69</v>
      </c>
      <c r="P16" s="17">
        <v>0.69</v>
      </c>
      <c r="Q16" s="13">
        <v>72</v>
      </c>
      <c r="R16" s="17">
        <v>0.76</v>
      </c>
      <c r="S16" s="17">
        <v>0.8</v>
      </c>
      <c r="T16" s="11" t="s">
        <v>91</v>
      </c>
      <c r="U16" s="15" t="s">
        <v>73</v>
      </c>
      <c r="V16" s="17">
        <v>0.88</v>
      </c>
      <c r="W16" s="20" t="s">
        <v>34</v>
      </c>
    </row>
    <row r="17" spans="1:23" ht="15.75" customHeight="1">
      <c r="A17" s="10" t="s">
        <v>86</v>
      </c>
      <c r="B17" s="11" t="s">
        <v>92</v>
      </c>
      <c r="C17" s="13" t="s">
        <v>32</v>
      </c>
      <c r="D17" s="13">
        <v>74</v>
      </c>
      <c r="E17" s="13">
        <v>80</v>
      </c>
      <c r="F17" s="17">
        <v>0.61</v>
      </c>
      <c r="G17" s="13">
        <v>61</v>
      </c>
      <c r="H17" s="18">
        <f t="shared" si="17"/>
        <v>0.76249999999999996</v>
      </c>
      <c r="I17" s="18">
        <f t="shared" si="12"/>
        <v>0.70930232558139539</v>
      </c>
      <c r="J17" s="13" t="str">
        <f t="shared" ref="J17:K17" si="19">IF(H17&gt;=1, "COMPLETED", IF(H17&gt;=0.75, "GOOD", IF(H17&gt;=0.5, "SATISFACTORY", "LOW")))</f>
        <v>GOOD</v>
      </c>
      <c r="K17" s="13" t="str">
        <f t="shared" si="19"/>
        <v>SATISFACTORY</v>
      </c>
      <c r="L17" s="24" t="s">
        <v>93</v>
      </c>
      <c r="M17" s="24" t="s">
        <v>94</v>
      </c>
      <c r="N17" s="11" t="s">
        <v>90</v>
      </c>
      <c r="O17" s="17">
        <v>0.8</v>
      </c>
      <c r="P17" s="17">
        <v>0.83</v>
      </c>
      <c r="Q17" s="13">
        <v>86</v>
      </c>
      <c r="R17" s="17">
        <v>0.88</v>
      </c>
      <c r="S17" s="17">
        <v>0.9</v>
      </c>
      <c r="T17" s="11" t="s">
        <v>91</v>
      </c>
      <c r="U17" s="15" t="s">
        <v>73</v>
      </c>
      <c r="V17" s="17">
        <v>0.61</v>
      </c>
      <c r="W17" s="20" t="s">
        <v>34</v>
      </c>
    </row>
    <row r="18" spans="1:23" ht="15.75" customHeight="1">
      <c r="A18" s="10" t="s">
        <v>86</v>
      </c>
      <c r="B18" s="11" t="s">
        <v>95</v>
      </c>
      <c r="C18" s="12" t="s">
        <v>23</v>
      </c>
      <c r="D18" s="13" t="s">
        <v>96</v>
      </c>
      <c r="E18" s="13" t="s">
        <v>25</v>
      </c>
      <c r="F18" s="13" t="s">
        <v>25</v>
      </c>
      <c r="G18" s="12"/>
      <c r="H18" s="14"/>
      <c r="I18" s="14"/>
      <c r="J18" s="13" t="s">
        <v>25</v>
      </c>
      <c r="K18" s="13" t="s">
        <v>25</v>
      </c>
      <c r="L18" s="13" t="s">
        <v>25</v>
      </c>
      <c r="M18" s="13" t="s">
        <v>25</v>
      </c>
      <c r="N18" s="13" t="s">
        <v>25</v>
      </c>
      <c r="O18" s="13" t="s">
        <v>25</v>
      </c>
      <c r="P18" s="12"/>
      <c r="Q18" s="13" t="s">
        <v>97</v>
      </c>
      <c r="R18" s="12"/>
      <c r="S18" s="13" t="s">
        <v>98</v>
      </c>
      <c r="T18" s="11" t="s">
        <v>99</v>
      </c>
      <c r="U18" s="15" t="s">
        <v>73</v>
      </c>
      <c r="V18" s="13" t="s">
        <v>25</v>
      </c>
      <c r="W18" s="16"/>
    </row>
    <row r="19" spans="1:23" ht="15.75" customHeight="1">
      <c r="A19" s="10" t="s">
        <v>100</v>
      </c>
      <c r="B19" s="11" t="s">
        <v>101</v>
      </c>
      <c r="C19" s="13" t="s">
        <v>32</v>
      </c>
      <c r="D19" s="13">
        <v>95</v>
      </c>
      <c r="E19" s="13">
        <v>95</v>
      </c>
      <c r="F19" s="18">
        <v>0.95</v>
      </c>
      <c r="G19" s="13">
        <v>96.1</v>
      </c>
      <c r="H19" s="18">
        <f t="shared" ref="H19:H21" si="20">G19/E19</f>
        <v>1.0115789473684209</v>
      </c>
      <c r="I19" s="18">
        <f t="shared" ref="I19:I21" si="21">G19/Q19</f>
        <v>1.0010416666666666</v>
      </c>
      <c r="J19" s="13" t="str">
        <f t="shared" ref="J19:K19" si="22">IF(H19&gt;=1, "COMPLETED", IF(H19&gt;=0.75, "GOOD", IF(H19&gt;=0.5, "SATISFACTORY", "LOW")))</f>
        <v>COMPLETED</v>
      </c>
      <c r="K19" s="13" t="str">
        <f t="shared" si="22"/>
        <v>COMPLETED</v>
      </c>
      <c r="L19" s="17" t="s">
        <v>102</v>
      </c>
      <c r="M19" s="19"/>
      <c r="N19" s="19"/>
      <c r="O19" s="21">
        <v>0.96</v>
      </c>
      <c r="P19" s="17">
        <v>0.96</v>
      </c>
      <c r="Q19" s="13">
        <v>96</v>
      </c>
      <c r="R19" s="17">
        <v>0.97</v>
      </c>
      <c r="S19" s="17">
        <v>0.98</v>
      </c>
      <c r="T19" s="11" t="s">
        <v>77</v>
      </c>
      <c r="U19" s="15" t="s">
        <v>73</v>
      </c>
      <c r="V19" s="35">
        <v>0.96099999999999997</v>
      </c>
      <c r="W19" s="20" t="s">
        <v>34</v>
      </c>
    </row>
    <row r="20" spans="1:23" ht="15.75" customHeight="1">
      <c r="A20" s="10" t="s">
        <v>100</v>
      </c>
      <c r="B20" s="11" t="s">
        <v>103</v>
      </c>
      <c r="C20" s="22" t="s">
        <v>44</v>
      </c>
      <c r="D20" s="13">
        <v>14</v>
      </c>
      <c r="E20" s="13">
        <v>18</v>
      </c>
      <c r="F20" s="13">
        <v>18</v>
      </c>
      <c r="G20" s="13">
        <v>18</v>
      </c>
      <c r="H20" s="18">
        <f t="shared" si="20"/>
        <v>1</v>
      </c>
      <c r="I20" s="18">
        <f t="shared" si="21"/>
        <v>0.81818181818181823</v>
      </c>
      <c r="J20" s="13" t="str">
        <f t="shared" ref="J20:K20" si="23">IF(H20&gt;=1, "COMPLETED", IF(H20&gt;=0.75, "GOOD", IF(H20&gt;=0.5, "SATISFACTORY", "LOW")))</f>
        <v>COMPLETED</v>
      </c>
      <c r="K20" s="13" t="str">
        <f t="shared" si="23"/>
        <v>GOOD</v>
      </c>
      <c r="L20" s="17" t="s">
        <v>102</v>
      </c>
      <c r="M20" s="12"/>
      <c r="N20" s="12"/>
      <c r="O20" s="23">
        <v>20</v>
      </c>
      <c r="P20" s="13">
        <v>20</v>
      </c>
      <c r="Q20" s="13">
        <v>22</v>
      </c>
      <c r="R20" s="13">
        <v>24</v>
      </c>
      <c r="S20" s="13">
        <v>26</v>
      </c>
      <c r="T20" s="11" t="s">
        <v>77</v>
      </c>
      <c r="U20" s="15" t="s">
        <v>73</v>
      </c>
      <c r="V20" s="13">
        <v>18</v>
      </c>
      <c r="W20" s="20" t="s">
        <v>49</v>
      </c>
    </row>
    <row r="21" spans="1:23" ht="15.75" customHeight="1">
      <c r="A21" s="10" t="s">
        <v>104</v>
      </c>
      <c r="B21" s="11" t="s">
        <v>105</v>
      </c>
      <c r="C21" s="12" t="s">
        <v>32</v>
      </c>
      <c r="D21" s="13" t="s">
        <v>23</v>
      </c>
      <c r="E21" s="13">
        <v>33</v>
      </c>
      <c r="F21" s="17">
        <v>0.33</v>
      </c>
      <c r="G21" s="19"/>
      <c r="H21" s="18">
        <f t="shared" si="20"/>
        <v>0</v>
      </c>
      <c r="I21" s="18">
        <f t="shared" si="21"/>
        <v>0</v>
      </c>
      <c r="J21" s="13" t="str">
        <f t="shared" ref="J21:K21" si="24">IF(H21&gt;=1, "COMPLETED", IF(H21&gt;=0.75, "GOOD", IF(H21&gt;=0.5, "SATISFACTORY", "LOW")))</f>
        <v>LOW</v>
      </c>
      <c r="K21" s="13" t="str">
        <f t="shared" si="24"/>
        <v>LOW</v>
      </c>
      <c r="L21" s="19"/>
      <c r="M21" s="17" t="s">
        <v>106</v>
      </c>
      <c r="N21" s="17" t="s">
        <v>107</v>
      </c>
      <c r="O21" s="17">
        <v>0.44</v>
      </c>
      <c r="P21" s="17">
        <v>0.44</v>
      </c>
      <c r="Q21" s="13">
        <v>67</v>
      </c>
      <c r="R21" s="17">
        <v>0.83</v>
      </c>
      <c r="S21" s="17">
        <v>1</v>
      </c>
      <c r="T21" s="11" t="s">
        <v>108</v>
      </c>
      <c r="U21" s="15" t="s">
        <v>109</v>
      </c>
      <c r="V21" s="17" t="s">
        <v>25</v>
      </c>
      <c r="W21" s="16"/>
    </row>
    <row r="22" spans="1:23" ht="15.75" customHeight="1">
      <c r="A22" s="10" t="s">
        <v>104</v>
      </c>
      <c r="B22" s="11" t="s">
        <v>110</v>
      </c>
      <c r="C22" s="12" t="s">
        <v>32</v>
      </c>
      <c r="D22" s="13">
        <v>36</v>
      </c>
      <c r="E22" s="13">
        <v>45</v>
      </c>
      <c r="F22" s="17">
        <v>0.45</v>
      </c>
      <c r="G22" s="13">
        <v>50</v>
      </c>
      <c r="H22" s="18">
        <f t="shared" ref="H22:H23" si="25">(G22-D22)/(E22-D22)</f>
        <v>1.5555555555555556</v>
      </c>
      <c r="I22" s="18">
        <f t="shared" ref="I22:I23" si="26">(D22-G22)/(D22-Q22)</f>
        <v>0.48275862068965519</v>
      </c>
      <c r="J22" s="13" t="str">
        <f t="shared" ref="J22:K22" si="27">IF(H22&gt;=1, "COMPLETED", IF(H22&gt;=0.75, "GOOD", IF(H22&gt;=0.5, "SATISFACTORY", "LOW")))</f>
        <v>COMPLETED</v>
      </c>
      <c r="K22" s="13" t="str">
        <f t="shared" si="27"/>
        <v>LOW</v>
      </c>
      <c r="L22" s="17" t="s">
        <v>111</v>
      </c>
      <c r="M22" s="19"/>
      <c r="N22" s="19"/>
      <c r="O22" s="17">
        <v>0.55000000000000004</v>
      </c>
      <c r="P22" s="17">
        <v>0.55000000000000004</v>
      </c>
      <c r="Q22" s="13">
        <v>65</v>
      </c>
      <c r="R22" s="17">
        <v>0.85</v>
      </c>
      <c r="S22" s="17">
        <v>1</v>
      </c>
      <c r="T22" s="11" t="s">
        <v>108</v>
      </c>
      <c r="U22" s="15" t="s">
        <v>109</v>
      </c>
      <c r="V22" s="17">
        <v>0.5</v>
      </c>
      <c r="W22" s="20" t="s">
        <v>34</v>
      </c>
    </row>
    <row r="23" spans="1:23" ht="15.75" customHeight="1">
      <c r="A23" s="10" t="s">
        <v>104</v>
      </c>
      <c r="B23" s="11" t="s">
        <v>112</v>
      </c>
      <c r="C23" s="22" t="s">
        <v>44</v>
      </c>
      <c r="D23" s="13">
        <v>2</v>
      </c>
      <c r="E23" s="13">
        <v>4</v>
      </c>
      <c r="F23" s="13">
        <v>4</v>
      </c>
      <c r="G23" s="13">
        <v>4</v>
      </c>
      <c r="H23" s="18">
        <f t="shared" si="25"/>
        <v>1</v>
      </c>
      <c r="I23" s="18">
        <f t="shared" si="26"/>
        <v>0.2857142857142857</v>
      </c>
      <c r="J23" s="13" t="str">
        <f t="shared" ref="J23:K23" si="28">IF(H23&gt;=1, "COMPLETED", IF(H23&gt;=0.75, "GOOD", IF(H23&gt;=0.5, "SATISFACTORY", "LOW")))</f>
        <v>COMPLETED</v>
      </c>
      <c r="K23" s="13" t="str">
        <f t="shared" si="28"/>
        <v>LOW</v>
      </c>
      <c r="L23" s="13" t="s">
        <v>113</v>
      </c>
      <c r="M23" s="12"/>
      <c r="N23" s="12"/>
      <c r="O23" s="13">
        <v>6</v>
      </c>
      <c r="P23" s="13">
        <v>6</v>
      </c>
      <c r="Q23" s="13">
        <v>9</v>
      </c>
      <c r="R23" s="13">
        <v>12</v>
      </c>
      <c r="S23" s="13">
        <v>15</v>
      </c>
      <c r="T23" s="11" t="s">
        <v>108</v>
      </c>
      <c r="U23" s="15" t="s">
        <v>109</v>
      </c>
      <c r="V23" s="13">
        <v>4</v>
      </c>
      <c r="W23" s="20" t="s">
        <v>49</v>
      </c>
    </row>
    <row r="24" spans="1:23" ht="15.75" customHeight="1">
      <c r="A24" s="10" t="s">
        <v>104</v>
      </c>
      <c r="B24" s="11" t="s">
        <v>105</v>
      </c>
      <c r="C24" s="13" t="s">
        <v>32</v>
      </c>
      <c r="D24" s="13" t="s">
        <v>23</v>
      </c>
      <c r="E24" s="13">
        <v>33</v>
      </c>
      <c r="F24" s="17">
        <v>0.33</v>
      </c>
      <c r="G24" s="13">
        <v>0</v>
      </c>
      <c r="H24" s="18">
        <f>G24/E24</f>
        <v>0</v>
      </c>
      <c r="I24" s="18">
        <f>G24/Q24</f>
        <v>0</v>
      </c>
      <c r="J24" s="13" t="str">
        <f t="shared" ref="J24:K24" si="29">IF(H24&gt;=1, "COMPLETED", IF(H24&gt;=0.75, "GOOD", IF(H24&gt;=0.5, "SATISFACTORY", "LOW")))</f>
        <v>LOW</v>
      </c>
      <c r="K24" s="13" t="str">
        <f t="shared" si="29"/>
        <v>LOW</v>
      </c>
      <c r="L24" s="19"/>
      <c r="M24" s="17" t="s">
        <v>114</v>
      </c>
      <c r="N24" s="17" t="s">
        <v>115</v>
      </c>
      <c r="O24" s="17">
        <v>0.44</v>
      </c>
      <c r="P24" s="17">
        <v>0.44</v>
      </c>
      <c r="Q24" s="13">
        <v>67</v>
      </c>
      <c r="R24" s="17">
        <v>0.83</v>
      </c>
      <c r="S24" s="17">
        <v>1</v>
      </c>
      <c r="T24" s="11" t="s">
        <v>108</v>
      </c>
      <c r="U24" s="15" t="s">
        <v>109</v>
      </c>
      <c r="V24" s="17">
        <v>0</v>
      </c>
      <c r="W24" s="20" t="s">
        <v>34</v>
      </c>
    </row>
    <row r="25" spans="1:23" ht="15.75" customHeight="1">
      <c r="A25" s="10" t="s">
        <v>116</v>
      </c>
      <c r="B25" s="11" t="s">
        <v>117</v>
      </c>
      <c r="C25" s="12" t="s">
        <v>23</v>
      </c>
      <c r="D25" s="13" t="s">
        <v>118</v>
      </c>
      <c r="E25" s="13" t="s">
        <v>25</v>
      </c>
      <c r="F25" s="13" t="s">
        <v>25</v>
      </c>
      <c r="G25" s="13" t="s">
        <v>25</v>
      </c>
      <c r="H25" s="14"/>
      <c r="I25" s="14"/>
      <c r="J25" s="13" t="s">
        <v>25</v>
      </c>
      <c r="K25" s="13" t="s">
        <v>25</v>
      </c>
      <c r="L25" s="12"/>
      <c r="M25" s="13" t="s">
        <v>25</v>
      </c>
      <c r="N25" s="12"/>
      <c r="O25" s="13" t="s">
        <v>25</v>
      </c>
      <c r="P25" s="13" t="s">
        <v>25</v>
      </c>
      <c r="Q25" s="13">
        <v>2.5</v>
      </c>
      <c r="R25" s="12"/>
      <c r="S25" s="13">
        <v>3</v>
      </c>
      <c r="T25" s="11" t="s">
        <v>119</v>
      </c>
      <c r="U25" s="15" t="s">
        <v>109</v>
      </c>
      <c r="V25" s="13" t="s">
        <v>25</v>
      </c>
      <c r="W25" s="16"/>
    </row>
    <row r="26" spans="1:23" ht="15.75" customHeight="1">
      <c r="A26" s="10" t="s">
        <v>116</v>
      </c>
      <c r="B26" s="11" t="s">
        <v>120</v>
      </c>
      <c r="C26" s="22" t="s">
        <v>44</v>
      </c>
      <c r="D26" s="13">
        <v>0</v>
      </c>
      <c r="E26" s="13">
        <v>5</v>
      </c>
      <c r="F26" s="13">
        <v>5</v>
      </c>
      <c r="G26" s="13">
        <v>0</v>
      </c>
      <c r="H26" s="18">
        <f>G26/E26</f>
        <v>0</v>
      </c>
      <c r="I26" s="18">
        <f>G26/Q26</f>
        <v>0</v>
      </c>
      <c r="J26" s="13" t="str">
        <f t="shared" ref="J26:K26" si="30">IF(H26&gt;=1, "COMPLETED", IF(H26&gt;=0.75, "GOOD", IF(H26&gt;=0.5, "SATISFACTORY", "LOW")))</f>
        <v>LOW</v>
      </c>
      <c r="K26" s="13" t="str">
        <f t="shared" si="30"/>
        <v>LOW</v>
      </c>
      <c r="L26" s="13" t="s">
        <v>121</v>
      </c>
      <c r="M26" s="27" t="s">
        <v>122</v>
      </c>
      <c r="N26" s="27" t="s">
        <v>123</v>
      </c>
      <c r="O26" s="13">
        <v>10</v>
      </c>
      <c r="P26" s="13">
        <v>10</v>
      </c>
      <c r="Q26" s="13">
        <v>15</v>
      </c>
      <c r="R26" s="13">
        <v>20</v>
      </c>
      <c r="S26" s="13">
        <v>27</v>
      </c>
      <c r="T26" s="11" t="s">
        <v>108</v>
      </c>
      <c r="U26" s="15" t="s">
        <v>109</v>
      </c>
      <c r="V26" s="13" t="s">
        <v>124</v>
      </c>
      <c r="W26" s="20" t="s">
        <v>49</v>
      </c>
    </row>
    <row r="27" spans="1:23" ht="15.75" customHeight="1">
      <c r="A27" s="10" t="s">
        <v>116</v>
      </c>
      <c r="B27" s="11" t="s">
        <v>125</v>
      </c>
      <c r="C27" s="22" t="s">
        <v>44</v>
      </c>
      <c r="D27" s="12"/>
      <c r="E27" s="12"/>
      <c r="F27" s="12"/>
      <c r="G27" s="12"/>
      <c r="H27" s="14"/>
      <c r="I27" s="14"/>
      <c r="J27" s="13"/>
      <c r="K27" s="13" t="s">
        <v>25</v>
      </c>
      <c r="L27" s="31" t="s">
        <v>126</v>
      </c>
      <c r="M27" s="36"/>
      <c r="N27" s="37"/>
      <c r="O27" s="13" t="s">
        <v>127</v>
      </c>
      <c r="P27" s="13" t="s">
        <v>127</v>
      </c>
      <c r="Q27" s="12"/>
      <c r="R27" s="13" t="s">
        <v>127</v>
      </c>
      <c r="S27" s="13" t="s">
        <v>128</v>
      </c>
      <c r="T27" s="11" t="s">
        <v>129</v>
      </c>
      <c r="U27" s="15" t="s">
        <v>109</v>
      </c>
      <c r="V27" s="13" t="s">
        <v>130</v>
      </c>
      <c r="W27" s="16"/>
    </row>
    <row r="28" spans="1:23" ht="15.75" customHeight="1">
      <c r="A28" s="10" t="s">
        <v>116</v>
      </c>
      <c r="B28" s="11" t="s">
        <v>131</v>
      </c>
      <c r="C28" s="22" t="s">
        <v>44</v>
      </c>
      <c r="D28" s="13">
        <v>11</v>
      </c>
      <c r="E28" s="12"/>
      <c r="F28" s="13" t="s">
        <v>132</v>
      </c>
      <c r="G28" s="12"/>
      <c r="H28" s="14"/>
      <c r="I28" s="14"/>
      <c r="J28" s="13" t="str">
        <f t="shared" ref="J28:K28" si="31">IF(H28&gt;=1, "COMPLETED", IF(H28&gt;=0.75, "GOOD", IF(H28&gt;=0.5, "SATISFACTORY", "LOW")))</f>
        <v>LOW</v>
      </c>
      <c r="K28" s="13" t="str">
        <f t="shared" si="31"/>
        <v>LOW</v>
      </c>
      <c r="L28" s="12"/>
      <c r="M28" s="13" t="s">
        <v>133</v>
      </c>
      <c r="N28" s="13" t="s">
        <v>134</v>
      </c>
      <c r="O28" s="13" t="s">
        <v>135</v>
      </c>
      <c r="P28" s="13" t="s">
        <v>135</v>
      </c>
      <c r="Q28" s="12"/>
      <c r="R28" s="13" t="s">
        <v>136</v>
      </c>
      <c r="S28" s="13" t="s">
        <v>137</v>
      </c>
      <c r="T28" s="11" t="s">
        <v>108</v>
      </c>
      <c r="U28" s="15" t="s">
        <v>109</v>
      </c>
      <c r="V28" s="13" t="s">
        <v>138</v>
      </c>
      <c r="W28" s="16"/>
    </row>
    <row r="29" spans="1:23" ht="15.75" customHeight="1">
      <c r="A29" s="10" t="s">
        <v>139</v>
      </c>
      <c r="B29" s="11" t="s">
        <v>140</v>
      </c>
      <c r="C29" s="22" t="s">
        <v>44</v>
      </c>
      <c r="D29" s="13">
        <v>0</v>
      </c>
      <c r="E29" s="13">
        <v>2</v>
      </c>
      <c r="F29" s="13">
        <v>2</v>
      </c>
      <c r="G29" s="13">
        <v>1</v>
      </c>
      <c r="H29" s="18">
        <f>(G29-D29)/(E29-D29)</f>
        <v>0.5</v>
      </c>
      <c r="I29" s="18">
        <f t="shared" ref="I29:I30" si="32">G29/Q29</f>
        <v>0.14285714285714285</v>
      </c>
      <c r="J29" s="13" t="str">
        <f t="shared" ref="J29:K29" si="33">IF(H29&gt;=1, "COMPLETED", IF(H29&gt;=0.75, "GOOD", IF(H29&gt;=0.5, "SATISFACTORY", "LOW")))</f>
        <v>SATISFACTORY</v>
      </c>
      <c r="K29" s="13" t="str">
        <f t="shared" si="33"/>
        <v>LOW</v>
      </c>
      <c r="L29" s="13" t="s">
        <v>141</v>
      </c>
      <c r="M29" s="23" t="s">
        <v>142</v>
      </c>
      <c r="N29" s="23" t="s">
        <v>143</v>
      </c>
      <c r="O29" s="13">
        <v>4</v>
      </c>
      <c r="P29" s="13">
        <v>4</v>
      </c>
      <c r="Q29" s="13">
        <v>7</v>
      </c>
      <c r="R29" s="13">
        <v>10</v>
      </c>
      <c r="S29" s="13">
        <v>14</v>
      </c>
      <c r="T29" s="11" t="s">
        <v>144</v>
      </c>
      <c r="U29" s="15" t="s">
        <v>109</v>
      </c>
      <c r="V29" s="13">
        <v>1</v>
      </c>
      <c r="W29" s="20" t="s">
        <v>49</v>
      </c>
    </row>
    <row r="30" spans="1:23" ht="15.75" customHeight="1">
      <c r="A30" s="10" t="s">
        <v>139</v>
      </c>
      <c r="B30" s="11" t="s">
        <v>145</v>
      </c>
      <c r="C30" s="13" t="s">
        <v>32</v>
      </c>
      <c r="D30" s="13">
        <v>60.5</v>
      </c>
      <c r="E30" s="13">
        <v>63</v>
      </c>
      <c r="F30" s="17">
        <v>0.63</v>
      </c>
      <c r="G30" s="13">
        <v>67</v>
      </c>
      <c r="H30" s="18">
        <f>G30/E30</f>
        <v>1.0634920634920635</v>
      </c>
      <c r="I30" s="18">
        <f t="shared" si="32"/>
        <v>0.95714285714285718</v>
      </c>
      <c r="J30" s="13" t="str">
        <f t="shared" ref="J30:K30" si="34">IF(H30&gt;=1, "COMPLETED", IF(H30&gt;=0.75, "GOOD", IF(H30&gt;=0.5, "SATISFACTORY", "LOW")))</f>
        <v>COMPLETED</v>
      </c>
      <c r="K30" s="13" t="str">
        <f t="shared" si="34"/>
        <v>GOOD</v>
      </c>
      <c r="L30" s="17" t="s">
        <v>146</v>
      </c>
      <c r="M30" s="19"/>
      <c r="N30" s="19"/>
      <c r="O30" s="17">
        <v>0.7</v>
      </c>
      <c r="P30" s="17">
        <v>0.67</v>
      </c>
      <c r="Q30" s="13">
        <v>70</v>
      </c>
      <c r="R30" s="17">
        <v>0.74</v>
      </c>
      <c r="S30" s="17">
        <v>0.8</v>
      </c>
      <c r="T30" s="11" t="s">
        <v>147</v>
      </c>
      <c r="U30" s="15" t="s">
        <v>109</v>
      </c>
      <c r="V30" s="17">
        <v>0.67</v>
      </c>
      <c r="W30" s="20" t="s">
        <v>34</v>
      </c>
    </row>
    <row r="31" spans="1:23" ht="15.75" customHeight="1">
      <c r="A31" s="38" t="s">
        <v>148</v>
      </c>
      <c r="B31" s="11" t="s">
        <v>149</v>
      </c>
      <c r="C31" s="12" t="s">
        <v>23</v>
      </c>
      <c r="D31" s="12"/>
      <c r="E31" s="12"/>
      <c r="F31" s="12"/>
      <c r="G31" s="12"/>
      <c r="H31" s="14"/>
      <c r="I31" s="14"/>
      <c r="J31" s="13" t="s">
        <v>25</v>
      </c>
      <c r="K31" s="13" t="s">
        <v>25</v>
      </c>
      <c r="L31" s="12"/>
      <c r="M31" s="12"/>
      <c r="N31" s="12"/>
      <c r="O31" s="12"/>
      <c r="P31" s="12"/>
      <c r="Q31" s="12"/>
      <c r="R31" s="12"/>
      <c r="S31" s="12"/>
      <c r="T31" s="47" t="s">
        <v>150</v>
      </c>
      <c r="U31" s="15" t="s">
        <v>151</v>
      </c>
      <c r="V31" s="12"/>
      <c r="W31" s="16"/>
    </row>
    <row r="32" spans="1:23" ht="15.75" customHeight="1">
      <c r="A32" s="38" t="s">
        <v>148</v>
      </c>
      <c r="B32" s="11" t="s">
        <v>152</v>
      </c>
      <c r="C32" s="13" t="s">
        <v>32</v>
      </c>
      <c r="D32" s="13">
        <v>71.599999999999994</v>
      </c>
      <c r="E32" s="13">
        <v>78</v>
      </c>
      <c r="F32" s="18">
        <v>0.78</v>
      </c>
      <c r="G32" s="14"/>
      <c r="H32" s="18">
        <f t="shared" ref="H32:H33" si="35">G32/E32</f>
        <v>0</v>
      </c>
      <c r="I32" s="18">
        <f t="shared" ref="I32:I33" si="36">G32/Q32</f>
        <v>0</v>
      </c>
      <c r="J32" s="13" t="str">
        <f t="shared" ref="J32:K32" si="37">IF(H32&gt;=1, "COMPLETED", IF(H32&gt;=0.75, "GOOD", IF(H32&gt;=0.5, "SATISFACTORY", "LOW")))</f>
        <v>LOW</v>
      </c>
      <c r="K32" s="13" t="str">
        <f t="shared" si="37"/>
        <v>LOW</v>
      </c>
      <c r="L32" s="14"/>
      <c r="M32" s="18" t="s">
        <v>153</v>
      </c>
      <c r="N32" s="14"/>
      <c r="O32" s="18">
        <v>0.77200000000000002</v>
      </c>
      <c r="P32" s="18">
        <v>0.77200000000000002</v>
      </c>
      <c r="Q32" s="13">
        <v>74.8</v>
      </c>
      <c r="R32" s="18">
        <v>0.72299999999999998</v>
      </c>
      <c r="S32" s="18">
        <v>0.69499999999999995</v>
      </c>
      <c r="T32" s="48"/>
      <c r="U32" s="15" t="s">
        <v>151</v>
      </c>
      <c r="V32" s="18" t="s">
        <v>25</v>
      </c>
      <c r="W32" s="20" t="s">
        <v>34</v>
      </c>
    </row>
    <row r="33" spans="1:23" ht="15.75" customHeight="1">
      <c r="A33" s="38" t="s">
        <v>148</v>
      </c>
      <c r="B33" s="11" t="s">
        <v>154</v>
      </c>
      <c r="C33" s="13" t="s">
        <v>32</v>
      </c>
      <c r="D33" s="13" t="s">
        <v>155</v>
      </c>
      <c r="E33" s="13">
        <v>78</v>
      </c>
      <c r="F33" s="18">
        <v>0.78</v>
      </c>
      <c r="G33" s="14"/>
      <c r="H33" s="18">
        <f t="shared" si="35"/>
        <v>0</v>
      </c>
      <c r="I33" s="18">
        <f t="shared" si="36"/>
        <v>0</v>
      </c>
      <c r="J33" s="13" t="str">
        <f t="shared" ref="J33:K33" si="38">IF(H33&gt;=1, "COMPLETED", IF(H33&gt;=0.75, "GOOD", IF(H33&gt;=0.5, "SATISFACTORY", "LOW")))</f>
        <v>LOW</v>
      </c>
      <c r="K33" s="13" t="str">
        <f t="shared" si="38"/>
        <v>LOW</v>
      </c>
      <c r="L33" s="14"/>
      <c r="M33" s="14"/>
      <c r="N33" s="14"/>
      <c r="O33" s="18">
        <v>0.77200000000000002</v>
      </c>
      <c r="P33" s="18">
        <v>0.77200000000000002</v>
      </c>
      <c r="Q33" s="13">
        <v>74.8</v>
      </c>
      <c r="R33" s="18">
        <v>0.72299999999999998</v>
      </c>
      <c r="S33" s="18">
        <v>0.69499999999999995</v>
      </c>
      <c r="T33" s="49"/>
      <c r="U33" s="15" t="s">
        <v>151</v>
      </c>
      <c r="V33" s="18" t="s">
        <v>25</v>
      </c>
      <c r="W33" s="20" t="s">
        <v>34</v>
      </c>
    </row>
    <row r="34" spans="1:23" ht="15.75" customHeight="1">
      <c r="A34" s="38" t="s">
        <v>148</v>
      </c>
      <c r="B34" s="11" t="s">
        <v>156</v>
      </c>
      <c r="C34" s="12" t="s">
        <v>23</v>
      </c>
      <c r="D34" s="13" t="s">
        <v>157</v>
      </c>
      <c r="E34" s="13" t="s">
        <v>25</v>
      </c>
      <c r="F34" s="12"/>
      <c r="G34" s="12"/>
      <c r="H34" s="14"/>
      <c r="I34" s="14"/>
      <c r="J34" s="13" t="s">
        <v>25</v>
      </c>
      <c r="K34" s="13" t="s">
        <v>25</v>
      </c>
      <c r="L34" s="12"/>
      <c r="M34" s="12"/>
      <c r="N34" s="13" t="s">
        <v>25</v>
      </c>
      <c r="O34" s="12"/>
      <c r="P34" s="12"/>
      <c r="Q34" s="13" t="s">
        <v>98</v>
      </c>
      <c r="R34" s="12"/>
      <c r="S34" s="13" t="s">
        <v>158</v>
      </c>
      <c r="T34" s="11" t="s">
        <v>159</v>
      </c>
      <c r="U34" s="15" t="s">
        <v>151</v>
      </c>
      <c r="V34" s="13" t="s">
        <v>25</v>
      </c>
      <c r="W34" s="16"/>
    </row>
    <row r="35" spans="1:23" ht="15.75" customHeight="1">
      <c r="A35" s="10" t="s">
        <v>160</v>
      </c>
      <c r="B35" s="11" t="s">
        <v>161</v>
      </c>
      <c r="C35" s="12" t="s">
        <v>23</v>
      </c>
      <c r="D35" s="12"/>
      <c r="E35" s="12"/>
      <c r="F35" s="13" t="s">
        <v>162</v>
      </c>
      <c r="G35" s="12"/>
      <c r="H35" s="14"/>
      <c r="I35" s="14"/>
      <c r="J35" s="13" t="s">
        <v>25</v>
      </c>
      <c r="K35" s="13" t="s">
        <v>25</v>
      </c>
      <c r="L35" s="23" t="s">
        <v>163</v>
      </c>
      <c r="M35" s="12"/>
      <c r="N35" s="12"/>
      <c r="O35" s="12"/>
      <c r="P35" s="13" t="s">
        <v>164</v>
      </c>
      <c r="Q35" s="12"/>
      <c r="R35" s="13" t="s">
        <v>164</v>
      </c>
      <c r="S35" s="17">
        <v>1</v>
      </c>
      <c r="T35" s="11" t="s">
        <v>165</v>
      </c>
      <c r="U35" s="15" t="s">
        <v>151</v>
      </c>
      <c r="V35" s="13" t="s">
        <v>162</v>
      </c>
      <c r="W35" s="16"/>
    </row>
    <row r="36" spans="1:23" ht="15.75" customHeight="1">
      <c r="A36" s="10" t="s">
        <v>160</v>
      </c>
      <c r="B36" s="11" t="s">
        <v>166</v>
      </c>
      <c r="C36" s="25" t="s">
        <v>44</v>
      </c>
      <c r="D36" s="13" t="s">
        <v>96</v>
      </c>
      <c r="E36" s="13" t="s">
        <v>23</v>
      </c>
      <c r="F36" s="13" t="s">
        <v>25</v>
      </c>
      <c r="G36" s="12"/>
      <c r="H36" s="14"/>
      <c r="I36" s="14"/>
      <c r="J36" s="13" t="s">
        <v>25</v>
      </c>
      <c r="K36" s="13" t="s">
        <v>25</v>
      </c>
      <c r="L36" s="13" t="s">
        <v>25</v>
      </c>
      <c r="M36" s="13" t="s">
        <v>25</v>
      </c>
      <c r="N36" s="12"/>
      <c r="O36" s="12"/>
      <c r="P36" s="13" t="s">
        <v>23</v>
      </c>
      <c r="Q36" s="13" t="s">
        <v>23</v>
      </c>
      <c r="R36" s="13" t="s">
        <v>23</v>
      </c>
      <c r="S36" s="13" t="s">
        <v>98</v>
      </c>
      <c r="T36" s="11" t="s">
        <v>167</v>
      </c>
      <c r="U36" s="15" t="s">
        <v>151</v>
      </c>
      <c r="V36" s="13" t="s">
        <v>25</v>
      </c>
      <c r="W36" s="16"/>
    </row>
    <row r="37" spans="1:23" ht="15.75" customHeight="1">
      <c r="A37" s="10" t="s">
        <v>168</v>
      </c>
      <c r="B37" s="11" t="s">
        <v>169</v>
      </c>
      <c r="C37" s="22" t="s">
        <v>44</v>
      </c>
      <c r="D37" s="13">
        <v>13</v>
      </c>
      <c r="E37" s="13">
        <v>12</v>
      </c>
      <c r="F37" s="13">
        <v>12</v>
      </c>
      <c r="G37" s="12"/>
      <c r="H37" s="18">
        <f>G37/E37</f>
        <v>0</v>
      </c>
      <c r="I37" s="18">
        <f>G37/Q37</f>
        <v>0</v>
      </c>
      <c r="J37" s="13" t="str">
        <f t="shared" ref="J37:K37" si="39">IF(H37&gt;=1, "COMPLETED", IF(H37&gt;=0.75, "GOOD", IF(H37&gt;=0.5, "SATISFACTORY", "LOW")))</f>
        <v>LOW</v>
      </c>
      <c r="K37" s="13" t="str">
        <f t="shared" si="39"/>
        <v>LOW</v>
      </c>
      <c r="L37" s="12"/>
      <c r="M37" s="12"/>
      <c r="N37" s="12"/>
      <c r="O37" s="13">
        <v>11</v>
      </c>
      <c r="P37" s="13">
        <v>11</v>
      </c>
      <c r="Q37" s="13">
        <v>10</v>
      </c>
      <c r="R37" s="13">
        <v>9</v>
      </c>
      <c r="S37" s="13">
        <v>8</v>
      </c>
      <c r="T37" s="11" t="s">
        <v>77</v>
      </c>
      <c r="U37" s="15" t="s">
        <v>151</v>
      </c>
      <c r="V37" s="13" t="s">
        <v>170</v>
      </c>
      <c r="W37" s="20" t="s">
        <v>49</v>
      </c>
    </row>
    <row r="38" spans="1:23" ht="168.3">
      <c r="A38" s="10" t="s">
        <v>168</v>
      </c>
      <c r="B38" s="11" t="s">
        <v>171</v>
      </c>
      <c r="C38" s="12" t="s">
        <v>23</v>
      </c>
      <c r="D38" s="13" t="s">
        <v>172</v>
      </c>
      <c r="E38" s="13" t="s">
        <v>25</v>
      </c>
      <c r="F38" s="13" t="s">
        <v>25</v>
      </c>
      <c r="G38" s="12"/>
      <c r="H38" s="14"/>
      <c r="I38" s="14"/>
      <c r="J38" s="13" t="s">
        <v>25</v>
      </c>
      <c r="K38" s="13" t="s">
        <v>25</v>
      </c>
      <c r="L38" s="12"/>
      <c r="M38" s="12"/>
      <c r="N38" s="12"/>
      <c r="O38" s="12"/>
      <c r="P38" s="12"/>
      <c r="Q38" s="13" t="s">
        <v>97</v>
      </c>
      <c r="R38" s="12"/>
      <c r="S38" s="13" t="s">
        <v>97</v>
      </c>
      <c r="T38" s="11" t="s">
        <v>173</v>
      </c>
      <c r="U38" s="15" t="s">
        <v>151</v>
      </c>
      <c r="V38" s="12"/>
      <c r="W38" s="16"/>
    </row>
    <row r="39" spans="1:23" ht="168.3">
      <c r="A39" s="10" t="s">
        <v>168</v>
      </c>
      <c r="B39" s="11" t="s">
        <v>174</v>
      </c>
      <c r="C39" s="25" t="s">
        <v>44</v>
      </c>
      <c r="D39" s="13" t="s">
        <v>96</v>
      </c>
      <c r="E39" s="13" t="s">
        <v>25</v>
      </c>
      <c r="F39" s="13" t="s">
        <v>25</v>
      </c>
      <c r="G39" s="12"/>
      <c r="H39" s="14"/>
      <c r="I39" s="14"/>
      <c r="J39" s="13" t="s">
        <v>25</v>
      </c>
      <c r="K39" s="13" t="s">
        <v>25</v>
      </c>
      <c r="L39" s="12"/>
      <c r="M39" s="12"/>
      <c r="N39" s="12"/>
      <c r="O39" s="12"/>
      <c r="P39" s="12"/>
      <c r="Q39" s="13" t="s">
        <v>97</v>
      </c>
      <c r="R39" s="12"/>
      <c r="S39" s="13" t="s">
        <v>97</v>
      </c>
      <c r="T39" s="11" t="s">
        <v>175</v>
      </c>
      <c r="U39" s="15" t="s">
        <v>151</v>
      </c>
      <c r="V39" s="12"/>
      <c r="W39" s="16"/>
    </row>
    <row r="40" spans="1:23" ht="120">
      <c r="A40" s="10" t="s">
        <v>176</v>
      </c>
      <c r="B40" s="11" t="s">
        <v>177</v>
      </c>
      <c r="C40" s="25" t="s">
        <v>44</v>
      </c>
      <c r="D40" s="12"/>
      <c r="E40" s="12"/>
      <c r="F40" s="12"/>
      <c r="G40" s="12"/>
      <c r="H40" s="14"/>
      <c r="I40" s="14"/>
      <c r="J40" s="13" t="s">
        <v>25</v>
      </c>
      <c r="K40" s="13" t="s">
        <v>25</v>
      </c>
      <c r="L40" s="12"/>
      <c r="M40" s="12"/>
      <c r="N40" s="12"/>
      <c r="O40" s="12"/>
      <c r="P40" s="12"/>
      <c r="Q40" s="12"/>
      <c r="R40" s="12"/>
      <c r="S40" s="12"/>
      <c r="T40" s="47" t="s">
        <v>178</v>
      </c>
      <c r="U40" s="15" t="s">
        <v>179</v>
      </c>
      <c r="V40" s="12"/>
      <c r="W40" s="16"/>
    </row>
    <row r="41" spans="1:23" ht="120">
      <c r="A41" s="10" t="s">
        <v>176</v>
      </c>
      <c r="B41" s="11" t="s">
        <v>180</v>
      </c>
      <c r="C41" s="13" t="s">
        <v>32</v>
      </c>
      <c r="D41" s="13">
        <v>22.3</v>
      </c>
      <c r="E41" s="13">
        <v>22.2</v>
      </c>
      <c r="F41" s="18">
        <v>0.222</v>
      </c>
      <c r="G41" s="14"/>
      <c r="H41" s="18">
        <f>G41/E41</f>
        <v>0</v>
      </c>
      <c r="I41" s="18">
        <f t="shared" ref="I41:I46" si="40">G41/Q41</f>
        <v>0</v>
      </c>
      <c r="J41" s="13" t="str">
        <f t="shared" ref="J41:K41" si="41">IF(H41&gt;=1, "COMPLETED", IF(H41&gt;=0.75, "GOOD", IF(H41&gt;=0.5, "SATISFACTORY", "LOW")))</f>
        <v>LOW</v>
      </c>
      <c r="K41" s="13" t="str">
        <f t="shared" si="41"/>
        <v>LOW</v>
      </c>
      <c r="L41" s="14"/>
      <c r="M41" s="14"/>
      <c r="N41" s="14"/>
      <c r="O41" s="18">
        <v>0.23599999999999999</v>
      </c>
      <c r="P41" s="18">
        <v>0.23599999999999999</v>
      </c>
      <c r="Q41" s="13">
        <v>23.8</v>
      </c>
      <c r="R41" s="18">
        <v>0.23400000000000001</v>
      </c>
      <c r="S41" s="13" t="s">
        <v>155</v>
      </c>
      <c r="T41" s="48"/>
      <c r="U41" s="15" t="s">
        <v>179</v>
      </c>
      <c r="V41" s="18" t="s">
        <v>25</v>
      </c>
      <c r="W41" s="20" t="s">
        <v>34</v>
      </c>
    </row>
    <row r="42" spans="1:23" ht="120">
      <c r="A42" s="10" t="s">
        <v>176</v>
      </c>
      <c r="B42" s="11" t="s">
        <v>181</v>
      </c>
      <c r="C42" s="13" t="s">
        <v>32</v>
      </c>
      <c r="D42" s="13">
        <v>15.2</v>
      </c>
      <c r="E42" s="13">
        <v>15.8</v>
      </c>
      <c r="F42" s="18">
        <v>0.158</v>
      </c>
      <c r="G42" s="13">
        <v>14.6</v>
      </c>
      <c r="H42" s="18">
        <f>(G42-D42)/(E42-D42)</f>
        <v>-0.999999999999997</v>
      </c>
      <c r="I42" s="18">
        <f t="shared" si="40"/>
        <v>0.82022471910112349</v>
      </c>
      <c r="J42" s="13" t="str">
        <f t="shared" ref="J42:K42" si="42">IF(H42&gt;=1, "COMPLETED", IF(H42&gt;=0.75, "GOOD", IF(H42&gt;=0.5, "SATISFACTORY", "LOW")))</f>
        <v>LOW</v>
      </c>
      <c r="K42" s="13" t="str">
        <f t="shared" si="42"/>
        <v>GOOD</v>
      </c>
      <c r="L42" s="14"/>
      <c r="M42" s="14"/>
      <c r="N42" s="14"/>
      <c r="O42" s="18">
        <v>0.16900000000000001</v>
      </c>
      <c r="P42" s="18">
        <v>0.16900000000000001</v>
      </c>
      <c r="Q42" s="13">
        <v>17.8</v>
      </c>
      <c r="R42" s="18">
        <v>0.183</v>
      </c>
      <c r="S42" s="13" t="s">
        <v>155</v>
      </c>
      <c r="T42" s="48"/>
      <c r="U42" s="15" t="s">
        <v>179</v>
      </c>
      <c r="V42" s="18">
        <v>0.14599999999999999</v>
      </c>
      <c r="W42" s="20" t="s">
        <v>34</v>
      </c>
    </row>
    <row r="43" spans="1:23" ht="120">
      <c r="A43" s="10" t="s">
        <v>176</v>
      </c>
      <c r="B43" s="11" t="s">
        <v>182</v>
      </c>
      <c r="C43" s="13" t="s">
        <v>32</v>
      </c>
      <c r="D43" s="13">
        <v>2.7</v>
      </c>
      <c r="E43" s="13">
        <v>2.7</v>
      </c>
      <c r="F43" s="18">
        <v>2.7E-2</v>
      </c>
      <c r="G43" s="14"/>
      <c r="H43" s="18">
        <f t="shared" ref="H43:H46" si="43">G43/E43</f>
        <v>0</v>
      </c>
      <c r="I43" s="18">
        <f t="shared" si="40"/>
        <v>0</v>
      </c>
      <c r="J43" s="13" t="str">
        <f t="shared" ref="J43:K43" si="44">IF(H43&gt;=1, "COMPLETED", IF(H43&gt;=0.75, "GOOD", IF(H43&gt;=0.5, "SATISFACTORY", "LOW")))</f>
        <v>LOW</v>
      </c>
      <c r="K43" s="13" t="str">
        <f t="shared" si="44"/>
        <v>LOW</v>
      </c>
      <c r="L43" s="14"/>
      <c r="M43" s="50" t="s">
        <v>183</v>
      </c>
      <c r="N43" s="14"/>
      <c r="O43" s="18">
        <v>2.5999999999999999E-2</v>
      </c>
      <c r="P43" s="18">
        <v>2.5999999999999999E-2</v>
      </c>
      <c r="Q43" s="13">
        <v>2.6</v>
      </c>
      <c r="R43" s="18">
        <v>2.5000000000000001E-2</v>
      </c>
      <c r="S43" s="13" t="s">
        <v>155</v>
      </c>
      <c r="T43" s="48"/>
      <c r="U43" s="15" t="s">
        <v>179</v>
      </c>
      <c r="V43" s="18" t="s">
        <v>25</v>
      </c>
      <c r="W43" s="20" t="s">
        <v>34</v>
      </c>
    </row>
    <row r="44" spans="1:23" ht="120">
      <c r="A44" s="10" t="s">
        <v>176</v>
      </c>
      <c r="B44" s="11" t="s">
        <v>184</v>
      </c>
      <c r="C44" s="13" t="s">
        <v>32</v>
      </c>
      <c r="D44" s="13">
        <v>4.4000000000000004</v>
      </c>
      <c r="E44" s="13">
        <v>3.8</v>
      </c>
      <c r="F44" s="18">
        <v>3.7999999999999999E-2</v>
      </c>
      <c r="G44" s="14"/>
      <c r="H44" s="18">
        <f t="shared" si="43"/>
        <v>0</v>
      </c>
      <c r="I44" s="18">
        <f t="shared" si="40"/>
        <v>0</v>
      </c>
      <c r="J44" s="13" t="str">
        <f t="shared" ref="J44:K44" si="45">IF(H44&gt;=1, "COMPLETED", IF(H44&gt;=0.75, "GOOD", IF(H44&gt;=0.5, "SATISFACTORY", "LOW")))</f>
        <v>LOW</v>
      </c>
      <c r="K44" s="13" t="str">
        <f t="shared" si="45"/>
        <v>LOW</v>
      </c>
      <c r="L44" s="14"/>
      <c r="M44" s="46"/>
      <c r="N44" s="14"/>
      <c r="O44" s="18">
        <v>4.2000000000000003E-2</v>
      </c>
      <c r="P44" s="18">
        <v>4.2000000000000003E-2</v>
      </c>
      <c r="Q44" s="13">
        <v>3.4</v>
      </c>
      <c r="R44" s="18">
        <v>2.5000000000000001E-2</v>
      </c>
      <c r="S44" s="13" t="s">
        <v>155</v>
      </c>
      <c r="T44" s="49"/>
      <c r="U44" s="15" t="s">
        <v>179</v>
      </c>
      <c r="V44" s="18" t="s">
        <v>25</v>
      </c>
      <c r="W44" s="20" t="s">
        <v>34</v>
      </c>
    </row>
    <row r="45" spans="1:23" ht="120">
      <c r="A45" s="10" t="s">
        <v>176</v>
      </c>
      <c r="B45" s="11" t="s">
        <v>185</v>
      </c>
      <c r="C45" s="13" t="s">
        <v>32</v>
      </c>
      <c r="D45" s="13">
        <v>10</v>
      </c>
      <c r="E45" s="13">
        <v>9.5</v>
      </c>
      <c r="F45" s="18">
        <v>9.5000000000000001E-2</v>
      </c>
      <c r="G45" s="14"/>
      <c r="H45" s="18">
        <f t="shared" si="43"/>
        <v>0</v>
      </c>
      <c r="I45" s="18">
        <f t="shared" si="40"/>
        <v>0</v>
      </c>
      <c r="J45" s="13" t="str">
        <f t="shared" ref="J45:K45" si="46">IF(H45&gt;=1, "COMPLETED", IF(H45&gt;=0.75, "GOOD", IF(H45&gt;=0.5, "SATISFACTORY", "LOW")))</f>
        <v>LOW</v>
      </c>
      <c r="K45" s="13" t="str">
        <f t="shared" si="46"/>
        <v>LOW</v>
      </c>
      <c r="L45" s="14"/>
      <c r="M45" s="46"/>
      <c r="N45" s="14"/>
      <c r="O45" s="18">
        <v>0.09</v>
      </c>
      <c r="P45" s="18">
        <v>0.09</v>
      </c>
      <c r="Q45" s="13">
        <v>8.5</v>
      </c>
      <c r="R45" s="18">
        <v>0.08</v>
      </c>
      <c r="S45" s="18">
        <v>7.0000000000000007E-2</v>
      </c>
      <c r="T45" s="47" t="s">
        <v>129</v>
      </c>
      <c r="U45" s="15" t="s">
        <v>179</v>
      </c>
      <c r="V45" s="18" t="s">
        <v>25</v>
      </c>
      <c r="W45" s="20" t="s">
        <v>34</v>
      </c>
    </row>
    <row r="46" spans="1:23" ht="120">
      <c r="A46" s="10" t="s">
        <v>176</v>
      </c>
      <c r="B46" s="11" t="s">
        <v>186</v>
      </c>
      <c r="C46" s="13" t="s">
        <v>32</v>
      </c>
      <c r="D46" s="13">
        <v>3.7</v>
      </c>
      <c r="E46" s="13">
        <v>3.5</v>
      </c>
      <c r="F46" s="18">
        <v>3.5000000000000003E-2</v>
      </c>
      <c r="G46" s="14"/>
      <c r="H46" s="18">
        <f t="shared" si="43"/>
        <v>0</v>
      </c>
      <c r="I46" s="18">
        <f t="shared" si="40"/>
        <v>0</v>
      </c>
      <c r="J46" s="13" t="str">
        <f t="shared" ref="J46:K46" si="47">IF(H46&gt;=1, "COMPLETED", IF(H46&gt;=0.75, "GOOD", IF(H46&gt;=0.5, "SATISFACTORY", "LOW")))</f>
        <v>LOW</v>
      </c>
      <c r="K46" s="13" t="str">
        <f t="shared" si="47"/>
        <v>LOW</v>
      </c>
      <c r="L46" s="14"/>
      <c r="M46" s="44"/>
      <c r="N46" s="14"/>
      <c r="O46" s="18">
        <v>3.3E-4</v>
      </c>
      <c r="P46" s="18">
        <v>3.3E-4</v>
      </c>
      <c r="Q46" s="13">
        <v>3.1</v>
      </c>
      <c r="R46" s="18">
        <v>2.8000000000000001E-2</v>
      </c>
      <c r="S46" s="18">
        <v>2.5000000000000001E-4</v>
      </c>
      <c r="T46" s="49"/>
      <c r="U46" s="15" t="s">
        <v>179</v>
      </c>
      <c r="V46" s="18" t="s">
        <v>25</v>
      </c>
      <c r="W46" s="20" t="s">
        <v>34</v>
      </c>
    </row>
    <row r="47" spans="1:23" ht="120">
      <c r="A47" s="10" t="s">
        <v>176</v>
      </c>
      <c r="B47" s="11" t="s">
        <v>187</v>
      </c>
      <c r="C47" s="13" t="s">
        <v>32</v>
      </c>
      <c r="D47" s="13">
        <v>3.5</v>
      </c>
      <c r="E47" s="13">
        <v>3.4000000000000002E-2</v>
      </c>
      <c r="F47" s="18">
        <v>3.4000000000000002E-4</v>
      </c>
      <c r="G47" s="13">
        <v>2.2999999999999998</v>
      </c>
      <c r="H47" s="39">
        <f>(G47-D47)/(E47-D47)</f>
        <v>0.34622042700519334</v>
      </c>
      <c r="I47" s="39">
        <f>(D47-G47)/(D47-Q47)</f>
        <v>0.34592101470164321</v>
      </c>
      <c r="J47" s="13" t="str">
        <f t="shared" ref="J47:K47" si="48">IF(H47&gt;=1, "COMPLETED", IF(H47&gt;=0.75, "GOOD", IF(H47&gt;=0.5, "SATISFACTORY", "LOW")))</f>
        <v>LOW</v>
      </c>
      <c r="K47" s="13" t="str">
        <f t="shared" si="48"/>
        <v>LOW</v>
      </c>
      <c r="L47" s="13" t="s">
        <v>188</v>
      </c>
      <c r="M47" s="12"/>
      <c r="N47" s="12"/>
      <c r="O47" s="18">
        <v>3.3E-4</v>
      </c>
      <c r="P47" s="18">
        <v>3.3E-4</v>
      </c>
      <c r="Q47" s="13">
        <v>3.1E-2</v>
      </c>
      <c r="R47" s="18">
        <v>2.9E-4</v>
      </c>
      <c r="S47" s="18">
        <v>2.7E-2</v>
      </c>
      <c r="T47" s="11" t="s">
        <v>129</v>
      </c>
      <c r="U47" s="15" t="s">
        <v>179</v>
      </c>
      <c r="V47" s="18">
        <v>2.3E-2</v>
      </c>
      <c r="W47" s="20" t="s">
        <v>34</v>
      </c>
    </row>
    <row r="48" spans="1:23" ht="122.4">
      <c r="A48" s="10" t="s">
        <v>189</v>
      </c>
      <c r="B48" s="11" t="s">
        <v>190</v>
      </c>
      <c r="C48" s="13" t="s">
        <v>32</v>
      </c>
      <c r="D48" s="13">
        <v>0</v>
      </c>
      <c r="E48" s="13">
        <v>0</v>
      </c>
      <c r="F48" s="17">
        <v>0</v>
      </c>
      <c r="G48" s="19"/>
      <c r="H48" s="14"/>
      <c r="I48" s="18">
        <f t="shared" ref="I48:I49" si="49">G48/Q48</f>
        <v>0</v>
      </c>
      <c r="J48" s="13" t="str">
        <f t="shared" ref="J48:K48" si="50">IF(H48&gt;=1, "COMPLETED", IF(H48&gt;=0.75, "GOOD", IF(H48&gt;=0.5, "SATISFACTORY", "LOW")))</f>
        <v>LOW</v>
      </c>
      <c r="K48" s="13" t="str">
        <f t="shared" si="50"/>
        <v>LOW</v>
      </c>
      <c r="L48" s="19"/>
      <c r="M48" s="19"/>
      <c r="N48" s="19"/>
      <c r="O48" s="17">
        <v>0.1</v>
      </c>
      <c r="P48" s="17">
        <v>0.1</v>
      </c>
      <c r="Q48" s="13">
        <v>30</v>
      </c>
      <c r="R48" s="17">
        <v>0.6</v>
      </c>
      <c r="S48" s="17">
        <v>1</v>
      </c>
      <c r="T48" s="11" t="s">
        <v>191</v>
      </c>
      <c r="U48" s="15" t="s">
        <v>179</v>
      </c>
      <c r="V48" s="19"/>
      <c r="W48" s="20" t="s">
        <v>34</v>
      </c>
    </row>
    <row r="49" spans="1:23" ht="168.3">
      <c r="A49" s="10" t="s">
        <v>192</v>
      </c>
      <c r="B49" s="11" t="s">
        <v>193</v>
      </c>
      <c r="C49" s="13" t="s">
        <v>32</v>
      </c>
      <c r="D49" s="12"/>
      <c r="E49" s="13">
        <v>100</v>
      </c>
      <c r="F49" s="17">
        <v>1</v>
      </c>
      <c r="G49" s="13">
        <v>100</v>
      </c>
      <c r="H49" s="18">
        <f t="shared" ref="H49:H51" si="51">G49/E49</f>
        <v>1</v>
      </c>
      <c r="I49" s="18">
        <f t="shared" si="49"/>
        <v>1</v>
      </c>
      <c r="J49" s="13" t="str">
        <f t="shared" ref="J49:K49" si="52">IF(H49&gt;=1, "COMPLETED", IF(H49&gt;=0.75, "GOOD", IF(H49&gt;=0.5, "SATISFACTORY", "LOW")))</f>
        <v>COMPLETED</v>
      </c>
      <c r="K49" s="13" t="str">
        <f t="shared" si="52"/>
        <v>COMPLETED</v>
      </c>
      <c r="L49" s="17" t="s">
        <v>194</v>
      </c>
      <c r="M49" s="19"/>
      <c r="N49" s="19"/>
      <c r="O49" s="19"/>
      <c r="P49" s="17">
        <v>1</v>
      </c>
      <c r="Q49" s="13">
        <v>100</v>
      </c>
      <c r="R49" s="17">
        <v>1</v>
      </c>
      <c r="S49" s="17">
        <v>1</v>
      </c>
      <c r="T49" s="11" t="s">
        <v>195</v>
      </c>
      <c r="U49" s="15" t="s">
        <v>196</v>
      </c>
      <c r="V49" s="17">
        <v>1</v>
      </c>
      <c r="W49" s="20" t="s">
        <v>34</v>
      </c>
    </row>
    <row r="50" spans="1:23" ht="120">
      <c r="A50" s="10" t="s">
        <v>197</v>
      </c>
      <c r="B50" s="11" t="s">
        <v>198</v>
      </c>
      <c r="C50" s="13" t="s">
        <v>199</v>
      </c>
      <c r="D50" s="40">
        <v>519</v>
      </c>
      <c r="E50" s="40">
        <v>300</v>
      </c>
      <c r="F50" s="40">
        <v>300</v>
      </c>
      <c r="G50" s="40">
        <v>94</v>
      </c>
      <c r="H50" s="18">
        <f t="shared" si="51"/>
        <v>0.31333333333333335</v>
      </c>
      <c r="I50" s="14"/>
      <c r="J50" s="13" t="str">
        <f t="shared" ref="J50:K50" si="53">IF(H50&gt;=1, "COMPLETED", IF(H50&gt;=0.75, "GOOD", IF(H50&gt;=0.5, "SATISFACTORY", "LOW")))</f>
        <v>LOW</v>
      </c>
      <c r="K50" s="13" t="str">
        <f t="shared" si="53"/>
        <v>LOW</v>
      </c>
      <c r="L50" s="43" t="s">
        <v>200</v>
      </c>
      <c r="M50" s="41" t="s">
        <v>201</v>
      </c>
      <c r="N50" s="45" t="s">
        <v>202</v>
      </c>
      <c r="O50" s="13">
        <v>390</v>
      </c>
      <c r="P50" s="45" t="s">
        <v>203</v>
      </c>
      <c r="Q50" s="12"/>
      <c r="R50" s="13" t="s">
        <v>204</v>
      </c>
      <c r="S50" s="13" t="s">
        <v>204</v>
      </c>
      <c r="T50" s="11" t="s">
        <v>129</v>
      </c>
      <c r="U50" s="15" t="s">
        <v>196</v>
      </c>
      <c r="V50" s="13" t="s">
        <v>205</v>
      </c>
      <c r="W50" s="20" t="s">
        <v>199</v>
      </c>
    </row>
    <row r="51" spans="1:23" ht="120">
      <c r="A51" s="10" t="s">
        <v>197</v>
      </c>
      <c r="B51" s="11" t="s">
        <v>206</v>
      </c>
      <c r="C51" s="22" t="s">
        <v>44</v>
      </c>
      <c r="D51" s="13">
        <v>187</v>
      </c>
      <c r="E51" s="13">
        <v>200</v>
      </c>
      <c r="F51" s="13">
        <v>200</v>
      </c>
      <c r="G51" s="13">
        <v>47</v>
      </c>
      <c r="H51" s="18">
        <f t="shared" si="51"/>
        <v>0.23499999999999999</v>
      </c>
      <c r="I51" s="14"/>
      <c r="J51" s="13" t="str">
        <f t="shared" ref="J51:K51" si="54">IF(H51&gt;=1, "COMPLETED", IF(H51&gt;=0.75, "GOOD", IF(H51&gt;=0.5, "SATISFACTORY", "LOW")))</f>
        <v>LOW</v>
      </c>
      <c r="K51" s="13" t="str">
        <f t="shared" si="54"/>
        <v>LOW</v>
      </c>
      <c r="L51" s="44"/>
      <c r="M51" s="42"/>
      <c r="N51" s="46"/>
      <c r="O51" s="13">
        <v>240</v>
      </c>
      <c r="P51" s="46"/>
      <c r="Q51" s="12"/>
      <c r="R51" s="13" t="s">
        <v>204</v>
      </c>
      <c r="S51" s="13" t="s">
        <v>204</v>
      </c>
      <c r="T51" s="11" t="s">
        <v>207</v>
      </c>
      <c r="U51" s="15" t="s">
        <v>196</v>
      </c>
      <c r="V51" s="13">
        <v>47</v>
      </c>
      <c r="W51" s="20" t="s">
        <v>49</v>
      </c>
    </row>
    <row r="52" spans="1:23" ht="120">
      <c r="A52" s="10" t="s">
        <v>197</v>
      </c>
      <c r="B52" s="11" t="s">
        <v>208</v>
      </c>
      <c r="C52" s="25" t="s">
        <v>44</v>
      </c>
      <c r="D52" s="13" t="s">
        <v>209</v>
      </c>
      <c r="E52" s="13" t="s">
        <v>209</v>
      </c>
      <c r="F52" s="13" t="s">
        <v>210</v>
      </c>
      <c r="G52" s="13" t="s">
        <v>209</v>
      </c>
      <c r="H52" s="14"/>
      <c r="I52" s="14"/>
      <c r="J52" s="13" t="s">
        <v>211</v>
      </c>
      <c r="K52" s="13" t="s">
        <v>211</v>
      </c>
      <c r="L52" s="13" t="s">
        <v>212</v>
      </c>
      <c r="M52" s="13" t="s">
        <v>213</v>
      </c>
      <c r="N52" s="44"/>
      <c r="O52" s="13" t="s">
        <v>209</v>
      </c>
      <c r="P52" s="44"/>
      <c r="Q52" s="13">
        <v>679</v>
      </c>
      <c r="R52" s="13">
        <v>680</v>
      </c>
      <c r="S52" s="13">
        <v>681</v>
      </c>
      <c r="T52" s="11" t="s">
        <v>214</v>
      </c>
      <c r="U52" s="15" t="s">
        <v>196</v>
      </c>
      <c r="V52" s="13" t="s">
        <v>209</v>
      </c>
      <c r="W52" s="16"/>
    </row>
  </sheetData>
  <mergeCells count="7">
    <mergeCell ref="L50:L51"/>
    <mergeCell ref="N50:N52"/>
    <mergeCell ref="P50:P52"/>
    <mergeCell ref="T31:T33"/>
    <mergeCell ref="T40:T44"/>
    <mergeCell ref="M43:M46"/>
    <mergeCell ref="T45:T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pfm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NTWARI</cp:lastModifiedBy>
  <dcterms:modified xsi:type="dcterms:W3CDTF">2025-07-06T08:58:48Z</dcterms:modified>
</cp:coreProperties>
</file>