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abriel.ntwari\Desktop\MINISTRY_DOC\NST2\dash\"/>
    </mc:Choice>
  </mc:AlternateContent>
  <xr:revisionPtr revIDLastSave="0" documentId="13_ncr:1_{12875A39-F692-4107-99BD-557523B19501}" xr6:coauthVersionLast="47" xr6:coauthVersionMax="47" xr10:uidLastSave="{00000000-0000-0000-0000-000000000000}"/>
  <bookViews>
    <workbookView xWindow="57480" yWindow="-120" windowWidth="29040" windowHeight="15720" xr2:uid="{00000000-000D-0000-FFFF-FFFF00000000}"/>
  </bookViews>
  <sheets>
    <sheet name="psdy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1" l="1"/>
  <c r="J13" i="1"/>
  <c r="I13" i="1"/>
  <c r="H13" i="1"/>
  <c r="K12" i="1"/>
  <c r="J12" i="1"/>
  <c r="I12" i="1"/>
  <c r="H12" i="1"/>
  <c r="K11" i="1"/>
  <c r="J11" i="1"/>
  <c r="I11" i="1"/>
  <c r="H11" i="1"/>
  <c r="K10" i="1"/>
  <c r="J10" i="1"/>
  <c r="I10" i="1"/>
  <c r="H10" i="1"/>
  <c r="K9" i="1"/>
  <c r="J9" i="1"/>
  <c r="I9" i="1"/>
  <c r="H9" i="1"/>
  <c r="K8" i="1"/>
  <c r="J8" i="1"/>
  <c r="I8" i="1"/>
  <c r="H8" i="1"/>
  <c r="K7" i="1"/>
  <c r="J7" i="1"/>
  <c r="I7" i="1"/>
  <c r="H7" i="1"/>
  <c r="K6" i="1"/>
  <c r="J6" i="1"/>
  <c r="I6" i="1"/>
  <c r="H6" i="1"/>
  <c r="K5" i="1"/>
  <c r="J5" i="1"/>
  <c r="I5" i="1"/>
  <c r="H5" i="1"/>
  <c r="K4" i="1"/>
  <c r="J4" i="1"/>
  <c r="I4" i="1"/>
  <c r="H4" i="1"/>
  <c r="K3" i="1"/>
  <c r="J3" i="1"/>
  <c r="I3" i="1"/>
  <c r="H3" i="1"/>
  <c r="K2" i="1"/>
  <c r="J2" i="1"/>
  <c r="I2" i="1"/>
  <c r="H2" i="1"/>
</calcChain>
</file>

<file path=xl/sharedStrings.xml><?xml version="1.0" encoding="utf-8"?>
<sst xmlns="http://schemas.openxmlformats.org/spreadsheetml/2006/main" count="86" uniqueCount="72">
  <si>
    <t>Indicators</t>
  </si>
  <si>
    <t>Units</t>
  </si>
  <si>
    <t>Baseline</t>
  </si>
  <si>
    <t>2026/27 Target</t>
  </si>
  <si>
    <t>2024/25 Target</t>
  </si>
  <si>
    <t>Current progress</t>
  </si>
  <si>
    <t>Status based on NST2 Midterm target</t>
  </si>
  <si>
    <t>Major drivers of performance</t>
  </si>
  <si>
    <t>Challenges</t>
  </si>
  <si>
    <t>Achieved 10% annually growth of industry sector</t>
  </si>
  <si>
    <t>Percentage annual growth of industry sector</t>
  </si>
  <si>
    <t>Percentage</t>
  </si>
  <si>
    <t xml:space="preserve"> 1)In 2024, the Industrial Sector grew as follows;                                        -Mining (12%).                
-Construction (12%).                                         -Manufacturing (7%) 
2) Manufacturing Subsector increased by 2 percentage points from 8% to 10% of industry sector growth  between 2023-2024.                                   3) Mining and Quarrying (3%) and Construction sub-sector (9%) increased by 1 percentage point respectively compared to 2023, driven by increased activities in the subsectors.               </t>
  </si>
  <si>
    <t>Industries still face challenges such as: 
1)Limited availability of Raw materials locally and the high cost of transport of raw materials (all raw materials are expensive because of the high cost of transport due to the landlockedness situation of the country)
2)Limited basic infrastructures such as Electricity , Roads and Water in all 10  Industrial parks  and Special Economic Zones. 
3) Export market Non- tariff barriers (NTBs) in Uganda, Kenya, Tanzania limiting Milk Powder Exports to regional markets) and industrial output.
 4)Access to finance remains a challenge for businesses/industries to scale.</t>
  </si>
  <si>
    <t xml:space="preserve"> 1)Continuous review of incentives for industries such as  Private Sector Support Facility (PSSF) that will provide affordable finance to manufacturing industries  (targeted industries are  - Agro proccessing , Leather, Textile and Construction materials ) 
2) Continued engagement through EAC on reporting and eliminating Non-Tariff Barriers (NTBs) affecting cross border trade.     
3)Addressing infrastructure related constraints, especially utilities affecting increased industrial output. </t>
  </si>
  <si>
    <t>Annual growth rate of manufacturing sector</t>
  </si>
  <si>
    <t xml:space="preserve">1)Increased domestic production of metallic (Steel and Iron, 20%), non-metallic products (15%), and Textiles 10% led manufacturing subsector in 2024.
 2)Access to affordable land in the manufacturing sector (Industrial Parks and Special Economic Zones) incentivized industrial establishment. Since January 2025, 17 new industries registered in Industrial Parks, with 187 billion RWF in registered investment and over 3000 new jobs.        
3)New industries (A1 Steel,  Golden Tree, Mountain Cermaics, Basil Industries) expected to go online in FY 25/26 and contribute significantly to manufacturing growth.
 4) New industrial park approval processes (Irembo) to fasttrack industrial establishment moving forward.    </t>
  </si>
  <si>
    <t xml:space="preserve">1) Continued risk aversion from local investors, financial institutions to invest in manufacturing sector.
2)Continued structural challenges disincentivizing manufacturing growth (access to utilities, logistics costs, limited access to raw materials, access to finance). </t>
  </si>
  <si>
    <t xml:space="preserve">1) Strengthened Public Private Dialogue (PPD) engagement with PSF and local investors on opportunities in the manufacturing sector.                                               2) Developing priority sector business cases/feasibility studies to provide investors with market information to encourage private sector investment (Tannery/Textile/Automotive componets/horticulture food crops/wood processing/sugar production).             
3) Implementation of KLP connect project  (Masaka to Bugesera road to be constructed this will facilitate the logistical transportation needs.
 4) Operationalization of the Private Sector Support Fund (PSSF) to reduce cost of financing exclusively for the manufacturing sector.                                                   5) Investment in industrial parks and Special Ecomic Zones to lower entry risks for new time manufacturers and provide access to utilities to crowd in private investment in manufacturing. </t>
  </si>
  <si>
    <t>Industry share of GDP</t>
  </si>
  <si>
    <t xml:space="preserve">1)Quarrying activities are expected to increase significantly with CIMERWA and A1 Iron and Steel (Cement and Iron Ore/Steel) industries expected to begin mining raw materials for value addition. 
2) Construction sub-sector has continued to increase performing well, recording 9% in  2024 compared to 8% in 2023.                                           3)Manufacturing sub-sector also showing promise, increasing 10% in Q4 2024 compared to 8% in Q3, with diversified industries in agroprocessing, textile, heavy metals (Steel/Cement/Mining value addition) contributing to this increase. </t>
  </si>
  <si>
    <t xml:space="preserve">1) Competition from regional imports continues to limit industrial competitiveness and growth.                                  2)Export market Non-Tariff Barriers (NTBs) affect scale of exports and domestic production. 
3) Continued export of raw materials, especially mineral products.
4) Regulatory burdens and delays (Environmental Impact Assessment (EIA) approvals, Construction and occupancy permit delays, packaging, unfair competition, etc...) affect scalability and timeline. 
</t>
  </si>
  <si>
    <t xml:space="preserve">1)Access to new mining concessions (CIMERWA/A1 Iron and Steel) will increase domestic industrial output for construction materials moving forward. 
2) New Tannery Park and Tannery Plant in Bugesera will establish a new industrial sub-sector (leather), increasing output.
 3) Addressing Non-Tariff Barriers (NTBs) affecting powdered milk exports and imports of raw materials from Eastern DRC will increase domestic output.
4)Improving regulatory processes for Environmental Impact Assessment (EIAs), especially for industries in Special Economic Zones /Industrial Parks will ensure efficient and fast set up of businesses.
 5). Continued monitoring of industries construction in Industrial Park/Special Economic Zones to optimize Continued monitoring of industrial construction in Industrial Parks and Special Economic Zones to optimize infrastructure development and investment outcomes.
6). Address reported issues of packaging by introducing the 0.2 % packaging levy to imported product in plastic packaging &amp; improving import procedures. </t>
  </si>
  <si>
    <t>Increased export revenues of goods and services from USD 3.5 Billion to USD 7.3 Billion</t>
  </si>
  <si>
    <t>Export to Import ratio</t>
  </si>
  <si>
    <t xml:space="preserve">The increase in exports to import ratio was due to: 
1)Domestic market recapturing as increased preference to locally produce goods such as Cement, steel, paint and others. This is due partly to price competitiveness, improve quality, and continued Made in Rwanda awareness.  
2) Increased domestic production leading to increased exports (Agroproducts, construction materials and textiles) to regional markets. Informal Cross border trade increased by (843% in Tanzania),  (37% in Uganda), and (1.7% in DRC) in May 2025 compared to May 2024. 
3) Increased international commodity prices (Coffee/Tea) increasing export earnings.  
</t>
  </si>
  <si>
    <t xml:space="preserve">Despite the increase in annual export revenues the following issues remain: 
1)The country still depends on imported essential products such as fuel, construction material (Steel Products) and food (Rice, Sugar, Cooking oil and wheat)
</t>
  </si>
  <si>
    <t xml:space="preserve">1) Continued import substitutition (Clinker factory in Musanze and Iron Ore Quarry and Factory in Musanze will be instrumental in reducing imports of Cement and Steel products ). 
2) Land allocated for palm oil production will result in reduced palm oil imports in the medium term. 
3) Ongoing Sugar land allocation  review will reduce sugar imports and ease Balance of Payment and current account deficit.
4)New Tannery and leather factory will diversify High Value Exports, while Milk Powder Plant factory will continue to access AfCFTA market for increased export revenues.
5)Continued increase of international commodity prices due to geopolitical trade disputes will result in higher export revenues.
6)Improvements in logistics supply chain (Naivasha and Isaka Dry Ports) will reduce freight costs and also reduce dependency on foreign service providers in transport sector.  </t>
  </si>
  <si>
    <t>Value of total exports ( Good and Services)</t>
  </si>
  <si>
    <t>USD Billion</t>
  </si>
  <si>
    <t xml:space="preserve">1) Increased exports of construction materials (Cement, Iron and Steel), edible oil, milk powder, agroprocessed goods (beverages, wheat and maize flour).
 2) Attractive international commodity prices (Coffee/Tea/Minerals) increasing and positively contributing to export earnings. </t>
  </si>
  <si>
    <t xml:space="preserve">1)Non-Tariff Barrierss in regional trade continue to affect exports from Rwanda, especially in Uganda, Tanzania and Kenya.
 2)Logistics costs affect competitiveness of Rwanda's exports. </t>
  </si>
  <si>
    <t xml:space="preserve">1). Continued follow up on reporting Non-Tariff Barriers affecting Rwanda's trade.                                               2). Investment in regional dry ports (Naivasha and Isaka) will reduce time and cost of exports into Rwanda.                                      3). Increased domestic production and diversifying products mix for exports through targeted trade fairs and trade missions will expand market access. </t>
  </si>
  <si>
    <t>Value of Tourism revenues</t>
  </si>
  <si>
    <t>USD Million</t>
  </si>
  <si>
    <t>1)Rwanda’s national parks experienced strong growth in 2024, with visitor numbers rising by 10.7% and revenues increasing by 8.5%. This growth was led by Nyungwe National Park, which saw a 20% surge in visitors, followed by Volcanoes National Park (+11.3%) and Akagera National Park (+6.8%).</t>
  </si>
  <si>
    <t xml:space="preserve">1). Marburg Virus
2). Regional instability </t>
  </si>
  <si>
    <t>*Aggressive marketing
*Leveraging Visit Rwanda Partnerships for promotion and conversions
*Increasing the number of market reperesentations to tap into new markets (Australia and Singapore MarketRep will be added next financial year)</t>
  </si>
  <si>
    <t>Increased tourism revenues from 0.62 Billion to 1.1 billion and MICE revenues from 95 Million to 224 Million</t>
  </si>
  <si>
    <t>Value of MICE Revenue</t>
  </si>
  <si>
    <t>Key Events Hosted: FIA Annual General Assemblies &amp; Prize Giving 2024, 4th Global NCD Alliance Forum, Africa Health Agenda International Conference  ( AHAIC)/AMREF ), African Businee Heroes, the African Health Economics, and Policy Association (AfHEA) 2025 Conference</t>
  </si>
  <si>
    <t xml:space="preserve">There were many cancellation and postponment of events due to Marburg Virus. Key Events postponed and cancelled include:
Mobile World Congress - GSMA (Postponed to next FY),PMI® Global Summit Series  Africa (Postponed to Next FY), Nutrition Power the Change - SUN Movement Global Gathering  (Cancelled), World Congress of International Association of Applied Linguistics (Cancelled)   </t>
  </si>
  <si>
    <t xml:space="preserve">*Proactive mining and bidding for the events, with a focus on recurring events. 
*Ensure the successful hosting of the postponed events.  
*Continuing to promote the destination as the second preferred city and 3rd preffered country in Africa. </t>
  </si>
  <si>
    <t>Increased value of Private Investment from $ 2.2 billion to $4.6 billion</t>
  </si>
  <si>
    <t>Private Investment as share of GDP</t>
  </si>
  <si>
    <t>1). Increased investment in industries in Industrial Parks/SEZ.                                  2). Investments in critical industrial sectors, including Clinker manufacturing (190 million USD) and Iron Ore Value Addition (20 Million USD) and Tannery Plant                                           3). Investment in strategic sectors, including New International Airport, Commercial and hospitality buildings.                                     4). Exploration and extraction of new mines as well as better financing options in the mining sector.</t>
  </si>
  <si>
    <t xml:space="preserve">1). Continue to remove barriers to investment and service delivery through the One Stop Centre.          2. Continued development of Industrial Parks and SEZ to attract private sector investment in the industrial sector.                 </t>
  </si>
  <si>
    <t xml:space="preserve">1). Mobilising potential partners to raise funds for the development &amp; improve promotional efforts and offerings to attract anchor investors.                                           2). Invest in priority sector market studies to incentivize investment in new sectors. </t>
  </si>
  <si>
    <t>Value of Private Investment registered</t>
  </si>
  <si>
    <t xml:space="preserve">1). Increased investment in industries in Industrial Parks/SEZ.                                  2). Investments in critical industrial sectors, including Clinker manufacturing (190 million USD) and Iron Ore Value Addition (20 Million USD) and Tannery Plant.                                   3). Investment in strategic sectors, including New International Airport, Commercial and hospitality buildings. </t>
  </si>
  <si>
    <t xml:space="preserve">Limited budget for a proactive and aggressive investment promotion activities. Also, limited ability to engage the private sector across the country given the fact that all staff are at HQ and therefore, many projects by domestic investors are not registered. </t>
  </si>
  <si>
    <t xml:space="preserve">Through investment relations management initiatives, RDB will fast track the process of unlocking bottlenecks that are slowing down the operationalization of strategic investment projects. Additionally, through faciliation and aftercare services, RDB will drive reinvestment and support the expansion of existing businesses and projects. Lastly, RDB will improve its investment promotion efforts, leveraging Rwanda’s foreign missions, roadshows, friends of Rwanda and other partners, to actively engage potential investors, promote investment opportunities, and ensure consistent follow-up to drive a high conversion rate. </t>
  </si>
  <si>
    <t>Increased Productive and decent jobs by 1.25 million (250,000 annually)</t>
  </si>
  <si>
    <t>Number of new decent and productive jobs created</t>
  </si>
  <si>
    <t xml:space="preserve">1) A multifaceted strategies have collectively contributed to Rwanda's job creation in 2024, including GDP Growth by 9.7% surpassing the previous years 8.2% and Mainstreaming employment in public projects.
2) Entrepreunership and Business  Development initiatives  such as  Youth Connekct, Hanga Hub, Aguka Programme  and other various initiatives to support MSMEs by Financial Institutions and Development Partners have expanded. 
3) Stakeholders engagement, District and provincial dialogues have further strengthened the ownership and engagement of local governments in collaboration with local businesses.
</t>
  </si>
  <si>
    <t xml:space="preserve">1). Formalization of SMEs needs to be accelerated to meet targets yet SMEs face capacity constraints related to governance, financial management, access to finance, digital and financial literacy, and other structural limitations.                           
2). Survivability and scalability of firms remains a challenge as only 10% of firms survive past the first year also due to structual challenges.  </t>
  </si>
  <si>
    <t xml:space="preserve">1) MIFOTRA Jointly with NISR to finalise the definition and calculation of productive and decent work.
2) Continue scaling up the Employment-Linked Apprenticeship and Work-Based Learning opportunities
3) Support the extension and Formalization and Scaling of Micro and Small Enterprises  into Stable Job Providers </t>
  </si>
  <si>
    <t>Unemployment Rate (Total Population)</t>
  </si>
  <si>
    <t>The economic activities which offered a relatively high number of employment opportunities to young people include agriculture (70,961); Whole sale and retail trade, repair of motor vehicles andmotorcycles((69,366), households as employers (52,685); construction, manufacturing (24,313) and transportation and storage (23,539).</t>
  </si>
  <si>
    <r>
      <rPr>
        <sz val="15"/>
        <color theme="1"/>
        <rFont val="Play"/>
      </rPr>
      <t xml:space="preserve">Many of the sectors listed,such as agriculture, wholesale and retail trade, and households as employer; are </t>
    </r>
    <r>
      <rPr>
        <sz val="15"/>
        <color theme="1"/>
        <rFont val="Arial"/>
      </rPr>
      <t>characterized by informal employment, with limited job security, low wages, and lack of social protection. This undermines efforts to ensure decent work for young people and may contribute to underemployment or working poverty</t>
    </r>
  </si>
  <si>
    <t xml:space="preserve">1)To improve youth employment quality, We will encourage the Private Sector to focus on formalizing informal jobs, expanding sector-specific skills training, and supporting youth entrepreneurship, especially in agriculture, trade, construction, and transport. These efforts will enhance job security, productivity, and access to decent work for young people across high-employment sectors. 
2). Formalization will require enhanced Public Private Dialogue (PPD), scalable capacity building programs, and stronger macroeconomic fundamentals including increased industrial output, expanding the domestic market, and continued economic growth. </t>
  </si>
  <si>
    <t>Youth neither in employment, nor in education or training (NEET)</t>
  </si>
  <si>
    <t>Stakeholders involved in employment creation have prioritized addressing the issue of youth NEET through targeted interventions such as coaching, awareness campaigns, and recruitment initiatives</t>
  </si>
  <si>
    <r>
      <rPr>
        <sz val="15"/>
        <color rgb="FFFF0000"/>
        <rFont val="Play"/>
      </rPr>
      <t>68%</t>
    </r>
    <r>
      <rPr>
        <sz val="15"/>
        <color theme="1"/>
        <rFont val="Play"/>
      </rPr>
      <t xml:space="preserve"> of all youth have none and primary education. 
27.4% of the NEET are engaged in subsistence Agriculture.
 </t>
    </r>
  </si>
  <si>
    <t>Foster collaboration with key sectors (agriculture, environment, and infrastructure) to integrate NEET youth into labor-intensive programs through employment and hands-on skills development initiatives, ensuring both immediate engagement and long-term capacity building.</t>
  </si>
  <si>
    <t>Outcome</t>
  </si>
  <si>
    <t>Status based on 2024/25 Target</t>
  </si>
  <si>
    <t>Percentage Progress based on 2024/25 Target</t>
  </si>
  <si>
    <t>Percentage Progress based on 2026/27 Target</t>
  </si>
  <si>
    <t>Catch up Plans</t>
  </si>
  <si>
    <t>Percent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</si>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</sst>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
    <numFmt numFmtId="165" formatCode="yyyy/m"/>
  </numFmts>
  <fonts count="5">
    <font>
      <sz val="10"/>
      <color rgb="FF000000"/>
      <name val="Arial"/>
      <scheme val="minor"/>
    </font>
    <font>
      <b/>
      <sz val="15"/>
      <color theme="1"/>
      <name val="Play"/>
    </font>
    <font>
      <sz val="15"/>
      <color theme="1"/>
      <name val="Play"/>
    </font>
    <font>
      <sz val="15"/>
      <color theme="1"/>
      <name val="Arial"/>
    </font>
    <font>
      <sz val="15"/>
      <color rgb="FFFF0000"/>
      <name val="Play"/>
    </font>
  </fonts>
  <fills count="5">
    <fill>
      <patternFill patternType="none"/>
    </fill>
    <fill>
      <patternFill patternType="gray125"/>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7">
    <xf numFmtId="0" fontId="0" fillId="0" borderId="0" xfId="0"/>
    <xf numFmtId="164" fontId="1" fillId="2" borderId="1" xfId="0" applyNumberFormat="1" applyFont="1" applyFill="1" applyBorder="1" applyAlignment="1">
      <alignment wrapText="1"/>
    </xf>
    <xf numFmtId="165" fontId="1" fillId="2" borderId="2" xfId="0" applyNumberFormat="1"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1" fillId="3" borderId="3" xfId="0" applyFont="1" applyFill="1" applyBorder="1" applyAlignment="1">
      <alignment wrapText="1"/>
    </xf>
    <xf numFmtId="0" fontId="1" fillId="4" borderId="4" xfId="0" applyFont="1" applyFill="1" applyBorder="1" applyAlignment="1">
      <alignment vertical="top" wrapText="1"/>
    </xf>
    <xf numFmtId="0" fontId="2" fillId="4" borderId="5" xfId="0" applyFont="1" applyFill="1" applyBorder="1" applyAlignment="1">
      <alignment vertical="top" wrapText="1"/>
    </xf>
    <xf numFmtId="0" fontId="2" fillId="0" borderId="2" xfId="0" applyFont="1" applyBorder="1" applyAlignment="1">
      <alignment vertical="top" wrapText="1"/>
    </xf>
    <xf numFmtId="0" fontId="2" fillId="4" borderId="5" xfId="0" applyFont="1" applyFill="1" applyBorder="1" applyAlignment="1">
      <alignment horizontal="right" vertical="top" wrapText="1"/>
    </xf>
    <xf numFmtId="0" fontId="2" fillId="4" borderId="6" xfId="0" applyFont="1" applyFill="1" applyBorder="1" applyAlignment="1">
      <alignment vertical="top" wrapText="1"/>
    </xf>
    <xf numFmtId="10" fontId="2" fillId="4" borderId="7" xfId="0" applyNumberFormat="1" applyFont="1" applyFill="1" applyBorder="1" applyAlignment="1">
      <alignment vertical="top" wrapText="1"/>
    </xf>
    <xf numFmtId="0" fontId="2" fillId="4" borderId="7" xfId="0" applyFont="1" applyFill="1" applyBorder="1" applyAlignment="1">
      <alignment vertical="top" wrapText="1"/>
    </xf>
    <xf numFmtId="0" fontId="2" fillId="4" borderId="2" xfId="0" applyFont="1" applyFill="1" applyBorder="1" applyAlignment="1">
      <alignment vertical="top" wrapText="1"/>
    </xf>
    <xf numFmtId="0" fontId="2" fillId="4" borderId="8" xfId="0" applyFont="1" applyFill="1" applyBorder="1" applyAlignment="1">
      <alignment vertical="top" wrapText="1"/>
    </xf>
    <xf numFmtId="0" fontId="2" fillId="4" borderId="9" xfId="0" applyFont="1" applyFill="1" applyBorder="1" applyAlignment="1">
      <alignment vertical="top" wrapText="1"/>
    </xf>
    <xf numFmtId="0" fontId="1" fillId="4" borderId="1" xfId="0" applyFont="1" applyFill="1" applyBorder="1" applyAlignment="1">
      <alignment vertical="top" wrapText="1"/>
    </xf>
    <xf numFmtId="0" fontId="2" fillId="4" borderId="10" xfId="0" applyFont="1" applyFill="1" applyBorder="1" applyAlignment="1">
      <alignment vertical="top" wrapText="1"/>
    </xf>
    <xf numFmtId="3" fontId="2" fillId="4" borderId="9" xfId="0" applyNumberFormat="1" applyFont="1" applyFill="1" applyBorder="1" applyAlignment="1">
      <alignment vertical="top" wrapText="1"/>
    </xf>
    <xf numFmtId="3" fontId="2" fillId="4" borderId="5" xfId="0" applyNumberFormat="1" applyFont="1" applyFill="1" applyBorder="1" applyAlignment="1">
      <alignment horizontal="right" vertical="top" wrapText="1"/>
    </xf>
    <xf numFmtId="3" fontId="2" fillId="4" borderId="5" xfId="0" applyNumberFormat="1" applyFont="1" applyFill="1" applyBorder="1" applyAlignment="1">
      <alignment vertical="top" wrapText="1"/>
    </xf>
    <xf numFmtId="3" fontId="2" fillId="4" borderId="2" xfId="0" applyNumberFormat="1" applyFont="1" applyFill="1" applyBorder="1" applyAlignment="1">
      <alignment vertical="top" wrapText="1"/>
    </xf>
    <xf numFmtId="10" fontId="2" fillId="4" borderId="5" xfId="0" applyNumberFormat="1" applyFont="1" applyFill="1" applyBorder="1" applyAlignment="1">
      <alignment vertical="top" wrapText="1"/>
    </xf>
    <xf numFmtId="0" fontId="1" fillId="4" borderId="11" xfId="0" applyFont="1" applyFill="1" applyBorder="1" applyAlignment="1">
      <alignment vertical="top" wrapText="1"/>
    </xf>
    <xf numFmtId="9" fontId="2" fillId="4" borderId="5" xfId="0" applyNumberFormat="1" applyFont="1" applyFill="1" applyBorder="1" applyAlignment="1">
      <alignment vertical="top" wrapText="1"/>
    </xf>
    <xf numFmtId="0" fontId="2" fillId="4" borderId="5"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3"/>
  <sheetViews>
    <sheetView tabSelected="1" workbookViewId="0">
      <selection activeCell="B27" sqref="B27"/>
    </sheetView>
  </sheetViews>
  <sheetFormatPr defaultColWidth="12.609375" defaultRowHeight="15.75" customHeight="1"/>
  <cols>
    <col min="1" max="1" width="32.5" customWidth="1"/>
    <col min="2" max="2" width="35.21875" customWidth="1"/>
    <col min="4" max="4" width="13.44140625" bestFit="1" customWidth="1"/>
    <col min="6" max="6" width="11.0546875" bestFit="1" customWidth="1"/>
    <col min="9" max="9" width="11.94140625" bestFit="1" customWidth="1"/>
    <col min="10" max="10" width="44.21875" customWidth="1"/>
    <col min="11" max="11" width="21.71875" customWidth="1"/>
    <col min="12" max="12" width="30.88671875" customWidth="1"/>
    <col min="13" max="13" width="28.38671875" customWidth="1"/>
  </cols>
  <sheetData>
    <row r="1" spans="1:14" ht="15.75" customHeight="1">
      <c r="A1" s="1" t="s">
        <v>65</v>
      </c>
      <c r="B1" s="2" t="s">
        <v>0</v>
      </c>
      <c r="C1" s="3" t="s">
        <v>1</v>
      </c>
      <c r="D1" s="3" t="s">
        <v>2</v>
      </c>
      <c r="E1" s="3" t="s">
        <v>3</v>
      </c>
      <c r="F1" s="3" t="s">
        <v>4</v>
      </c>
      <c r="G1" s="4" t="s">
        <v>5</v>
      </c>
      <c r="H1" s="5" t="s">
        <v>67</v>
      </c>
      <c r="I1" s="5" t="s">
        <v>68</v>
      </c>
      <c r="J1" s="5" t="s">
        <v>66</v>
      </c>
      <c r="K1" s="5" t="s">
        <v>6</v>
      </c>
      <c r="L1" s="6" t="s">
        <v>7</v>
      </c>
      <c r="M1" s="6" t="s">
        <v>8</v>
      </c>
      <c r="N1" s="6" t="s">
        <v>69</v>
      </c>
    </row>
    <row r="2" spans="1:14" ht="15.75" customHeight="1">
      <c r="A2" s="7" t="s">
        <v>9</v>
      </c>
      <c r="B2" s="8" t="s">
        <v>10</v>
      </c>
      <c r="C2" s="9" t="s">
        <v>70</v>
      </c>
      <c r="D2" s="8">
        <v>10.199999999999999</v>
      </c>
      <c r="E2" s="10">
        <v>10.7</v>
      </c>
      <c r="F2" s="8">
        <v>9.5</v>
      </c>
      <c r="G2" s="11">
        <v>10</v>
      </c>
      <c r="H2" s="12">
        <f t="shared" ref="H2:H11" si="0">G2/F2</f>
        <v>1.0526315789473684</v>
      </c>
      <c r="I2" s="12">
        <f t="shared" ref="I2:I11" si="1">G2/E2</f>
        <v>0.93457943925233655</v>
      </c>
      <c r="J2" s="13" t="str">
        <f t="shared" ref="J2:K2" si="2">IF(H2&gt;=1, "COMPLETED", IF(H2&gt;=0.75, "GOOD", IF(H2&gt;=0.5, "SATISFACTORY", "LOW")))</f>
        <v>COMPLETED</v>
      </c>
      <c r="K2" s="13" t="str">
        <f t="shared" si="2"/>
        <v>GOOD</v>
      </c>
      <c r="L2" s="14" t="s">
        <v>12</v>
      </c>
      <c r="M2" s="9" t="s">
        <v>13</v>
      </c>
      <c r="N2" s="14" t="s">
        <v>14</v>
      </c>
    </row>
    <row r="3" spans="1:14" ht="15.75" customHeight="1">
      <c r="A3" s="7" t="s">
        <v>9</v>
      </c>
      <c r="B3" s="15" t="s">
        <v>15</v>
      </c>
      <c r="C3" s="9" t="s">
        <v>70</v>
      </c>
      <c r="D3" s="8">
        <v>10</v>
      </c>
      <c r="E3" s="10">
        <v>13</v>
      </c>
      <c r="F3" s="8">
        <v>13</v>
      </c>
      <c r="G3" s="11">
        <v>7</v>
      </c>
      <c r="H3" s="12">
        <f t="shared" si="0"/>
        <v>0.53846153846153844</v>
      </c>
      <c r="I3" s="12">
        <f t="shared" si="1"/>
        <v>0.53846153846153844</v>
      </c>
      <c r="J3" s="13" t="str">
        <f t="shared" ref="J3:K3" si="3">IF(H3&gt;=1, "COMPLETED", IF(H3&gt;=0.75, "GOOD", IF(H3&gt;=0.5, "SATISFACTORY", "LOW")))</f>
        <v>SATISFACTORY</v>
      </c>
      <c r="K3" s="13" t="str">
        <f t="shared" si="3"/>
        <v>SATISFACTORY</v>
      </c>
      <c r="L3" s="14" t="s">
        <v>16</v>
      </c>
      <c r="M3" s="9" t="s">
        <v>17</v>
      </c>
      <c r="N3" s="16" t="s">
        <v>18</v>
      </c>
    </row>
    <row r="4" spans="1:14" ht="15.75" customHeight="1">
      <c r="A4" s="7" t="s">
        <v>9</v>
      </c>
      <c r="B4" s="14" t="s">
        <v>19</v>
      </c>
      <c r="C4" s="9" t="s">
        <v>11</v>
      </c>
      <c r="D4" s="8">
        <v>22</v>
      </c>
      <c r="E4" s="10">
        <v>23.2</v>
      </c>
      <c r="F4" s="8">
        <v>22.4</v>
      </c>
      <c r="G4" s="11">
        <v>21</v>
      </c>
      <c r="H4" s="12">
        <f t="shared" si="0"/>
        <v>0.93750000000000011</v>
      </c>
      <c r="I4" s="12">
        <f t="shared" si="1"/>
        <v>0.90517241379310343</v>
      </c>
      <c r="J4" s="13" t="str">
        <f t="shared" ref="J4:K4" si="4">IF(H4&gt;=1, "COMPLETED", IF(H4&gt;=0.75, "GOOD", IF(H4&gt;=0.5, "SATISFACTORY", "LOW")))</f>
        <v>GOOD</v>
      </c>
      <c r="K4" s="13" t="str">
        <f t="shared" si="4"/>
        <v>GOOD</v>
      </c>
      <c r="L4" s="14" t="s">
        <v>20</v>
      </c>
      <c r="M4" s="14" t="s">
        <v>21</v>
      </c>
      <c r="N4" s="16" t="s">
        <v>22</v>
      </c>
    </row>
    <row r="5" spans="1:14" ht="15.75" customHeight="1">
      <c r="A5" s="17" t="s">
        <v>23</v>
      </c>
      <c r="B5" s="14" t="s">
        <v>24</v>
      </c>
      <c r="C5" s="9" t="s">
        <v>70</v>
      </c>
      <c r="D5" s="8">
        <v>61</v>
      </c>
      <c r="E5" s="10">
        <v>68</v>
      </c>
      <c r="F5" s="8">
        <v>63</v>
      </c>
      <c r="G5" s="18">
        <v>75.5</v>
      </c>
      <c r="H5" s="12">
        <f t="shared" si="0"/>
        <v>1.1984126984126984</v>
      </c>
      <c r="I5" s="12">
        <f t="shared" si="1"/>
        <v>1.1102941176470589</v>
      </c>
      <c r="J5" s="13" t="str">
        <f t="shared" ref="J5:K5" si="5">IF(H5&gt;=1, "COMPLETED", IF(H5&gt;=0.75, "GOOD", IF(H5&gt;=0.5, "SATISFACTORY", "LOW")))</f>
        <v>COMPLETED</v>
      </c>
      <c r="K5" s="13" t="str">
        <f t="shared" si="5"/>
        <v>COMPLETED</v>
      </c>
      <c r="L5" s="19" t="s">
        <v>25</v>
      </c>
      <c r="M5" s="19" t="s">
        <v>26</v>
      </c>
      <c r="N5" s="19" t="s">
        <v>27</v>
      </c>
    </row>
    <row r="6" spans="1:14" ht="15.75" customHeight="1">
      <c r="A6" s="17" t="s">
        <v>23</v>
      </c>
      <c r="B6" s="8" t="s">
        <v>28</v>
      </c>
      <c r="C6" s="14" t="s">
        <v>29</v>
      </c>
      <c r="D6" s="8">
        <v>3.5089999999999999</v>
      </c>
      <c r="E6" s="20">
        <v>5712</v>
      </c>
      <c r="F6" s="21">
        <v>4374</v>
      </c>
      <c r="G6" s="22">
        <v>5790</v>
      </c>
      <c r="H6" s="12">
        <f t="shared" si="0"/>
        <v>1.3237311385459534</v>
      </c>
      <c r="I6" s="12">
        <f t="shared" si="1"/>
        <v>1.0136554621848739</v>
      </c>
      <c r="J6" s="13" t="str">
        <f t="shared" ref="J6:K6" si="6">IF(H6&gt;=1, "COMPLETED", IF(H6&gt;=0.75, "GOOD", IF(H6&gt;=0.5, "SATISFACTORY", "LOW")))</f>
        <v>COMPLETED</v>
      </c>
      <c r="K6" s="13" t="str">
        <f t="shared" si="6"/>
        <v>COMPLETED</v>
      </c>
      <c r="L6" s="19" t="s">
        <v>30</v>
      </c>
      <c r="M6" s="19" t="s">
        <v>31</v>
      </c>
      <c r="N6" s="19" t="s">
        <v>32</v>
      </c>
    </row>
    <row r="7" spans="1:14" ht="15.75" customHeight="1">
      <c r="A7" s="17" t="s">
        <v>38</v>
      </c>
      <c r="B7" s="8" t="s">
        <v>33</v>
      </c>
      <c r="C7" s="14" t="s">
        <v>34</v>
      </c>
      <c r="D7" s="8">
        <v>620</v>
      </c>
      <c r="E7" s="10">
        <v>908</v>
      </c>
      <c r="F7" s="8">
        <v>716</v>
      </c>
      <c r="G7" s="8">
        <v>647</v>
      </c>
      <c r="H7" s="12">
        <f t="shared" si="0"/>
        <v>0.90363128491620115</v>
      </c>
      <c r="I7" s="12">
        <f t="shared" si="1"/>
        <v>0.7125550660792952</v>
      </c>
      <c r="J7" s="13" t="str">
        <f t="shared" ref="J7:K7" si="7">IF(H7&gt;=1, "COMPLETED", IF(H7&gt;=0.75, "GOOD", IF(H7&gt;=0.5, "SATISFACTORY", "LOW")))</f>
        <v>GOOD</v>
      </c>
      <c r="K7" s="13" t="str">
        <f t="shared" si="7"/>
        <v>SATISFACTORY</v>
      </c>
      <c r="L7" s="8" t="s">
        <v>35</v>
      </c>
      <c r="M7" s="8" t="s">
        <v>36</v>
      </c>
      <c r="N7" s="8" t="s">
        <v>37</v>
      </c>
    </row>
    <row r="8" spans="1:14" ht="15.75" customHeight="1">
      <c r="A8" s="17" t="s">
        <v>38</v>
      </c>
      <c r="B8" s="8" t="s">
        <v>39</v>
      </c>
      <c r="C8" s="14" t="s">
        <v>34</v>
      </c>
      <c r="D8" s="8">
        <v>95</v>
      </c>
      <c r="E8" s="10">
        <v>156</v>
      </c>
      <c r="F8" s="8">
        <v>108</v>
      </c>
      <c r="G8" s="11">
        <v>84.8</v>
      </c>
      <c r="H8" s="12">
        <f t="shared" si="0"/>
        <v>0.78518518518518521</v>
      </c>
      <c r="I8" s="12">
        <f t="shared" si="1"/>
        <v>0.54358974358974355</v>
      </c>
      <c r="J8" s="13" t="str">
        <f t="shared" ref="J8:K8" si="8">IF(H8&gt;=1, "COMPLETED", IF(H8&gt;=0.75, "GOOD", IF(H8&gt;=0.5, "SATISFACTORY", "LOW")))</f>
        <v>GOOD</v>
      </c>
      <c r="K8" s="13" t="str">
        <f t="shared" si="8"/>
        <v>SATISFACTORY</v>
      </c>
      <c r="L8" s="8" t="s">
        <v>40</v>
      </c>
      <c r="M8" s="8" t="s">
        <v>41</v>
      </c>
      <c r="N8" s="8" t="s">
        <v>42</v>
      </c>
    </row>
    <row r="9" spans="1:14" ht="15.75" customHeight="1">
      <c r="A9" s="17" t="s">
        <v>43</v>
      </c>
      <c r="B9" s="8" t="s">
        <v>44</v>
      </c>
      <c r="C9" s="9" t="s">
        <v>70</v>
      </c>
      <c r="D9" s="8">
        <v>15.9</v>
      </c>
      <c r="E9" s="10">
        <v>18</v>
      </c>
      <c r="F9" s="8">
        <v>17.399999999999999</v>
      </c>
      <c r="G9" s="8">
        <v>22.5</v>
      </c>
      <c r="H9" s="12">
        <f t="shared" si="0"/>
        <v>1.2931034482758621</v>
      </c>
      <c r="I9" s="12">
        <f t="shared" si="1"/>
        <v>1.25</v>
      </c>
      <c r="J9" s="13" t="str">
        <f t="shared" ref="J9:K9" si="9">IF(H9&gt;=1, "COMPLETED", IF(H9&gt;=0.75, "GOOD", IF(H9&gt;=0.5, "SATISFACTORY", "LOW")))</f>
        <v>COMPLETED</v>
      </c>
      <c r="K9" s="13" t="str">
        <f t="shared" si="9"/>
        <v>COMPLETED</v>
      </c>
      <c r="L9" s="23" t="s">
        <v>45</v>
      </c>
      <c r="M9" s="23" t="s">
        <v>46</v>
      </c>
      <c r="N9" s="23" t="s">
        <v>47</v>
      </c>
    </row>
    <row r="10" spans="1:14" ht="15.75" customHeight="1">
      <c r="A10" s="17" t="s">
        <v>43</v>
      </c>
      <c r="B10" s="8" t="s">
        <v>48</v>
      </c>
      <c r="C10" s="14" t="s">
        <v>29</v>
      </c>
      <c r="D10" s="8">
        <v>2.2000000000000002</v>
      </c>
      <c r="E10" s="10">
        <v>3.6</v>
      </c>
      <c r="F10" s="8">
        <v>2.6</v>
      </c>
      <c r="G10" s="8">
        <v>3.2</v>
      </c>
      <c r="H10" s="12">
        <f t="shared" si="0"/>
        <v>1.2307692307692308</v>
      </c>
      <c r="I10" s="12">
        <f t="shared" si="1"/>
        <v>0.88888888888888895</v>
      </c>
      <c r="J10" s="13" t="str">
        <f t="shared" ref="J10:K10" si="10">IF(H10&gt;=1, "COMPLETED", IF(H10&gt;=0.75, "GOOD", IF(H10&gt;=0.5, "SATISFACTORY", "LOW")))</f>
        <v>COMPLETED</v>
      </c>
      <c r="K10" s="13" t="str">
        <f t="shared" si="10"/>
        <v>GOOD</v>
      </c>
      <c r="L10" s="8" t="s">
        <v>49</v>
      </c>
      <c r="M10" s="8" t="s">
        <v>50</v>
      </c>
      <c r="N10" s="8" t="s">
        <v>51</v>
      </c>
    </row>
    <row r="11" spans="1:14" ht="15.75" customHeight="1">
      <c r="A11" s="24" t="s">
        <v>52</v>
      </c>
      <c r="B11" s="14" t="s">
        <v>53</v>
      </c>
      <c r="C11" s="26" t="s">
        <v>71</v>
      </c>
      <c r="D11" s="21">
        <v>1374204</v>
      </c>
      <c r="E11" s="20">
        <v>250000</v>
      </c>
      <c r="F11" s="21">
        <v>250000</v>
      </c>
      <c r="G11" s="21">
        <v>358564</v>
      </c>
      <c r="H11" s="12">
        <f t="shared" si="0"/>
        <v>1.434256</v>
      </c>
      <c r="I11" s="12">
        <f t="shared" si="1"/>
        <v>1.434256</v>
      </c>
      <c r="J11" s="13" t="str">
        <f t="shared" ref="J11:K11" si="11">IF(H11&gt;=1, "COMPLETED", IF(H11&gt;=0.75, "GOOD", IF(H11&gt;=0.5, "SATISFACTORY", "LOW")))</f>
        <v>COMPLETED</v>
      </c>
      <c r="K11" s="13" t="str">
        <f t="shared" si="11"/>
        <v>COMPLETED</v>
      </c>
      <c r="L11" s="21" t="s">
        <v>54</v>
      </c>
      <c r="M11" s="21" t="s">
        <v>55</v>
      </c>
      <c r="N11" s="21" t="s">
        <v>56</v>
      </c>
    </row>
    <row r="12" spans="1:14" ht="15.75" customHeight="1">
      <c r="A12" s="24" t="s">
        <v>52</v>
      </c>
      <c r="B12" s="14" t="s">
        <v>57</v>
      </c>
      <c r="C12" s="9" t="s">
        <v>70</v>
      </c>
      <c r="D12" s="8">
        <v>17.2</v>
      </c>
      <c r="E12" s="10">
        <v>15</v>
      </c>
      <c r="F12" s="8">
        <v>17</v>
      </c>
      <c r="G12" s="8">
        <v>14.9</v>
      </c>
      <c r="H12" s="12">
        <f t="shared" ref="H12:H13" si="12">(D12-G12)/(D12-F12)</f>
        <v>11.500000000000036</v>
      </c>
      <c r="I12" s="12">
        <f t="shared" ref="I12:I13" si="13">(D12-G12)/(D12-E12)</f>
        <v>1.0454545454545454</v>
      </c>
      <c r="J12" s="13" t="str">
        <f t="shared" ref="J12:K12" si="14">IF(H12&gt;=1, "COMPLETED", IF(H12&gt;=0.75, "GOOD", IF(H12&gt;=0.5, "SATISFACTORY", "LOW")))</f>
        <v>COMPLETED</v>
      </c>
      <c r="K12" s="13" t="str">
        <f t="shared" si="14"/>
        <v>COMPLETED</v>
      </c>
      <c r="L12" s="8" t="s">
        <v>58</v>
      </c>
      <c r="M12" s="8" t="s">
        <v>59</v>
      </c>
      <c r="N12" s="8" t="s">
        <v>60</v>
      </c>
    </row>
    <row r="13" spans="1:14" ht="15.75" customHeight="1">
      <c r="A13" s="24" t="s">
        <v>52</v>
      </c>
      <c r="B13" s="14" t="s">
        <v>61</v>
      </c>
      <c r="C13" s="9" t="s">
        <v>70</v>
      </c>
      <c r="D13" s="8">
        <v>33</v>
      </c>
      <c r="E13" s="10">
        <v>28</v>
      </c>
      <c r="F13" s="8">
        <v>32</v>
      </c>
      <c r="G13" s="8">
        <v>28.4</v>
      </c>
      <c r="H13" s="12">
        <f t="shared" si="12"/>
        <v>4.6000000000000014</v>
      </c>
      <c r="I13" s="12">
        <f t="shared" si="13"/>
        <v>0.92000000000000026</v>
      </c>
      <c r="J13" s="13" t="str">
        <f t="shared" ref="J13:K13" si="15">IF(H13&gt;=1, "COMPLETED", IF(H13&gt;=0.75, "GOOD", IF(H13&gt;=0.5, "SATISFACTORY", "LOW")))</f>
        <v>COMPLETED</v>
      </c>
      <c r="K13" s="13" t="str">
        <f t="shared" si="15"/>
        <v>GOOD</v>
      </c>
      <c r="L13" s="25" t="s">
        <v>62</v>
      </c>
      <c r="M13" s="8" t="s">
        <v>63</v>
      </c>
      <c r="N13" s="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psdye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NTWARI</cp:lastModifiedBy>
  <dcterms:modified xsi:type="dcterms:W3CDTF">2025-07-04T08:06:50Z</dcterms:modified>
</cp:coreProperties>
</file>