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4255265291\Downloads\"/>
    </mc:Choice>
  </mc:AlternateContent>
  <bookViews>
    <workbookView xWindow="0" yWindow="0" windowWidth="15345" windowHeight="4635" tabRatio="752" activeTab="2"/>
  </bookViews>
  <sheets>
    <sheet name="Capa" sheetId="1" r:id="rId1"/>
    <sheet name="Dados do Município" sheetId="3" r:id="rId2"/>
    <sheet name="Gestores Municipais" sheetId="2" r:id="rId3"/>
    <sheet name="Atenção Primária" sheetId="4" r:id="rId4"/>
    <sheet name="Atenção Secundária" sheetId="5" r:id="rId5"/>
    <sheet name="Indicadores de Saúde" sheetId="8" r:id="rId6"/>
    <sheet name="Covid" sheetId="9" r:id="rId7"/>
    <sheet name="Orçamentos Públicos" sheetId="6" r:id="rId8"/>
    <sheet name="Informações adic-F6" sheetId="7" r:id="rId9"/>
    <sheet name="Deplan" sheetId="10" r:id="rId10"/>
  </sheets>
  <definedNames>
    <definedName name="_xlnm._FilterDatabase" localSheetId="4" hidden="1">'Atenção Secundária'!$A$54:$K$94</definedName>
    <definedName name="_xlnm.Print_Area" localSheetId="4">'Atenção Secundária'!$A$1:$K$100</definedName>
    <definedName name="_xlnm.Print_Area" localSheetId="0">Capa!$A$2:$L$41</definedName>
    <definedName name="_xlnm.Print_Area" localSheetId="1">'Dados do Município'!$B$2:$J$39</definedName>
    <definedName name="_xlnm.Print_Area" localSheetId="8">'Informações adic-F6'!$A$1:$O$59</definedName>
    <definedName name="_xlnm.Print_Area" localSheetId="7">'Orçamentos Públicos'!$A$1:$M$71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" i="7" l="1"/>
  <c r="O40" i="7"/>
  <c r="O41" i="7"/>
  <c r="O42" i="7"/>
  <c r="O38" i="7" l="1"/>
  <c r="O45" i="7" s="1"/>
  <c r="K39" i="6"/>
  <c r="K28" i="6" l="1"/>
  <c r="K52" i="6" s="1"/>
  <c r="K66" i="5" l="1"/>
  <c r="K65" i="5"/>
  <c r="K64" i="5"/>
  <c r="I45" i="6" l="1"/>
  <c r="O33" i="7" l="1"/>
  <c r="O34" i="7" l="1"/>
  <c r="O22" i="7" l="1"/>
  <c r="O21" i="7" l="1"/>
  <c r="O59" i="7" l="1"/>
  <c r="G24" i="7" l="1"/>
  <c r="O23" i="7"/>
  <c r="O24" i="7" s="1"/>
  <c r="J48" i="5" l="1"/>
  <c r="J46" i="5"/>
  <c r="J45" i="5"/>
  <c r="E49" i="5"/>
  <c r="E47" i="5"/>
  <c r="E46" i="5"/>
  <c r="G45" i="5"/>
  <c r="E45" i="5"/>
  <c r="J91" i="5" l="1"/>
  <c r="H91" i="5" l="1"/>
  <c r="G90" i="5" l="1"/>
  <c r="K90" i="5"/>
  <c r="G89" i="5"/>
  <c r="G81" i="5"/>
  <c r="K89" i="5"/>
  <c r="K88" i="5"/>
  <c r="J50" i="5" l="1"/>
  <c r="K87" i="5"/>
  <c r="I91" i="5"/>
  <c r="G66" i="5"/>
  <c r="G65" i="5"/>
  <c r="G64" i="5"/>
  <c r="I39" i="6" l="1"/>
  <c r="G45" i="6"/>
  <c r="G39" i="6"/>
  <c r="M16" i="6"/>
  <c r="M15" i="6"/>
  <c r="G28" i="6" l="1"/>
  <c r="I46" i="6" l="1"/>
  <c r="K46" i="6"/>
  <c r="G46" i="6"/>
  <c r="G54" i="5" l="1"/>
  <c r="G55" i="5"/>
  <c r="G56" i="5"/>
  <c r="G57" i="5"/>
  <c r="G58" i="5"/>
  <c r="G59" i="5"/>
  <c r="G60" i="5"/>
  <c r="G61" i="5"/>
  <c r="G62" i="5"/>
  <c r="G63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2" i="5"/>
  <c r="G83" i="5"/>
  <c r="G84" i="5"/>
  <c r="G85" i="5"/>
  <c r="G86" i="5"/>
  <c r="K54" i="5"/>
  <c r="K55" i="5"/>
  <c r="K56" i="5"/>
  <c r="K57" i="5"/>
  <c r="K58" i="5"/>
  <c r="K59" i="5"/>
  <c r="K60" i="5"/>
  <c r="K61" i="5"/>
  <c r="K62" i="5"/>
  <c r="K63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53" i="6" l="1"/>
  <c r="I53" i="6"/>
  <c r="G53" i="6"/>
  <c r="M44" i="6"/>
  <c r="M43" i="6"/>
  <c r="M42" i="6"/>
  <c r="M41" i="6"/>
  <c r="M40" i="6"/>
  <c r="M37" i="6"/>
  <c r="M36" i="6"/>
  <c r="M35" i="6"/>
  <c r="M34" i="6"/>
  <c r="M33" i="6"/>
  <c r="M32" i="6"/>
  <c r="I28" i="6"/>
  <c r="I52" i="6" s="1"/>
  <c r="K17" i="6"/>
  <c r="K51" i="6" s="1"/>
  <c r="I17" i="6"/>
  <c r="I51" i="6" s="1"/>
  <c r="G17" i="6"/>
  <c r="G51" i="6" s="1"/>
  <c r="M5" i="6"/>
  <c r="M6" i="6"/>
  <c r="M7" i="6"/>
  <c r="M8" i="6"/>
  <c r="M9" i="6"/>
  <c r="M10" i="6"/>
  <c r="M11" i="6"/>
  <c r="M12" i="6"/>
  <c r="M13" i="6"/>
  <c r="M14" i="6"/>
  <c r="M4" i="6"/>
  <c r="K54" i="6" l="1"/>
  <c r="M45" i="6"/>
  <c r="M17" i="6"/>
  <c r="M39" i="6"/>
  <c r="M53" i="6"/>
  <c r="I54" i="6"/>
  <c r="M51" i="6"/>
  <c r="M27" i="6"/>
  <c r="M28" i="6" s="1"/>
  <c r="M25" i="6"/>
  <c r="M26" i="6"/>
  <c r="M21" i="6"/>
  <c r="M23" i="6"/>
  <c r="M24" i="6"/>
  <c r="M22" i="6"/>
  <c r="M46" i="6" l="1"/>
  <c r="G52" i="6"/>
  <c r="G50" i="5"/>
  <c r="F22" i="5"/>
  <c r="E22" i="5"/>
  <c r="M52" i="6" l="1"/>
  <c r="G54" i="6"/>
  <c r="M54" i="6" s="1"/>
  <c r="K91" i="5"/>
  <c r="G91" i="5"/>
  <c r="F91" i="5"/>
  <c r="E50" i="5"/>
  <c r="E51" i="5" s="1"/>
</calcChain>
</file>

<file path=xl/sharedStrings.xml><?xml version="1.0" encoding="utf-8"?>
<sst xmlns="http://schemas.openxmlformats.org/spreadsheetml/2006/main" count="661" uniqueCount="473">
  <si>
    <t xml:space="preserve">ÁREA TERRITORIAL     </t>
  </si>
  <si>
    <t xml:space="preserve">POPULAÇÃO ESTIMADA </t>
  </si>
  <si>
    <t>DENSIDADE DEMOGRÁFICA</t>
  </si>
  <si>
    <r>
      <t>PIB PERCAPITA:</t>
    </r>
    <r>
      <rPr>
        <sz val="8"/>
        <color theme="1"/>
        <rFont val="Calibri"/>
        <family val="2"/>
      </rPr>
      <t/>
    </r>
  </si>
  <si>
    <t>INFORMAÇÕES POLÍTICAS</t>
  </si>
  <si>
    <t>PREFEITO</t>
  </si>
  <si>
    <t>PARTIDO</t>
  </si>
  <si>
    <t>PROS</t>
  </si>
  <si>
    <t>TELEFONE</t>
  </si>
  <si>
    <t>ORDEM</t>
  </si>
  <si>
    <t>VOTOS</t>
  </si>
  <si>
    <t>EM LINHA RETA</t>
  </si>
  <si>
    <t>Km</t>
  </si>
  <si>
    <t>Km²</t>
  </si>
  <si>
    <t>Pessoas</t>
  </si>
  <si>
    <t>R$</t>
  </si>
  <si>
    <t>VIA FLUVIAL</t>
  </si>
  <si>
    <t>2010</t>
  </si>
  <si>
    <t>hab/ Km²</t>
  </si>
  <si>
    <t>2016</t>
  </si>
  <si>
    <t>2019</t>
  </si>
  <si>
    <t>ÍNDICE DE DESENV.HUMANO - IDH</t>
  </si>
  <si>
    <t>% DA POPULAÇÃO EM EXTREMA POBREZA</t>
  </si>
  <si>
    <t>% DA POPULAÇÃO COM PLANO DE SAÚDE</t>
  </si>
  <si>
    <t xml:space="preserve">PARTIDO: </t>
  </si>
  <si>
    <t>E-MAIL:</t>
  </si>
  <si>
    <t>VICE PREF.</t>
  </si>
  <si>
    <t>PRES.CAMARA</t>
  </si>
  <si>
    <t xml:space="preserve">ATUALIZAÇÃO: </t>
  </si>
  <si>
    <t>GERENTE DE ENDEMIAS</t>
  </si>
  <si>
    <t>GERENTE ADMINISTRATIVO E FINANCEIRO</t>
  </si>
  <si>
    <t>GERENTE DE ENFERMAGEM</t>
  </si>
  <si>
    <t xml:space="preserve">VEREADORES ELEITOS </t>
  </si>
  <si>
    <t>INFORMAÇÕES GERAIS DO MUNICÍPIO</t>
  </si>
  <si>
    <t>DATA DA CRIAÇÃO</t>
  </si>
  <si>
    <t xml:space="preserve">SUA DISTÂNCIA DE MANAUS </t>
  </si>
  <si>
    <t>COORDENADOR (A) DE ATENÇÃO BÁSICA</t>
  </si>
  <si>
    <t xml:space="preserve">SECRETÁRIO (A) DE SAÚDE </t>
  </si>
  <si>
    <t>DIRETOR (A) GERAL</t>
  </si>
  <si>
    <t>PRESIDENTE DO CONSELHO MUN. DE SAÚDE</t>
  </si>
  <si>
    <t>COORDENADOR (A) DE VIGILÂNCIA EM SAÚDE</t>
  </si>
  <si>
    <t>INFORMAÇÕES DA SECRETARIA MUNICIPAL DE SAÚDE</t>
  </si>
  <si>
    <t>INFORMAÇÕES DO HOSPITAL REGIONAL</t>
  </si>
  <si>
    <t>TETO</t>
  </si>
  <si>
    <t>CRED.</t>
  </si>
  <si>
    <t>IMPLANT.</t>
  </si>
  <si>
    <t>AGENTES COMUNITÁRIOS DE SAÚDE</t>
  </si>
  <si>
    <t>NÚCLEO DE APOIO A SAÚDE DA FAMÍLIA TIPO I</t>
  </si>
  <si>
    <t>NÚCLEO DE APOIO A SAÚDE DA FAMÍLIA TIPO II</t>
  </si>
  <si>
    <t>NÚCLEO DE APOIO A SAÚDE DA FAMÍLIA TIPO III</t>
  </si>
  <si>
    <t xml:space="preserve">PROGRAMA MELHOR EM CASA </t>
  </si>
  <si>
    <t xml:space="preserve">PROGRAMA SAÚDE NA ESCOLA </t>
  </si>
  <si>
    <t xml:space="preserve">ACOMPANHAMENTO DAS CONDICIONALIDADES DO PROGRAMA BOLSA FAMILIA </t>
  </si>
  <si>
    <t>PROGRAMA MAIS MÉDICOS</t>
  </si>
  <si>
    <t>UNIDADES</t>
  </si>
  <si>
    <t>EXISTENTE</t>
  </si>
  <si>
    <t>CONSTRUÇÃO</t>
  </si>
  <si>
    <t>AMPLIAÇÃO</t>
  </si>
  <si>
    <t>REFORMA</t>
  </si>
  <si>
    <t>UBS</t>
  </si>
  <si>
    <t>UBS FLUVIAL</t>
  </si>
  <si>
    <t>ACAD. DA SAÚDE</t>
  </si>
  <si>
    <t>CAPS</t>
  </si>
  <si>
    <t>CER</t>
  </si>
  <si>
    <t>POLÍCLINICA</t>
  </si>
  <si>
    <t>LABORATÓRIO MUNICIPAL</t>
  </si>
  <si>
    <t>HEMONUCLEO/HEMOCENTRO</t>
  </si>
  <si>
    <t>COBERTURA VACINAL</t>
  </si>
  <si>
    <t>BCG</t>
  </si>
  <si>
    <t>FEBRE AMARELA</t>
  </si>
  <si>
    <t>PENTAVALENTE</t>
  </si>
  <si>
    <t>PNEUMOCÓCICA</t>
  </si>
  <si>
    <t>POLIOMIELITE</t>
  </si>
  <si>
    <t>TRÍPLICE VIRAL D1</t>
  </si>
  <si>
    <t>TRÍPLICE VIRAL D2</t>
  </si>
  <si>
    <t>DOENÇAS E AGRAVOS</t>
  </si>
  <si>
    <t>Nº CASOS</t>
  </si>
  <si>
    <t xml:space="preserve">MALÁRIA </t>
  </si>
  <si>
    <t xml:space="preserve">DENGUE </t>
  </si>
  <si>
    <t>TUBERCULOSE</t>
  </si>
  <si>
    <t>HANSENÍASE</t>
  </si>
  <si>
    <t>AIDS</t>
  </si>
  <si>
    <t>CÂNCER DE MAMA (mamo realizadas)</t>
  </si>
  <si>
    <t>ÓBITO MATERNO</t>
  </si>
  <si>
    <t>ÓBITO INFANTIL</t>
  </si>
  <si>
    <t xml:space="preserve">SARAMPO </t>
  </si>
  <si>
    <t>PRODUÇÃO HOSPITALAR</t>
  </si>
  <si>
    <t>SIH/ GLOSAS</t>
  </si>
  <si>
    <t>SCNES</t>
  </si>
  <si>
    <t>ACS</t>
  </si>
  <si>
    <t>ESF</t>
  </si>
  <si>
    <t>ESFR</t>
  </si>
  <si>
    <t>NASF</t>
  </si>
  <si>
    <t>LRPD</t>
  </si>
  <si>
    <t>CEO</t>
  </si>
  <si>
    <t>CENTROS DE ESPECIALIDADES ODONT.TIPO I</t>
  </si>
  <si>
    <t>CENTROS DE ESPECIALIDADES ODONT.TIPO II</t>
  </si>
  <si>
    <t>CENTROS DE ESPECIALIDADES ODONT.TIPO III</t>
  </si>
  <si>
    <t>INFORMAÇÕES SOBRE AS AÇÕES E PROGRAMAS DE ATENÇÃO À SAÚDE</t>
  </si>
  <si>
    <t>DIRETOR (A) CLÍNICO</t>
  </si>
  <si>
    <t>COORDENADOR (A) DE VIGILÂNCIA SANITÁRIA</t>
  </si>
  <si>
    <t>COORDENADOR (A) DE VIGILÂNCIA AMBIENTAL</t>
  </si>
  <si>
    <t>COORDENADOR (A) DE ZOONOSES</t>
  </si>
  <si>
    <t>COBERTURA DE ATENÇÃO  BÁSICA</t>
  </si>
  <si>
    <t>AGUARDA INFORMAÇÕES</t>
  </si>
  <si>
    <t xml:space="preserve">EQUIPES DE SAÚDE DA FAMÍLIA </t>
  </si>
  <si>
    <t>EQUIPES DE SAÚDE DA FAMÍLIA RIBEIRINHA</t>
  </si>
  <si>
    <t>EQUIPES DE SAÚDE BUCAL TIPO I</t>
  </si>
  <si>
    <t>EQUIPES DE SAÚDE BUCAL TIPO II</t>
  </si>
  <si>
    <t>ESB-I</t>
  </si>
  <si>
    <t>ESB-II</t>
  </si>
  <si>
    <t>PBF</t>
  </si>
  <si>
    <t>FAMÍLIAS BENEFICIADAS</t>
  </si>
  <si>
    <t>PSE</t>
  </si>
  <si>
    <t>PMC</t>
  </si>
  <si>
    <t>COBERTURA DA ESTRATÉGIA DE SAÚDE DA FAMÍLIA</t>
  </si>
  <si>
    <t>IMUNOBIOLÓGICAS</t>
  </si>
  <si>
    <t>ITEM</t>
  </si>
  <si>
    <t>SIM (CAP.REGISTRO DE ÓBITO)</t>
  </si>
  <si>
    <t>SINAN  (REGULARIDADE DE ENVIO)</t>
  </si>
  <si>
    <t>(SINASC CAPTAÇ.DE REG.NASC.VIVO)</t>
  </si>
  <si>
    <t>LABORATÓRIO REG.DE PRÓTESE DENTÁRIA</t>
  </si>
  <si>
    <t>R$ REPASSE.</t>
  </si>
  <si>
    <t>Nº DE LEITOS :</t>
  </si>
  <si>
    <t>CLÍNICOS</t>
  </si>
  <si>
    <t>CIRÚRGICOS</t>
  </si>
  <si>
    <t>OBSTÉTRICOS</t>
  </si>
  <si>
    <t>PEDIÁTRICOS</t>
  </si>
  <si>
    <t>OUTROS</t>
  </si>
  <si>
    <t>TOTAL</t>
  </si>
  <si>
    <t>SUS</t>
  </si>
  <si>
    <t>SALAS CIRÚRGICAS EXISTENTE</t>
  </si>
  <si>
    <t>FUNCIONANDO</t>
  </si>
  <si>
    <t>VEÍCULOS</t>
  </si>
  <si>
    <t>EXIST.</t>
  </si>
  <si>
    <t>FUNCION.</t>
  </si>
  <si>
    <t>EXAMES REALIZADOS</t>
  </si>
  <si>
    <t>ADMINISTRATIVOS</t>
  </si>
  <si>
    <t>MAMOGRAFIA</t>
  </si>
  <si>
    <t>AMBULÂNCIA TERRESTRE</t>
  </si>
  <si>
    <t>ULTRASSONOGRAFIA</t>
  </si>
  <si>
    <t>AMBULÂNCIA FLUVIAL</t>
  </si>
  <si>
    <t>RAIO X</t>
  </si>
  <si>
    <t>ELETROCARDIOGRAMA</t>
  </si>
  <si>
    <t>SERVIÇOS OFERTADOS</t>
  </si>
  <si>
    <t>SIM</t>
  </si>
  <si>
    <t>NÃO</t>
  </si>
  <si>
    <t>EQUIPAMENTOS</t>
  </si>
  <si>
    <t>URG. E EMERGÊNCIA</t>
  </si>
  <si>
    <t>BERÇO AQUECIDO</t>
  </si>
  <si>
    <t>ODONTOLOGIA</t>
  </si>
  <si>
    <t>BISTURI ELÉTRICO</t>
  </si>
  <si>
    <t>SERVIÇO SOCIAL</t>
  </si>
  <si>
    <t>CARRO DE ANESTESIA</t>
  </si>
  <si>
    <t>PSICOLOGIA</t>
  </si>
  <si>
    <t>CARRO DE EMERGÊNCIA</t>
  </si>
  <si>
    <t>FISIOTERAPIA</t>
  </si>
  <si>
    <t>CARDIOVERSOR</t>
  </si>
  <si>
    <t>CONS. MÉDICA BÁSICA</t>
  </si>
  <si>
    <t>DESFIBRILADOR / DEA</t>
  </si>
  <si>
    <t>DIGITALIZADOR DE IMAGENS</t>
  </si>
  <si>
    <t>LABORATÓRIO</t>
  </si>
  <si>
    <t>ELETROCARDIÓGRAFO</t>
  </si>
  <si>
    <t>EQUIPO ODONTOLÓGICO</t>
  </si>
  <si>
    <t>GRUPO GERADOR</t>
  </si>
  <si>
    <t>INCUBADORA</t>
  </si>
  <si>
    <t>TOMOGRAFIA</t>
  </si>
  <si>
    <t>MAMÓGRAFO</t>
  </si>
  <si>
    <t>ELETROCARDIOGRAFIA</t>
  </si>
  <si>
    <t>PROCESS. DE RAIOS-X</t>
  </si>
  <si>
    <t>ELETROENCEFALOGRAFIA</t>
  </si>
  <si>
    <t xml:space="preserve">RAIOS-X </t>
  </si>
  <si>
    <t>CIRURGIAS ELETIVAS</t>
  </si>
  <si>
    <t>RESPIRADOR / VENT. MECÂNICO</t>
  </si>
  <si>
    <t>CIR. DE EMERGÊNCIA</t>
  </si>
  <si>
    <t>TOMÓGRAFO</t>
  </si>
  <si>
    <t>SISREG</t>
  </si>
  <si>
    <t>ULTRASSOM</t>
  </si>
  <si>
    <t>RECURSOS HUMANOS</t>
  </si>
  <si>
    <t>CATEGORIA</t>
  </si>
  <si>
    <t>PREFEITURA</t>
  </si>
  <si>
    <t>CLÍNICOS GERAIS</t>
  </si>
  <si>
    <t>MÉDICOS ESPECIALISTAS</t>
  </si>
  <si>
    <t>DEMAIS PROFISSIONAIS DE SAÚDE</t>
  </si>
  <si>
    <t>SUBTOTAL</t>
  </si>
  <si>
    <t>PROFISSIONAIS DE SAÚDE</t>
  </si>
  <si>
    <t>ARTIFICE</t>
  </si>
  <si>
    <t>COPEIRO</t>
  </si>
  <si>
    <t>COZINHEIRO</t>
  </si>
  <si>
    <t>ENFERMEIRO</t>
  </si>
  <si>
    <t>MEDICO</t>
  </si>
  <si>
    <t>MOTORISTA</t>
  </si>
  <si>
    <t>VIGIA</t>
  </si>
  <si>
    <t>UNIDADE HOSPITAL</t>
  </si>
  <si>
    <t xml:space="preserve">MÉD.INTERNAÇÃO DIA: </t>
  </si>
  <si>
    <t xml:space="preserve">MÉD.INTERNAÇÃO MÊS: </t>
  </si>
  <si>
    <t>FONTE: UNID.HOSP.</t>
  </si>
  <si>
    <t xml:space="preserve">NÚMERO DE LEITOS DE INTERNAÇÃO </t>
  </si>
  <si>
    <t>FONTE: UNIDADE HOSP.</t>
  </si>
  <si>
    <t>CONS. MÉD. ESPECIAL.</t>
  </si>
  <si>
    <t>SUSAM  / CONTRATO</t>
  </si>
  <si>
    <t>SUSAM  / ESTATUTÁRIO</t>
  </si>
  <si>
    <t>FONTE: DGRH / MUNICÍPIO</t>
  </si>
  <si>
    <t>PAGAMENTO DE MÉDICO ESPECIALISTA</t>
  </si>
  <si>
    <t xml:space="preserve">CONTRATO Nº057/2013 - ULTRASSON </t>
  </si>
  <si>
    <t>CONTRATO Nº117/2014 - RAIO-X</t>
  </si>
  <si>
    <t>CUSTEIO</t>
  </si>
  <si>
    <t>ATENÇÃO BÁSICA</t>
  </si>
  <si>
    <t>ASSISTÊNCIA FARMACÊUTICA</t>
  </si>
  <si>
    <t>VIGILÂNCIA EM SAÚDE</t>
  </si>
  <si>
    <t>GESTÃO DO SUS</t>
  </si>
  <si>
    <t>INVESTIMENTO</t>
  </si>
  <si>
    <t>ATENÇÃO ESPECIALIZADA</t>
  </si>
  <si>
    <t>TOTAL GERAL BLOCOS DE FINANCIAMENTO</t>
  </si>
  <si>
    <t>TOTAL GERAL/ ANO</t>
  </si>
  <si>
    <t>FONTE: FES/FNS</t>
  </si>
  <si>
    <t>FOLHA 1/6</t>
  </si>
  <si>
    <t>FOLHA 2/6</t>
  </si>
  <si>
    <t>FOLHA 3/6</t>
  </si>
  <si>
    <t>FOLHA 4/6</t>
  </si>
  <si>
    <t>FOLHA 5/6</t>
  </si>
  <si>
    <t xml:space="preserve">OBRAS (ENGENHARIA) </t>
  </si>
  <si>
    <t>PARCELA</t>
  </si>
  <si>
    <t>CIB</t>
  </si>
  <si>
    <t>FARMACEUTICO</t>
  </si>
  <si>
    <t>FARMACEUTICO BIOQUIMICO</t>
  </si>
  <si>
    <t>FISIOTERAPEUTA</t>
  </si>
  <si>
    <t>FONOAUDIOLOGO</t>
  </si>
  <si>
    <t>MEDICO DOUTOR</t>
  </si>
  <si>
    <t>MEDICO ESPECIALISTA</t>
  </si>
  <si>
    <t>MEDICO GRADUADO</t>
  </si>
  <si>
    <t>MEDICO MESTRE</t>
  </si>
  <si>
    <t>TECNICO</t>
  </si>
  <si>
    <t>TECNICO DE ENFERMAGEM</t>
  </si>
  <si>
    <t>TECNICO DE HEMOTERAPIA</t>
  </si>
  <si>
    <t>TECNICO DE PATOLOGIA CLINICA</t>
  </si>
  <si>
    <t>TECNICO DE RADIOLOGIA MEDICA</t>
  </si>
  <si>
    <t>TECNICO DE SAUDE BUCAL</t>
  </si>
  <si>
    <t>ASSISTENTE TECNICO</t>
  </si>
  <si>
    <t>AUXILIAR DE ENFERMAGEM</t>
  </si>
  <si>
    <t>AUXILIAR DE NUTRICAO E DIETETICA</t>
  </si>
  <si>
    <t>AUXILIAR DE PATOLOGIA CLINICA</t>
  </si>
  <si>
    <t>AUXILIAR DE RADIOLOGIA MEDICA</t>
  </si>
  <si>
    <t>AUXILIAR DE SAUDE BUCAL</t>
  </si>
  <si>
    <t>AUXILIAR OPERACIONAL DE SAUDE</t>
  </si>
  <si>
    <t>AGENTE ADMINISTRATIVO</t>
  </si>
  <si>
    <t>AUXILIAR DE SERVICOS GERAIS</t>
  </si>
  <si>
    <t>MÉDIO</t>
  </si>
  <si>
    <t>FUNDAMENTAL</t>
  </si>
  <si>
    <t>VALOR FOLHA SUSAM</t>
  </si>
  <si>
    <t>043/17</t>
  </si>
  <si>
    <t>QTDE</t>
  </si>
  <si>
    <t>REFERÊNCIA</t>
  </si>
  <si>
    <t>PAGAM.PROFISSIONAIS</t>
  </si>
  <si>
    <t>020/16</t>
  </si>
  <si>
    <t>083/17</t>
  </si>
  <si>
    <t>ADIANTAM. OUT/NOV/DEZ</t>
  </si>
  <si>
    <t>MEMO 055/17</t>
  </si>
  <si>
    <t>002/18</t>
  </si>
  <si>
    <t>059/18</t>
  </si>
  <si>
    <t>TCG PREFEITURA/ESTADO</t>
  </si>
  <si>
    <t>COMPLEMENTO DO MAC</t>
  </si>
  <si>
    <t>INDENIZATÓRIOS PAGOS</t>
  </si>
  <si>
    <t xml:space="preserve">BLOCOS DE FINANCIAMENTO </t>
  </si>
  <si>
    <t>RECURSO ESTADUAL PARA O MUNICÍPIO</t>
  </si>
  <si>
    <t>RECURSO DO FUNDO ESTADUAL PARA O MUNICÍPIO</t>
  </si>
  <si>
    <t>RECURSO DO FUNDO NACIONAL PARA O MUNICÍPIO</t>
  </si>
  <si>
    <t>REPASSES FINANCEIROS DA SAÚDE PARA O MUNICÍPIO</t>
  </si>
  <si>
    <t>FUNDO DE PARTICIPAÇÃO DOS MUNICÍPIOS</t>
  </si>
  <si>
    <t>TOTAL DE RECURSOS REPASSADOS - CONSOLIDADO</t>
  </si>
  <si>
    <t>GESTÃO E DESENVOLV.DE TECNOLOGIA EM SAÚDE NO SUS</t>
  </si>
  <si>
    <t xml:space="preserve">FONTE </t>
  </si>
  <si>
    <t>SUSAM</t>
  </si>
  <si>
    <t>FES</t>
  </si>
  <si>
    <t>FNS</t>
  </si>
  <si>
    <t>FOLHA 6/6</t>
  </si>
  <si>
    <t>INFORMAÇÕES ADICIONAIS</t>
  </si>
  <si>
    <r>
      <t>FONTE:</t>
    </r>
    <r>
      <rPr>
        <b/>
        <sz val="12"/>
        <rFont val="Arial"/>
        <family val="2"/>
      </rPr>
      <t xml:space="preserve"> IBGE </t>
    </r>
  </si>
  <si>
    <r>
      <t>FONTE:</t>
    </r>
    <r>
      <rPr>
        <b/>
        <sz val="12"/>
        <rFont val="Arial"/>
        <family val="2"/>
      </rPr>
      <t xml:space="preserve"> ASSOCIAÇÃO AMAZ. MUNICÍPIOS</t>
    </r>
  </si>
  <si>
    <r>
      <rPr>
        <sz val="12"/>
        <rFont val="Arial"/>
        <family val="2"/>
      </rPr>
      <t xml:space="preserve">FONTE: </t>
    </r>
    <r>
      <rPr>
        <b/>
        <sz val="12"/>
        <rFont val="Arial"/>
        <family val="2"/>
      </rPr>
      <t>ASSOCIAÇÃO AMAZ. MUNICÍPIOS</t>
    </r>
  </si>
  <si>
    <r>
      <t>FONTE:</t>
    </r>
    <r>
      <rPr>
        <b/>
        <sz val="12"/>
        <rFont val="Arial"/>
        <family val="2"/>
      </rPr>
      <t xml:space="preserve"> TSE JAN / 2018</t>
    </r>
  </si>
  <si>
    <t>CENTRO  DE FISIOT.</t>
  </si>
  <si>
    <t>CEDIDOS</t>
  </si>
  <si>
    <t>APOSENTA DORIA</t>
  </si>
  <si>
    <t>SERVIDORES ATIVOS</t>
  </si>
  <si>
    <t>TOTAL DE PROFISSIONAIS NA UNIDADE</t>
  </si>
  <si>
    <t>SALÁRIO INCIAL</t>
  </si>
  <si>
    <t xml:space="preserve">PREFEITURA </t>
  </si>
  <si>
    <t>SUB TOTAL</t>
  </si>
  <si>
    <t xml:space="preserve">DADOS CONFORME NOTA TÉCNICA DO DAB </t>
  </si>
  <si>
    <t>% FAMÍLIAS ATENDIDAS</t>
  </si>
  <si>
    <t xml:space="preserve"> 30 de dezembro de 1987</t>
  </si>
  <si>
    <t xml:space="preserve"> ANTONIO ROCK LONGO </t>
  </si>
  <si>
    <t>DEM</t>
  </si>
  <si>
    <t>(97) 99155-3968</t>
  </si>
  <si>
    <t>prefeituradeapui@hotmail.com</t>
  </si>
  <si>
    <t>MARCOS ANTONIO LISE</t>
  </si>
  <si>
    <t>PRP</t>
  </si>
  <si>
    <t>-</t>
  </si>
  <si>
    <t xml:space="preserve">GILBERTO VIZOLLI </t>
  </si>
  <si>
    <t>SD</t>
  </si>
  <si>
    <t xml:space="preserve">BRUNO JOSE DE MORAIS </t>
  </si>
  <si>
    <t xml:space="preserve">FLAVIANO CARVALHO DE SOUZA </t>
  </si>
  <si>
    <t>PTN</t>
  </si>
  <si>
    <t xml:space="preserve">ROBERTO WILLIAM BRAGA GOMES </t>
  </si>
  <si>
    <t>PV</t>
  </si>
  <si>
    <t xml:space="preserve">JOSE RIBARMAR ARAUJO </t>
  </si>
  <si>
    <t xml:space="preserve">ANTONIO CARLOS MOISES FRANCO </t>
  </si>
  <si>
    <t xml:space="preserve"> PSB</t>
  </si>
  <si>
    <t xml:space="preserve"> CARLOS ALVES DA SILVA </t>
  </si>
  <si>
    <t>PSD</t>
  </si>
  <si>
    <t>PC DO B</t>
  </si>
  <si>
    <t>ISLEIA GOMES DE FARIAS</t>
  </si>
  <si>
    <t>(97) 98808 - 2331</t>
  </si>
  <si>
    <t>ISLEIA GOMES</t>
  </si>
  <si>
    <t>EMERSON CURTARELI</t>
  </si>
  <si>
    <t xml:space="preserve">NÃO TEM </t>
  </si>
  <si>
    <t xml:space="preserve">MARIA MAGNOLIA RODRIGUES DA SILVA   </t>
  </si>
  <si>
    <t>rmdetoni@hotmail.com</t>
  </si>
  <si>
    <t>hosp-apui@saude.am.gov.br</t>
  </si>
  <si>
    <t xml:space="preserve">(97) 991552367   </t>
  </si>
  <si>
    <t xml:space="preserve">(93) 99101-9740   </t>
  </si>
  <si>
    <t>I</t>
  </si>
  <si>
    <t>II</t>
  </si>
  <si>
    <t>III</t>
  </si>
  <si>
    <t>(Município não possui CEO implantado)</t>
  </si>
  <si>
    <t>(O município APUÍ não está habilitado para a implantação do Programa por meio de construção de polo ou polo identificado como similar ao Programa Academia da Saúde).</t>
  </si>
  <si>
    <t>X</t>
  </si>
  <si>
    <t>(97) 99153-1553</t>
  </si>
  <si>
    <t>12/12</t>
  </si>
  <si>
    <t>7/7</t>
  </si>
  <si>
    <t>AMBULÂNCIA ( X ) AVANÇADA</t>
  </si>
  <si>
    <t>AMBULÂNCIA (  X  ) BÁSICA</t>
  </si>
  <si>
    <t xml:space="preserve">DIRETOR UNIDADE </t>
  </si>
  <si>
    <t xml:space="preserve">GER ADMINISTRATIVO </t>
  </si>
  <si>
    <t xml:space="preserve">DEMAIS PROFISSIONAIS </t>
  </si>
  <si>
    <t xml:space="preserve">AGENTE DE SAÚDE RURAL </t>
  </si>
  <si>
    <t xml:space="preserve">AUXILIAR DE SAÚDE  </t>
  </si>
  <si>
    <t xml:space="preserve">AUXILIAR DE SERVIÇOS </t>
  </si>
  <si>
    <t>HOSPITAL EDUARDO BRAGA</t>
  </si>
  <si>
    <t>ROSANGELA MOTTER DETONI (DO 16/01/19) DS3</t>
  </si>
  <si>
    <t>IVANI TIRONI SAATKAMP (DO 16/01/19) GA3</t>
  </si>
  <si>
    <t>(97) 99153-7586</t>
  </si>
  <si>
    <t>GLEICE KELLY DE LIMA GE3</t>
  </si>
  <si>
    <t>GER ENFERMAGEM</t>
  </si>
  <si>
    <t xml:space="preserve">ivatironi.saatkamp@gmail.com </t>
  </si>
  <si>
    <t>2019 - Entregue Hospital</t>
  </si>
  <si>
    <t>02 ESFIGMOMANOMETRO ADULTO (AMBULÂNCIA) - R$ 210,00</t>
  </si>
  <si>
    <t>02 ESFIGMOMANOMETRO INFANTIL (AMBULÂNCIA) - R$ 130,00</t>
  </si>
  <si>
    <t>02 ESTETOSCÓPIO ADULTO (AMBULÂNCIA) - R$ 150,00</t>
  </si>
  <si>
    <t>02 ESTETOSCÓPIO INFANTIL (AMBULÂNCIA) -R$ 150,00</t>
  </si>
  <si>
    <t>01 REANIMADOR INFANTIL - R$ 190,00</t>
  </si>
  <si>
    <t>O1 REANIMADOR NEONATAL - R$ 161,99</t>
  </si>
  <si>
    <t>01 GLICOSÍMETRO - R$57,99</t>
  </si>
  <si>
    <t>01 LARINGOSCÓPIO PEDIÁTRICO - R$ 1.020,00</t>
  </si>
  <si>
    <t>01 PRANCHA - R$ 500,00</t>
  </si>
  <si>
    <t>TCG PAGO EM 2019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</si>
  <si>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</si>
  <si>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</si>
  <si>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</si>
  <si>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</si>
  <si>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</si>
  <si>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</si>
  <si>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</si>
  <si>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</si>
  <si>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</si>
  <si>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</si>
  <si>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</si>
  <si>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</si>
  <si>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</si>
  <si>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VALOR</t>
  </si>
  <si>
    <t xml:space="preserve">Entrega material hospitalar - 80 unidades de lençol sem elástico cor branca - NE 2845/2018 fonte 121 (R$ 2.680,00) </t>
  </si>
  <si>
    <t>FONTE: RH SUSAM / DELOG / CEMA/ AMAZONAS ENERGIA/ POTAL DA TRANSPARÊNCIA</t>
  </si>
  <si>
    <t>EQUIPES=06 /    20% ADESÃO 4.000 /   RESTANTE  80% 16.000</t>
  </si>
  <si>
    <t>FONTE: CNES, MAR 2019</t>
  </si>
  <si>
    <t>01 AGITADOR DE KLINE - R$ 1.980,00</t>
  </si>
  <si>
    <t>01 CENTRÍFUGA - R$ 2.000,00</t>
  </si>
  <si>
    <t>GM 2759 (12/12/2014) - R$ 7.500,OO MENSAIS</t>
  </si>
  <si>
    <t>Médicos: 03</t>
  </si>
  <si>
    <t>Ludmila de Souza Mendonça Enokizono</t>
  </si>
  <si>
    <t>Weslei de Souza</t>
  </si>
  <si>
    <t>Médicos Cirurgiões contratados pela Prefeitura:</t>
  </si>
  <si>
    <t>Luis Mendonça (férias em setembro)</t>
  </si>
  <si>
    <t>André Mates (férias em outubro)</t>
  </si>
  <si>
    <t>Anselmo Reidmon (férias em novembro)</t>
  </si>
  <si>
    <t>FTI</t>
  </si>
  <si>
    <t>ATENÇÃO A MÉDIA E ALTA COMPLEXIDADE - MAC(HOSP.+ CAPS)</t>
  </si>
  <si>
    <t>APOIO À  REDE CEGONHA</t>
  </si>
  <si>
    <t xml:space="preserve">FTI PAGO EM 2019 </t>
  </si>
  <si>
    <t>MAIO (1º PARC.)</t>
  </si>
  <si>
    <t xml:space="preserve">GEVAN  PIRES BARBOSA </t>
  </si>
  <si>
    <t>PEDRO PAULO NAVARINE (Licença)</t>
  </si>
  <si>
    <r>
      <t xml:space="preserve">ANDRÉ FELICIANO MATTES </t>
    </r>
    <r>
      <rPr>
        <sz val="10"/>
        <rFont val="Arial"/>
        <family val="2"/>
      </rPr>
      <t>(SEM CARGO COMISSIONADO)</t>
    </r>
  </si>
  <si>
    <t>RAIO - X( 500 ESTÁ NO COSERTO E O DE 100 FUNC.)</t>
  </si>
  <si>
    <t>JULHO (2º PARC.)</t>
  </si>
  <si>
    <t>KÊNIA MACEDO</t>
  </si>
  <si>
    <t>DEZ/19</t>
  </si>
  <si>
    <t>JUNHO/2019</t>
  </si>
  <si>
    <r>
      <t xml:space="preserve">FONTE: </t>
    </r>
    <r>
      <rPr>
        <b/>
        <sz val="12"/>
        <rFont val="Arial"/>
        <family val="2"/>
      </rPr>
      <t>NOTA TÉCNICA DO DAB DEZ/2019</t>
    </r>
  </si>
  <si>
    <t>1ª VIGENCIA DE 2019</t>
  </si>
  <si>
    <t>CAP´S</t>
  </si>
  <si>
    <t>01 DIGITALIZADOR  -  R$ 185.000,00</t>
  </si>
  <si>
    <t>EQUIPAMENTOS (DIGITALIZADOR + DIVERSOS)</t>
  </si>
  <si>
    <t>MAC EM 2020</t>
  </si>
  <si>
    <t>(93) 99355-2835</t>
  </si>
  <si>
    <t>gleicekellydelima@gmail.com</t>
  </si>
  <si>
    <t>ivasaatkmp@hotmail.com</t>
  </si>
  <si>
    <t>FLAVIANO CARVALHO DE SOUZA</t>
  </si>
  <si>
    <t xml:space="preserve">MICROSCOPISTA </t>
  </si>
  <si>
    <t>FONTE: DGRH/GRB PORTAL DA TRANSPARENCIA E UND.HOSP, 2020.</t>
  </si>
  <si>
    <t>total</t>
  </si>
  <si>
    <t>ENFRENTAMENTO AO COVID-19</t>
  </si>
  <si>
    <t>FONTE: DATA SUS SET/2020</t>
  </si>
  <si>
    <t>FONTE: DATA SUS SET 2020</t>
  </si>
  <si>
    <t>NOV (3ª PARC - 1ª)</t>
  </si>
  <si>
    <t>DEZ (3ª PAR - 2ª)</t>
  </si>
  <si>
    <r>
      <t>FTI (</t>
    </r>
    <r>
      <rPr>
        <b/>
        <sz val="11"/>
        <color theme="1"/>
        <rFont val="Arial"/>
        <family val="2"/>
      </rPr>
      <t xml:space="preserve">enfrentamento a </t>
    </r>
    <r>
      <rPr>
        <b/>
        <sz val="9"/>
        <color theme="1"/>
        <rFont val="Arial"/>
        <family val="2"/>
      </rPr>
      <t>COVID-19</t>
    </r>
  </si>
  <si>
    <t>SUPORTE VENTILATÓRIO PULMONAR - COVID-19</t>
  </si>
  <si>
    <t>UCI ADULTO</t>
  </si>
  <si>
    <t>UCI PEDIATRICO</t>
  </si>
  <si>
    <t>FONTE: CNES, SET 2020</t>
  </si>
  <si>
    <t>Nº DE LEITOS COVID 19:</t>
  </si>
  <si>
    <t>FONTE: UNIDADE HOSP. SET 2019</t>
  </si>
  <si>
    <t>CLÍNICOS: 07</t>
  </si>
  <si>
    <t>UCI:    03</t>
  </si>
  <si>
    <t>TOTAL : 10</t>
  </si>
  <si>
    <t>CORONAVÍRUS (COVID-19)</t>
  </si>
  <si>
    <t>FONTE: FNS SET 2020</t>
  </si>
  <si>
    <r>
      <t xml:space="preserve">CONTAS PÚBLICAS - ENERGIA </t>
    </r>
    <r>
      <rPr>
        <b/>
        <sz val="11"/>
        <color theme="1"/>
        <rFont val="Arial"/>
        <family val="2"/>
      </rPr>
      <t xml:space="preserve"> (JANEIRO A AGOSTO)</t>
    </r>
  </si>
  <si>
    <t>LEXISANDRA MARA PASCOAL</t>
  </si>
  <si>
    <t>97-99158-6011</t>
  </si>
  <si>
    <t xml:space="preserve">lexisandrapui@hotmail.com </t>
  </si>
  <si>
    <r>
      <t xml:space="preserve">MEDICAMENTOS E PPS </t>
    </r>
    <r>
      <rPr>
        <b/>
        <sz val="11"/>
        <color theme="1"/>
        <rFont val="Arial"/>
        <family val="2"/>
      </rPr>
      <t>(CEMA JAN/SET)</t>
    </r>
  </si>
  <si>
    <r>
      <t>OXIGÊNIO (DELOG) (</t>
    </r>
    <r>
      <rPr>
        <b/>
        <sz val="11"/>
        <color theme="1"/>
        <rFont val="Arial"/>
        <family val="2"/>
      </rPr>
      <t>JAN/SET</t>
    </r>
    <r>
      <rPr>
        <sz val="11"/>
        <color theme="1"/>
        <rFont val="Arial"/>
        <family val="2"/>
      </rPr>
      <t>)</t>
    </r>
  </si>
  <si>
    <r>
      <t>UTI AÉREA - REMOÇOES</t>
    </r>
    <r>
      <rPr>
        <b/>
        <sz val="11"/>
        <color theme="1"/>
        <rFont val="Arial"/>
        <family val="2"/>
      </rPr>
      <t xml:space="preserve"> (JAN/JUN)</t>
    </r>
  </si>
  <si>
    <t>MEDICAMENTOS - 880 (HIDROXICLOROQUINA, CLOROQUINA E IVERMECTINA)</t>
  </si>
  <si>
    <t>EPI´s - 125.103 unid.</t>
  </si>
  <si>
    <t>T. RÁPIDOS - 1.300 unid.</t>
  </si>
  <si>
    <t>VENTILADOR PULMONAR DE TRANSPORTE - 01 unid.</t>
  </si>
  <si>
    <t>ULTRASSONOGRAFIA - 01 unid.</t>
  </si>
  <si>
    <t>BOMBAS DE INFUSÃO - 07 unid.</t>
  </si>
  <si>
    <t>DIGITALIZADOR DE IMAGEM - 01 unid.</t>
  </si>
  <si>
    <t>FLUXÔMETRO - 10 unid.</t>
  </si>
  <si>
    <t>MATERIAL ENTREGUE PELO ESTADO PARA ENFRENTAMENTO A COVID-19 E OUTROS</t>
  </si>
  <si>
    <t>CÂNCER DE COLO (CITOLOGIA ALTER..)</t>
  </si>
  <si>
    <t>SIA/GLOSA</t>
  </si>
  <si>
    <t>FONTE: E-SIG/FVS/2020</t>
  </si>
  <si>
    <t>FONTE:SIH/DECAV ATÉ OUT/2020</t>
  </si>
  <si>
    <t>CÂNCER DE COLO (EXAME  REALIZADO)</t>
  </si>
  <si>
    <t>CORONAVÍRUS (COVID-19) - SAPS</t>
  </si>
  <si>
    <t xml:space="preserve">CORONAVÍRUS (COVID-19) - SAES </t>
  </si>
  <si>
    <t xml:space="preserve">CORONAVIRUS (COVID-19) - SCTIE </t>
  </si>
  <si>
    <r>
      <t xml:space="preserve">FOLHA DE PAGAMENTO </t>
    </r>
    <r>
      <rPr>
        <b/>
        <sz val="11"/>
        <color theme="1"/>
        <rFont val="Arial"/>
        <family val="2"/>
      </rPr>
      <t xml:space="preserve"> (JAN/OUT)</t>
    </r>
  </si>
  <si>
    <t>SES AM 2020/2021</t>
  </si>
  <si>
    <t>Manter mapa do Estado com divisões por regionais</t>
  </si>
  <si>
    <t>RETIRAR</t>
  </si>
  <si>
    <t>MANUTENÇÃO A CRITÉRIO DO SECRETÁRIO</t>
  </si>
  <si>
    <t xml:space="preserve">SISTEMAS DE INFORMAÇÃO </t>
  </si>
  <si>
    <t>INDICADORES DE SAÚDE     (EM OUTRA PÁGINA)</t>
  </si>
  <si>
    <r>
      <t xml:space="preserve">FONTE: DGRH /SEMSA MUNICÍPIO    </t>
    </r>
    <r>
      <rPr>
        <i/>
        <sz val="10"/>
        <color rgb="FFC00000"/>
        <rFont val="Arial"/>
        <family val="2"/>
      </rPr>
      <t xml:space="preserve"> PORTAL DA TRANSPARÊNCIA/PRODAM</t>
    </r>
  </si>
  <si>
    <t>*1 - INFORMAÇÕES DABE: SUGESTÃO: ARTICULAR COM DABE INFORMAÇÕES QUE DEVEM COMPOR A PASTA E FONTE</t>
  </si>
  <si>
    <t>PROPOSTA 1: Mantem a forma que aparece as informações.</t>
  </si>
  <si>
    <t>PROPOSTA 2: Acrescentar na mesma página as informações financeiras da Atenção Básica.</t>
  </si>
  <si>
    <t>*2 - INDICADORES/IMUNIZAÇÃO: INDICADORES PREVINE BRASIL / SISTEMAS DE INFORMAÇÃO: Meta do município e quanto alcançou</t>
  </si>
  <si>
    <t xml:space="preserve">Indicadores do Previne Brasil mais ao específicos da região </t>
  </si>
  <si>
    <t xml:space="preserve">Com relação aos Sistemas precisa ser visualizado de outra forma. Sugestão: Gráfico com cor e número que demonstre meta e o dado atual </t>
  </si>
  <si>
    <t>Serviços ofertados se fax um padrão e marca "SIM" "NÃO"</t>
  </si>
  <si>
    <t>RECURSO DO MUNICÍPIO (15% SIOPS)</t>
  </si>
  <si>
    <t>MUNICIPIO</t>
  </si>
  <si>
    <t>R</t>
  </si>
  <si>
    <t>PMS</t>
  </si>
  <si>
    <t>PAS</t>
  </si>
  <si>
    <t>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</si>
</sst>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R$&quot;\ #,##0.00;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&quot;R$&quot;\ #,##0.00"/>
    <numFmt numFmtId="166" formatCode="_-&quot;R$&quot;\ * #,##0.00_-;\-&quot;R$&quot;\ * #,##0.00_-;_-&quot;R$&quot;\ * &quot;-&quot;_-;_-@_-"/>
    <numFmt numFmtId="167" formatCode="_-[$R$-416]\ * #,##0.00_-;\-[$R$-416]\ * #,##0.00_-;_-[$R$-416]\ * &quot;-&quot;??_-;_-@_-"/>
  </numFmts>
  <fonts count="5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3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rgb="FF000000"/>
      <name val="Arial"/>
      <family val="2"/>
    </font>
    <font>
      <b/>
      <sz val="12"/>
      <name val="Arial"/>
      <family val="2"/>
    </font>
    <font>
      <i/>
      <sz val="12"/>
      <color rgb="FF000000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i/>
      <sz val="10"/>
      <color theme="1"/>
      <name val="Arial"/>
      <family val="2"/>
    </font>
    <font>
      <i/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2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40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444444"/>
      <name val="Arial"/>
      <family val="2"/>
    </font>
    <font>
      <b/>
      <sz val="8"/>
      <color rgb="FF444444"/>
      <name val="Arial"/>
      <family val="2"/>
    </font>
    <font>
      <b/>
      <sz val="14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6"/>
      <color theme="1"/>
      <name val="Arial"/>
      <family val="2"/>
    </font>
    <font>
      <b/>
      <sz val="28"/>
      <color theme="1"/>
      <name val="Arial"/>
      <family val="2"/>
    </font>
    <font>
      <b/>
      <sz val="10"/>
      <name val="Calibri"/>
      <family val="2"/>
      <scheme val="minor"/>
    </font>
    <font>
      <sz val="9"/>
      <name val="Arial"/>
      <family val="2"/>
    </font>
    <font>
      <sz val="11"/>
      <color rgb="FFC00000"/>
      <name val="Calibri"/>
      <family val="2"/>
      <scheme val="minor"/>
    </font>
    <font>
      <sz val="12"/>
      <color rgb="FFC00000"/>
      <name val="Arial"/>
      <family val="2"/>
    </font>
    <font>
      <b/>
      <sz val="11"/>
      <color rgb="FFC00000"/>
      <name val="Arial"/>
      <family val="2"/>
    </font>
    <font>
      <i/>
      <sz val="10"/>
      <color rgb="FFC00000"/>
      <name val="Arial"/>
      <family val="2"/>
    </font>
    <font>
      <sz val="10"/>
      <color rgb="FFC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2" fillId="0" borderId="0"/>
  </cellStyleXfs>
  <cellXfs count="771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12" fillId="0" borderId="0" xfId="0" applyFont="1" applyBorder="1"/>
    <xf numFmtId="0" fontId="14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/>
    <xf numFmtId="49" fontId="0" fillId="0" borderId="0" xfId="0" applyNumberForma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14" xfId="0" applyBorder="1"/>
    <xf numFmtId="0" fontId="0" fillId="0" borderId="15" xfId="0" applyBorder="1"/>
    <xf numFmtId="0" fontId="13" fillId="0" borderId="0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0" fontId="8" fillId="0" borderId="0" xfId="0" applyFont="1"/>
    <xf numFmtId="0" fontId="0" fillId="0" borderId="0" xfId="0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0" xfId="0" applyAlignment="1"/>
    <xf numFmtId="14" fontId="15" fillId="0" borderId="0" xfId="0" applyNumberFormat="1" applyFont="1" applyBorder="1" applyAlignment="1">
      <alignment horizontal="center"/>
    </xf>
    <xf numFmtId="0" fontId="27" fillId="0" borderId="2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center" vertical="center"/>
    </xf>
    <xf numFmtId="0" fontId="28" fillId="0" borderId="14" xfId="0" applyFont="1" applyBorder="1"/>
    <xf numFmtId="0" fontId="28" fillId="0" borderId="0" xfId="0" applyFont="1" applyBorder="1"/>
    <xf numFmtId="0" fontId="29" fillId="0" borderId="0" xfId="0" applyFont="1" applyBorder="1" applyAlignment="1">
      <alignment horizontal="center" vertical="center"/>
    </xf>
    <xf numFmtId="49" fontId="28" fillId="0" borderId="0" xfId="0" applyNumberFormat="1" applyFont="1" applyBorder="1" applyAlignment="1">
      <alignment horizontal="center" vertical="center"/>
    </xf>
    <xf numFmtId="0" fontId="28" fillId="0" borderId="15" xfId="0" applyFont="1" applyBorder="1"/>
    <xf numFmtId="0" fontId="17" fillId="0" borderId="1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3" fillId="0" borderId="3" xfId="0" applyFont="1" applyFill="1" applyBorder="1" applyAlignment="1">
      <alignment horizontal="center" vertical="center"/>
    </xf>
    <xf numFmtId="49" fontId="13" fillId="0" borderId="3" xfId="0" applyNumberFormat="1" applyFont="1" applyFill="1" applyBorder="1" applyAlignment="1">
      <alignment horizontal="center" vertical="center"/>
    </xf>
    <xf numFmtId="49" fontId="13" fillId="0" borderId="4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vertical="center"/>
    </xf>
    <xf numFmtId="49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/>
    <xf numFmtId="0" fontId="31" fillId="0" borderId="0" xfId="0" applyFont="1" applyBorder="1"/>
    <xf numFmtId="0" fontId="32" fillId="0" borderId="0" xfId="0" applyFont="1" applyBorder="1" applyAlignment="1">
      <alignment horizontal="center" vertical="center"/>
    </xf>
    <xf numFmtId="49" fontId="31" fillId="0" borderId="0" xfId="0" applyNumberFormat="1" applyFont="1" applyBorder="1" applyAlignment="1">
      <alignment horizontal="center" vertical="center"/>
    </xf>
    <xf numFmtId="0" fontId="13" fillId="0" borderId="0" xfId="0" applyFont="1"/>
    <xf numFmtId="0" fontId="13" fillId="0" borderId="0" xfId="0" applyFont="1" applyBorder="1"/>
    <xf numFmtId="0" fontId="13" fillId="0" borderId="4" xfId="0" applyFont="1" applyBorder="1"/>
    <xf numFmtId="0" fontId="13" fillId="0" borderId="14" xfId="0" applyFont="1" applyBorder="1"/>
    <xf numFmtId="0" fontId="13" fillId="0" borderId="15" xfId="0" applyFont="1" applyBorder="1"/>
    <xf numFmtId="0" fontId="13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/>
    </xf>
    <xf numFmtId="49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vertical="center"/>
    </xf>
    <xf numFmtId="0" fontId="13" fillId="0" borderId="14" xfId="0" applyFont="1" applyFill="1" applyBorder="1" applyAlignment="1">
      <alignment horizontal="left" vertical="center"/>
    </xf>
    <xf numFmtId="0" fontId="13" fillId="0" borderId="0" xfId="0" applyFont="1" applyFill="1" applyBorder="1" applyAlignment="1"/>
    <xf numFmtId="0" fontId="21" fillId="0" borderId="0" xfId="0" applyFont="1" applyAlignment="1">
      <alignment vertical="center"/>
    </xf>
    <xf numFmtId="0" fontId="13" fillId="0" borderId="0" xfId="0" applyFont="1" applyFill="1" applyBorder="1"/>
    <xf numFmtId="0" fontId="21" fillId="0" borderId="0" xfId="0" applyFont="1" applyFill="1" applyBorder="1" applyAlignment="1">
      <alignment horizontal="right" vertical="center"/>
    </xf>
    <xf numFmtId="0" fontId="17" fillId="5" borderId="1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7" fillId="5" borderId="10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0" fontId="24" fillId="0" borderId="0" xfId="0" applyFont="1"/>
    <xf numFmtId="0" fontId="24" fillId="0" borderId="0" xfId="0" applyFont="1" applyBorder="1"/>
    <xf numFmtId="0" fontId="24" fillId="0" borderId="15" xfId="0" applyFont="1" applyBorder="1"/>
    <xf numFmtId="0" fontId="24" fillId="5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4" fillId="5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3" fontId="19" fillId="5" borderId="1" xfId="0" applyNumberFormat="1" applyFont="1" applyFill="1" applyBorder="1" applyAlignment="1">
      <alignment horizontal="center" vertical="center"/>
    </xf>
    <xf numFmtId="0" fontId="1" fillId="0" borderId="0" xfId="0" applyFont="1"/>
    <xf numFmtId="7" fontId="25" fillId="5" borderId="30" xfId="0" applyNumberFormat="1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14" fontId="25" fillId="0" borderId="0" xfId="0" applyNumberFormat="1" applyFont="1" applyFill="1" applyBorder="1" applyAlignment="1">
      <alignment horizontal="center" vertical="center"/>
    </xf>
    <xf numFmtId="4" fontId="13" fillId="0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13" fillId="0" borderId="1" xfId="1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/>
    </xf>
    <xf numFmtId="9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wrapText="1"/>
    </xf>
    <xf numFmtId="3" fontId="24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3" fontId="24" fillId="0" borderId="1" xfId="0" applyNumberFormat="1" applyFont="1" applyFill="1" applyBorder="1" applyAlignment="1">
      <alignment horizontal="center" vertical="center"/>
    </xf>
    <xf numFmtId="3" fontId="33" fillId="0" borderId="1" xfId="0" applyNumberFormat="1" applyFont="1" applyBorder="1" applyAlignment="1">
      <alignment horizontal="center" vertical="center"/>
    </xf>
    <xf numFmtId="7" fontId="8" fillId="0" borderId="21" xfId="3" applyNumberFormat="1" applyFont="1" applyFill="1" applyBorder="1" applyAlignment="1">
      <alignment horizontal="center" vertical="center"/>
    </xf>
    <xf numFmtId="0" fontId="0" fillId="0" borderId="14" xfId="0" applyFill="1" applyBorder="1"/>
    <xf numFmtId="0" fontId="0" fillId="0" borderId="15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24" fillId="0" borderId="0" xfId="0" applyFont="1" applyBorder="1" applyAlignment="1">
      <alignment vertical="center"/>
    </xf>
    <xf numFmtId="3" fontId="24" fillId="0" borderId="0" xfId="0" applyNumberFormat="1" applyFont="1" applyAlignment="1">
      <alignment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24" fillId="5" borderId="4" xfId="0" applyFont="1" applyFill="1" applyBorder="1" applyAlignment="1">
      <alignment horizontal="center" vertical="center"/>
    </xf>
    <xf numFmtId="3" fontId="24" fillId="0" borderId="4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24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right" vertical="center"/>
    </xf>
    <xf numFmtId="0" fontId="20" fillId="0" borderId="1" xfId="0" applyFont="1" applyFill="1" applyBorder="1" applyAlignment="1">
      <alignment horizontal="center" vertical="center"/>
    </xf>
    <xf numFmtId="44" fontId="20" fillId="0" borderId="1" xfId="3" applyFont="1" applyFill="1" applyBorder="1" applyAlignment="1">
      <alignment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4" fontId="39" fillId="7" borderId="1" xfId="0" applyNumberFormat="1" applyFont="1" applyFill="1" applyBorder="1" applyAlignment="1">
      <alignment horizontal="right" vertical="center" wrapText="1"/>
    </xf>
    <xf numFmtId="44" fontId="38" fillId="0" borderId="1" xfId="3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4" fontId="15" fillId="0" borderId="1" xfId="0" applyNumberFormat="1" applyFont="1" applyFill="1" applyBorder="1" applyAlignment="1">
      <alignment vertical="center"/>
    </xf>
    <xf numFmtId="0" fontId="10" fillId="0" borderId="22" xfId="0" applyFont="1" applyFill="1" applyBorder="1" applyAlignment="1">
      <alignment vertical="center"/>
    </xf>
    <xf numFmtId="0" fontId="10" fillId="3" borderId="41" xfId="0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 wrapText="1"/>
    </xf>
    <xf numFmtId="0" fontId="0" fillId="0" borderId="35" xfId="0" applyFill="1" applyBorder="1" applyAlignment="1"/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/>
    </xf>
    <xf numFmtId="3" fontId="33" fillId="0" borderId="1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left" vertical="top" wrapText="1"/>
    </xf>
    <xf numFmtId="4" fontId="39" fillId="7" borderId="1" xfId="0" applyNumberFormat="1" applyFont="1" applyFill="1" applyBorder="1" applyAlignment="1">
      <alignment horizontal="center" vertical="center" wrapText="1"/>
    </xf>
    <xf numFmtId="44" fontId="15" fillId="0" borderId="1" xfId="0" applyNumberFormat="1" applyFont="1" applyFill="1" applyBorder="1" applyAlignment="1">
      <alignment vertical="center"/>
    </xf>
    <xf numFmtId="0" fontId="39" fillId="0" borderId="0" xfId="0" applyFont="1" applyAlignment="1">
      <alignment horizontal="center" vertical="center"/>
    </xf>
    <xf numFmtId="49" fontId="10" fillId="3" borderId="4" xfId="0" applyNumberFormat="1" applyFont="1" applyFill="1" applyBorder="1" applyAlignment="1">
      <alignment horizontal="center" vertical="center"/>
    </xf>
    <xf numFmtId="49" fontId="33" fillId="0" borderId="1" xfId="1" applyNumberFormat="1" applyFont="1" applyFill="1" applyBorder="1" applyAlignment="1">
      <alignment horizontal="center" vertical="center"/>
    </xf>
    <xf numFmtId="3" fontId="13" fillId="3" borderId="1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49" fontId="13" fillId="3" borderId="7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/>
    </xf>
    <xf numFmtId="0" fontId="0" fillId="3" borderId="35" xfId="0" applyFill="1" applyBorder="1" applyAlignment="1"/>
    <xf numFmtId="3" fontId="33" fillId="3" borderId="1" xfId="0" applyNumberFormat="1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vertical="center"/>
    </xf>
    <xf numFmtId="44" fontId="15" fillId="6" borderId="1" xfId="0" applyNumberFormat="1" applyFont="1" applyFill="1" applyBorder="1" applyAlignment="1">
      <alignment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/>
    </xf>
    <xf numFmtId="0" fontId="15" fillId="5" borderId="19" xfId="0" applyFont="1" applyFill="1" applyBorder="1" applyAlignment="1">
      <alignment horizontal="center" vertical="center"/>
    </xf>
    <xf numFmtId="167" fontId="8" fillId="0" borderId="21" xfId="3" applyNumberFormat="1" applyFont="1" applyFill="1" applyBorder="1" applyAlignment="1">
      <alignment horizontal="center" vertical="center"/>
    </xf>
    <xf numFmtId="3" fontId="15" fillId="0" borderId="1" xfId="0" applyNumberFormat="1" applyFont="1" applyBorder="1" applyAlignment="1">
      <alignment horizontal="left" vertical="center"/>
    </xf>
    <xf numFmtId="0" fontId="15" fillId="5" borderId="21" xfId="0" applyFont="1" applyFill="1" applyBorder="1" applyAlignment="1">
      <alignment horizontal="center"/>
    </xf>
    <xf numFmtId="167" fontId="15" fillId="5" borderId="25" xfId="3" applyNumberFormat="1" applyFont="1" applyFill="1" applyBorder="1" applyAlignment="1">
      <alignment horizontal="center" vertical="center"/>
    </xf>
    <xf numFmtId="7" fontId="8" fillId="0" borderId="42" xfId="3" applyNumberFormat="1" applyFont="1" applyFill="1" applyBorder="1" applyAlignment="1">
      <alignment horizontal="center" vertical="center"/>
    </xf>
    <xf numFmtId="7" fontId="15" fillId="8" borderId="25" xfId="3" applyNumberFormat="1" applyFont="1" applyFill="1" applyBorder="1" applyAlignment="1">
      <alignment horizontal="center" vertical="center"/>
    </xf>
    <xf numFmtId="7" fontId="8" fillId="0" borderId="31" xfId="3" applyNumberFormat="1" applyFont="1" applyFill="1" applyBorder="1" applyAlignment="1">
      <alignment horizontal="center" vertical="center"/>
    </xf>
    <xf numFmtId="44" fontId="8" fillId="5" borderId="21" xfId="3" applyNumberFormat="1" applyFont="1" applyFill="1" applyBorder="1" applyAlignment="1">
      <alignment horizontal="left"/>
    </xf>
    <xf numFmtId="44" fontId="8" fillId="5" borderId="21" xfId="3" applyNumberFormat="1" applyFont="1" applyFill="1" applyBorder="1" applyAlignment="1">
      <alignment horizontal="center"/>
    </xf>
    <xf numFmtId="7" fontId="15" fillId="5" borderId="21" xfId="3" applyNumberFormat="1" applyFont="1" applyFill="1" applyBorder="1" applyAlignment="1">
      <alignment horizontal="center"/>
    </xf>
    <xf numFmtId="0" fontId="0" fillId="0" borderId="52" xfId="0" applyBorder="1"/>
    <xf numFmtId="0" fontId="0" fillId="0" borderId="47" xfId="0" applyBorder="1"/>
    <xf numFmtId="0" fontId="0" fillId="0" borderId="53" xfId="0" applyBorder="1" applyAlignment="1">
      <alignment horizontal="center"/>
    </xf>
    <xf numFmtId="4" fontId="24" fillId="0" borderId="1" xfId="0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4" fontId="28" fillId="0" borderId="1" xfId="0" applyNumberFormat="1" applyFont="1" applyFill="1" applyBorder="1" applyAlignment="1">
      <alignment horizontal="center" vertical="center" wrapText="1"/>
    </xf>
    <xf numFmtId="4" fontId="28" fillId="0" borderId="1" xfId="0" applyNumberFormat="1" applyFont="1" applyFill="1" applyBorder="1" applyAlignment="1">
      <alignment horizontal="right" vertical="center" wrapText="1"/>
    </xf>
    <xf numFmtId="0" fontId="28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vertical="center"/>
    </xf>
    <xf numFmtId="4" fontId="28" fillId="0" borderId="1" xfId="0" applyNumberFormat="1" applyFont="1" applyFill="1" applyBorder="1" applyAlignment="1">
      <alignment vertical="center"/>
    </xf>
    <xf numFmtId="4" fontId="39" fillId="0" borderId="1" xfId="0" applyNumberFormat="1" applyFont="1" applyFill="1" applyBorder="1" applyAlignment="1">
      <alignment horizontal="center" vertical="center" wrapText="1"/>
    </xf>
    <xf numFmtId="4" fontId="39" fillId="0" borderId="1" xfId="0" applyNumberFormat="1" applyFont="1" applyFill="1" applyBorder="1" applyAlignment="1">
      <alignment horizontal="right" vertical="center" wrapText="1"/>
    </xf>
    <xf numFmtId="0" fontId="45" fillId="6" borderId="2" xfId="0" applyFont="1" applyFill="1" applyBorder="1" applyAlignment="1">
      <alignment horizontal="left" vertical="center"/>
    </xf>
    <xf numFmtId="0" fontId="45" fillId="6" borderId="1" xfId="0" applyFont="1" applyFill="1" applyBorder="1" applyAlignment="1">
      <alignment horizontal="left" vertical="top" wrapText="1"/>
    </xf>
    <xf numFmtId="0" fontId="45" fillId="6" borderId="1" xfId="0" applyFont="1" applyFill="1" applyBorder="1" applyAlignment="1">
      <alignment horizontal="left" vertical="center"/>
    </xf>
    <xf numFmtId="4" fontId="46" fillId="0" borderId="1" xfId="0" applyNumberFormat="1" applyFont="1" applyFill="1" applyBorder="1" applyAlignment="1">
      <alignment horizontal="center" vertical="center" wrapText="1"/>
    </xf>
    <xf numFmtId="0" fontId="45" fillId="6" borderId="2" xfId="0" applyFont="1" applyFill="1" applyBorder="1" applyAlignment="1">
      <alignment horizontal="left" vertical="center" wrapText="1"/>
    </xf>
    <xf numFmtId="0" fontId="45" fillId="6" borderId="1" xfId="0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7" fillId="9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3" fontId="15" fillId="9" borderId="2" xfId="0" applyNumberFormat="1" applyFont="1" applyFill="1" applyBorder="1" applyAlignment="1" applyProtection="1">
      <alignment horizontal="center"/>
      <protection locked="0"/>
    </xf>
    <xf numFmtId="0" fontId="15" fillId="9" borderId="2" xfId="0" applyFont="1" applyFill="1" applyBorder="1" applyAlignment="1" applyProtection="1">
      <alignment horizontal="center"/>
      <protection locked="0"/>
    </xf>
    <xf numFmtId="10" fontId="13" fillId="9" borderId="2" xfId="1" applyNumberFormat="1" applyFont="1" applyFill="1" applyBorder="1" applyAlignment="1">
      <alignment vertical="center"/>
    </xf>
    <xf numFmtId="10" fontId="13" fillId="9" borderId="4" xfId="1" applyNumberFormat="1" applyFont="1" applyFill="1" applyBorder="1" applyAlignment="1">
      <alignment vertical="center"/>
    </xf>
    <xf numFmtId="0" fontId="19" fillId="9" borderId="1" xfId="0" applyFont="1" applyFill="1" applyBorder="1" applyAlignment="1">
      <alignment horizontal="center" vertical="center"/>
    </xf>
    <xf numFmtId="3" fontId="33" fillId="9" borderId="1" xfId="0" applyNumberFormat="1" applyFont="1" applyFill="1" applyBorder="1" applyAlignment="1">
      <alignment horizontal="center" vertical="center"/>
    </xf>
    <xf numFmtId="3" fontId="19" fillId="9" borderId="1" xfId="0" applyNumberFormat="1" applyFont="1" applyFill="1" applyBorder="1" applyAlignment="1">
      <alignment horizontal="center" vertical="center"/>
    </xf>
    <xf numFmtId="0" fontId="19" fillId="9" borderId="27" xfId="0" applyFont="1" applyFill="1" applyBorder="1" applyAlignment="1">
      <alignment horizontal="center" vertical="center" wrapText="1"/>
    </xf>
    <xf numFmtId="0" fontId="19" fillId="9" borderId="28" xfId="0" applyFont="1" applyFill="1" applyBorder="1" applyAlignment="1">
      <alignment horizontal="center" vertical="center" wrapText="1"/>
    </xf>
    <xf numFmtId="0" fontId="20" fillId="9" borderId="27" xfId="0" applyFont="1" applyFill="1" applyBorder="1" applyAlignment="1">
      <alignment horizontal="center" vertical="center" wrapText="1"/>
    </xf>
    <xf numFmtId="0" fontId="19" fillId="9" borderId="29" xfId="0" applyFont="1" applyFill="1" applyBorder="1" applyAlignment="1">
      <alignment horizontal="center" vertical="center" wrapText="1"/>
    </xf>
    <xf numFmtId="0" fontId="19" fillId="9" borderId="30" xfId="0" applyFont="1" applyFill="1" applyBorder="1" applyAlignment="1">
      <alignment horizontal="center" vertical="center" wrapText="1"/>
    </xf>
    <xf numFmtId="44" fontId="24" fillId="9" borderId="1" xfId="0" applyNumberFormat="1" applyFont="1" applyFill="1" applyBorder="1"/>
    <xf numFmtId="3" fontId="24" fillId="9" borderId="1" xfId="0" applyNumberFormat="1" applyFont="1" applyFill="1" applyBorder="1" applyAlignment="1">
      <alignment horizontal="center" vertical="center"/>
    </xf>
    <xf numFmtId="44" fontId="24" fillId="9" borderId="1" xfId="0" applyNumberFormat="1" applyFont="1" applyFill="1" applyBorder="1" applyAlignment="1">
      <alignment vertical="center"/>
    </xf>
    <xf numFmtId="1" fontId="24" fillId="9" borderId="1" xfId="0" applyNumberFormat="1" applyFont="1" applyFill="1" applyBorder="1" applyAlignment="1">
      <alignment horizontal="center" vertical="center"/>
    </xf>
    <xf numFmtId="1" fontId="24" fillId="9" borderId="4" xfId="0" applyNumberFormat="1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 wrapText="1"/>
    </xf>
    <xf numFmtId="3" fontId="24" fillId="9" borderId="21" xfId="0" applyNumberFormat="1" applyFont="1" applyFill="1" applyBorder="1" applyAlignment="1">
      <alignment horizontal="center" vertical="center"/>
    </xf>
    <xf numFmtId="44" fontId="24" fillId="9" borderId="6" xfId="0" applyNumberFormat="1" applyFont="1" applyFill="1" applyBorder="1"/>
    <xf numFmtId="3" fontId="24" fillId="9" borderId="6" xfId="0" applyNumberFormat="1" applyFont="1" applyFill="1" applyBorder="1" applyAlignment="1">
      <alignment horizontal="center" vertical="center"/>
    </xf>
    <xf numFmtId="44" fontId="24" fillId="9" borderId="6" xfId="0" applyNumberFormat="1" applyFont="1" applyFill="1" applyBorder="1" applyAlignment="1">
      <alignment vertical="center"/>
    </xf>
    <xf numFmtId="1" fontId="24" fillId="9" borderId="6" xfId="0" applyNumberFormat="1" applyFont="1" applyFill="1" applyBorder="1" applyAlignment="1">
      <alignment horizontal="center" vertical="center"/>
    </xf>
    <xf numFmtId="1" fontId="24" fillId="9" borderId="9" xfId="0" applyNumberFormat="1" applyFont="1" applyFill="1" applyBorder="1" applyAlignment="1">
      <alignment horizontal="center" vertical="center"/>
    </xf>
    <xf numFmtId="0" fontId="24" fillId="9" borderId="6" xfId="0" applyFont="1" applyFill="1" applyBorder="1" applyAlignment="1">
      <alignment horizontal="center" vertical="center" wrapText="1"/>
    </xf>
    <xf numFmtId="44" fontId="24" fillId="9" borderId="23" xfId="0" applyNumberFormat="1" applyFont="1" applyFill="1" applyBorder="1"/>
    <xf numFmtId="3" fontId="24" fillId="9" borderId="23" xfId="0" applyNumberFormat="1" applyFont="1" applyFill="1" applyBorder="1" applyAlignment="1">
      <alignment horizontal="center" vertical="center"/>
    </xf>
    <xf numFmtId="44" fontId="24" fillId="9" borderId="23" xfId="0" applyNumberFormat="1" applyFont="1" applyFill="1" applyBorder="1" applyAlignment="1">
      <alignment vertical="center"/>
    </xf>
    <xf numFmtId="1" fontId="24" fillId="9" borderId="23" xfId="0" applyNumberFormat="1" applyFont="1" applyFill="1" applyBorder="1" applyAlignment="1">
      <alignment horizontal="center" vertical="center"/>
    </xf>
    <xf numFmtId="1" fontId="24" fillId="9" borderId="24" xfId="0" applyNumberFormat="1" applyFont="1" applyFill="1" applyBorder="1" applyAlignment="1">
      <alignment horizontal="center" vertical="center"/>
    </xf>
    <xf numFmtId="0" fontId="24" fillId="9" borderId="23" xfId="0" applyFont="1" applyFill="1" applyBorder="1" applyAlignment="1">
      <alignment horizontal="center" vertical="center" wrapText="1"/>
    </xf>
    <xf numFmtId="3" fontId="24" fillId="9" borderId="25" xfId="0" applyNumberFormat="1" applyFont="1" applyFill="1" applyBorder="1" applyAlignment="1">
      <alignment horizontal="center" vertical="center"/>
    </xf>
    <xf numFmtId="44" fontId="24" fillId="9" borderId="17" xfId="0" applyNumberFormat="1" applyFont="1" applyFill="1" applyBorder="1"/>
    <xf numFmtId="3" fontId="24" fillId="9" borderId="17" xfId="0" applyNumberFormat="1" applyFont="1" applyFill="1" applyBorder="1" applyAlignment="1">
      <alignment horizontal="center" vertical="center"/>
    </xf>
    <xf numFmtId="44" fontId="24" fillId="9" borderId="17" xfId="0" applyNumberFormat="1" applyFont="1" applyFill="1" applyBorder="1" applyAlignment="1">
      <alignment vertical="center"/>
    </xf>
    <xf numFmtId="1" fontId="24" fillId="9" borderId="17" xfId="0" applyNumberFormat="1" applyFont="1" applyFill="1" applyBorder="1" applyAlignment="1">
      <alignment horizontal="center" vertical="center"/>
    </xf>
    <xf numFmtId="1" fontId="24" fillId="9" borderId="18" xfId="0" applyNumberFormat="1" applyFont="1" applyFill="1" applyBorder="1" applyAlignment="1">
      <alignment horizontal="center" vertical="center"/>
    </xf>
    <xf numFmtId="0" fontId="24" fillId="9" borderId="17" xfId="0" applyFont="1" applyFill="1" applyBorder="1" applyAlignment="1">
      <alignment horizontal="center" vertical="center" wrapText="1"/>
    </xf>
    <xf numFmtId="3" fontId="24" fillId="9" borderId="19" xfId="0" applyNumberFormat="1" applyFont="1" applyFill="1" applyBorder="1" applyAlignment="1">
      <alignment horizontal="center" vertical="center"/>
    </xf>
    <xf numFmtId="3" fontId="24" fillId="9" borderId="31" xfId="0" applyNumberFormat="1" applyFont="1" applyFill="1" applyBorder="1" applyAlignment="1">
      <alignment horizontal="center" vertical="center"/>
    </xf>
    <xf numFmtId="3" fontId="19" fillId="9" borderId="49" xfId="0" applyNumberFormat="1" applyFont="1" applyFill="1" applyBorder="1" applyAlignment="1">
      <alignment horizontal="center" vertical="center"/>
    </xf>
    <xf numFmtId="165" fontId="19" fillId="9" borderId="49" xfId="0" applyNumberFormat="1" applyFont="1" applyFill="1" applyBorder="1" applyAlignment="1">
      <alignment vertical="center"/>
    </xf>
    <xf numFmtId="3" fontId="36" fillId="9" borderId="49" xfId="0" applyNumberFormat="1" applyFont="1" applyFill="1" applyBorder="1" applyAlignment="1">
      <alignment horizontal="center" vertical="center"/>
    </xf>
    <xf numFmtId="3" fontId="36" fillId="9" borderId="50" xfId="0" applyNumberFormat="1" applyFont="1" applyFill="1" applyBorder="1" applyAlignment="1">
      <alignment horizontal="center" vertical="center"/>
    </xf>
    <xf numFmtId="0" fontId="24" fillId="9" borderId="0" xfId="0" applyFont="1" applyFill="1" applyAlignment="1">
      <alignment vertical="center"/>
    </xf>
    <xf numFmtId="0" fontId="23" fillId="9" borderId="0" xfId="0" applyFont="1" applyFill="1" applyBorder="1" applyAlignment="1">
      <alignment horizontal="left" vertical="center"/>
    </xf>
    <xf numFmtId="0" fontId="24" fillId="9" borderId="5" xfId="0" applyFont="1" applyFill="1" applyBorder="1" applyAlignment="1">
      <alignment vertical="center"/>
    </xf>
    <xf numFmtId="0" fontId="24" fillId="9" borderId="5" xfId="0" applyFont="1" applyFill="1" applyBorder="1" applyAlignment="1">
      <alignment horizontal="right" vertical="center"/>
    </xf>
    <xf numFmtId="14" fontId="19" fillId="9" borderId="5" xfId="0" applyNumberFormat="1" applyFont="1" applyFill="1" applyBorder="1" applyAlignment="1">
      <alignment horizontal="center" vertical="center"/>
    </xf>
    <xf numFmtId="0" fontId="19" fillId="9" borderId="0" xfId="0" applyFont="1" applyFill="1" applyAlignment="1">
      <alignment vertical="center"/>
    </xf>
    <xf numFmtId="0" fontId="24" fillId="9" borderId="0" xfId="0" applyFont="1" applyFill="1" applyBorder="1" applyAlignment="1">
      <alignment vertical="center"/>
    </xf>
    <xf numFmtId="0" fontId="24" fillId="9" borderId="0" xfId="0" applyFont="1" applyFill="1" applyBorder="1" applyAlignment="1">
      <alignment horizontal="right" vertical="center"/>
    </xf>
    <xf numFmtId="14" fontId="19" fillId="9" borderId="0" xfId="0" applyNumberFormat="1" applyFont="1" applyFill="1" applyBorder="1" applyAlignment="1">
      <alignment horizontal="center" vertical="center"/>
    </xf>
    <xf numFmtId="0" fontId="24" fillId="9" borderId="0" xfId="0" applyFont="1" applyFill="1"/>
    <xf numFmtId="0" fontId="19" fillId="9" borderId="0" xfId="0" applyFont="1" applyFill="1"/>
    <xf numFmtId="0" fontId="15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 wrapText="1"/>
    </xf>
    <xf numFmtId="0" fontId="15" fillId="9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left" vertical="center" wrapText="1"/>
    </xf>
    <xf numFmtId="49" fontId="8" fillId="9" borderId="1" xfId="0" applyNumberFormat="1" applyFont="1" applyFill="1" applyBorder="1" applyAlignment="1">
      <alignment horizontal="center" vertical="center"/>
    </xf>
    <xf numFmtId="166" fontId="8" fillId="9" borderId="1" xfId="0" applyNumberFormat="1" applyFont="1" applyFill="1" applyBorder="1" applyAlignment="1">
      <alignment horizontal="center" vertical="center" wrapText="1"/>
    </xf>
    <xf numFmtId="167" fontId="8" fillId="9" borderId="1" xfId="3" applyNumberFormat="1" applyFont="1" applyFill="1" applyBorder="1" applyAlignment="1">
      <alignment horizontal="center" vertical="center"/>
    </xf>
    <xf numFmtId="167" fontId="8" fillId="9" borderId="21" xfId="3" applyNumberFormat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44" fontId="8" fillId="9" borderId="1" xfId="0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 applyProtection="1">
      <alignment horizontal="center" vertical="center" wrapText="1"/>
      <protection locked="0"/>
    </xf>
    <xf numFmtId="16" fontId="8" fillId="9" borderId="1" xfId="0" applyNumberFormat="1" applyFont="1" applyFill="1" applyBorder="1" applyAlignment="1">
      <alignment horizontal="center" vertical="center"/>
    </xf>
    <xf numFmtId="165" fontId="15" fillId="9" borderId="25" xfId="3" applyNumberFormat="1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0" fillId="10" borderId="6" xfId="0" applyFont="1" applyFill="1" applyBorder="1" applyAlignment="1">
      <alignment horizontal="center" vertical="center" wrapText="1"/>
    </xf>
    <xf numFmtId="167" fontId="8" fillId="10" borderId="1" xfId="0" applyNumberFormat="1" applyFont="1" applyFill="1" applyBorder="1" applyAlignment="1">
      <alignment horizontal="center" vertical="center" wrapText="1"/>
    </xf>
    <xf numFmtId="167" fontId="8" fillId="10" borderId="1" xfId="0" applyNumberFormat="1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3" fontId="24" fillId="11" borderId="1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left" vertical="center" wrapText="1" shrinkToFit="1"/>
    </xf>
    <xf numFmtId="0" fontId="8" fillId="11" borderId="1" xfId="0" applyFont="1" applyFill="1" applyBorder="1" applyAlignment="1" applyProtection="1">
      <alignment horizontal="left" vertical="center" wrapText="1"/>
      <protection locked="0"/>
    </xf>
    <xf numFmtId="44" fontId="8" fillId="9" borderId="21" xfId="3" applyNumberFormat="1" applyFont="1" applyFill="1" applyBorder="1" applyAlignment="1">
      <alignment horizontal="left"/>
    </xf>
    <xf numFmtId="0" fontId="0" fillId="9" borderId="0" xfId="0" applyFill="1" applyAlignment="1"/>
    <xf numFmtId="0" fontId="0" fillId="0" borderId="0" xfId="0" applyBorder="1" applyAlignment="1">
      <alignment horizontal="center"/>
    </xf>
    <xf numFmtId="0" fontId="47" fillId="0" borderId="0" xfId="0" applyFont="1" applyAlignment="1">
      <alignment horizontal="left"/>
    </xf>
    <xf numFmtId="0" fontId="0" fillId="0" borderId="0" xfId="0" applyAlignment="1">
      <alignment horizontal="left"/>
    </xf>
    <xf numFmtId="0" fontId="37" fillId="0" borderId="0" xfId="0" applyFont="1" applyBorder="1" applyAlignment="1">
      <alignment horizontal="center" vertical="center"/>
    </xf>
    <xf numFmtId="0" fontId="5" fillId="0" borderId="0" xfId="0" quotePrefix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49" fontId="13" fillId="0" borderId="6" xfId="0" applyNumberFormat="1" applyFont="1" applyFill="1" applyBorder="1" applyAlignment="1">
      <alignment horizontal="center" vertical="center"/>
    </xf>
    <xf numFmtId="49" fontId="13" fillId="0" borderId="7" xfId="0" applyNumberFormat="1" applyFont="1" applyFill="1" applyBorder="1" applyAlignment="1">
      <alignment horizontal="center" vertical="center"/>
    </xf>
    <xf numFmtId="0" fontId="26" fillId="5" borderId="2" xfId="0" applyFont="1" applyFill="1" applyBorder="1" applyAlignment="1">
      <alignment horizontal="center" vertical="center"/>
    </xf>
    <xf numFmtId="0" fontId="26" fillId="5" borderId="3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horizontal="center" vertical="center"/>
    </xf>
    <xf numFmtId="0" fontId="7" fillId="0" borderId="2" xfId="2" applyFill="1" applyBorder="1" applyAlignment="1">
      <alignment horizontal="center" vertical="center"/>
    </xf>
    <xf numFmtId="0" fontId="30" fillId="0" borderId="3" xfId="2" applyFont="1" applyFill="1" applyBorder="1" applyAlignment="1">
      <alignment horizontal="center" vertical="center"/>
    </xf>
    <xf numFmtId="0" fontId="30" fillId="0" borderId="4" xfId="2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3" fontId="13" fillId="0" borderId="5" xfId="0" applyNumberFormat="1" applyFont="1" applyBorder="1" applyAlignment="1">
      <alignment horizontal="center" vertical="center"/>
    </xf>
    <xf numFmtId="3" fontId="13" fillId="0" borderId="9" xfId="0" applyNumberFormat="1" applyFont="1" applyBorder="1" applyAlignment="1">
      <alignment horizontal="center" vertical="center"/>
    </xf>
    <xf numFmtId="3" fontId="13" fillId="0" borderId="10" xfId="0" applyNumberFormat="1" applyFont="1" applyBorder="1" applyAlignment="1">
      <alignment horizontal="center" vertical="center"/>
    </xf>
    <xf numFmtId="3" fontId="13" fillId="0" borderId="11" xfId="0" applyNumberFormat="1" applyFont="1" applyBorder="1" applyAlignment="1">
      <alignment horizontal="center" vertical="center"/>
    </xf>
    <xf numFmtId="3" fontId="13" fillId="0" borderId="12" xfId="0" applyNumberFormat="1" applyFont="1" applyBorder="1" applyAlignment="1">
      <alignment horizontal="center" vertical="center"/>
    </xf>
    <xf numFmtId="14" fontId="13" fillId="0" borderId="8" xfId="0" applyNumberFormat="1" applyFont="1" applyBorder="1" applyAlignment="1">
      <alignment horizontal="center" vertical="center"/>
    </xf>
    <xf numFmtId="14" fontId="13" fillId="0" borderId="9" xfId="0" applyNumberFormat="1" applyFont="1" applyBorder="1" applyAlignment="1">
      <alignment horizontal="center" vertical="center"/>
    </xf>
    <xf numFmtId="14" fontId="13" fillId="0" borderId="10" xfId="0" applyNumberFormat="1" applyFont="1" applyBorder="1" applyAlignment="1">
      <alignment horizontal="center" vertical="center"/>
    </xf>
    <xf numFmtId="14" fontId="13" fillId="0" borderId="12" xfId="0" applyNumberFormat="1" applyFont="1" applyBorder="1" applyAlignment="1">
      <alignment horizontal="center" vertical="center"/>
    </xf>
    <xf numFmtId="0" fontId="15" fillId="9" borderId="2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/>
    </xf>
    <xf numFmtId="0" fontId="49" fillId="0" borderId="5" xfId="0" applyFont="1" applyFill="1" applyBorder="1" applyAlignment="1">
      <alignment horizontal="center" vertical="center"/>
    </xf>
    <xf numFmtId="0" fontId="25" fillId="0" borderId="5" xfId="0" applyFont="1" applyFill="1" applyBorder="1" applyAlignment="1">
      <alignment horizontal="center" vertical="center"/>
    </xf>
    <xf numFmtId="14" fontId="13" fillId="0" borderId="14" xfId="0" applyNumberFormat="1" applyFont="1" applyBorder="1" applyAlignment="1">
      <alignment horizontal="center" vertical="center"/>
    </xf>
    <xf numFmtId="14" fontId="13" fillId="0" borderId="15" xfId="0" applyNumberFormat="1" applyFont="1" applyBorder="1" applyAlignment="1">
      <alignment horizontal="center" vertical="center"/>
    </xf>
    <xf numFmtId="49" fontId="13" fillId="0" borderId="13" xfId="0" applyNumberFormat="1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 vertical="center"/>
    </xf>
    <xf numFmtId="0" fontId="48" fillId="9" borderId="2" xfId="2" applyFont="1" applyFill="1" applyBorder="1" applyAlignment="1">
      <alignment horizontal="center" vertical="center"/>
    </xf>
    <xf numFmtId="0" fontId="13" fillId="9" borderId="3" xfId="2" applyFont="1" applyFill="1" applyBorder="1" applyAlignment="1">
      <alignment horizontal="center" vertical="center"/>
    </xf>
    <xf numFmtId="0" fontId="13" fillId="9" borderId="4" xfId="2" applyFont="1" applyFill="1" applyBorder="1" applyAlignment="1">
      <alignment horizontal="center" vertical="center"/>
    </xf>
    <xf numFmtId="0" fontId="13" fillId="0" borderId="2" xfId="2" applyFont="1" applyFill="1" applyBorder="1" applyAlignment="1">
      <alignment horizontal="center" vertical="center"/>
    </xf>
    <xf numFmtId="0" fontId="13" fillId="0" borderId="3" xfId="2" applyFont="1" applyFill="1" applyBorder="1" applyAlignment="1">
      <alignment horizontal="center" vertical="center"/>
    </xf>
    <xf numFmtId="0" fontId="13" fillId="0" borderId="4" xfId="2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left" vertical="center"/>
    </xf>
    <xf numFmtId="0" fontId="17" fillId="5" borderId="3" xfId="0" applyFont="1" applyFill="1" applyBorder="1" applyAlignment="1">
      <alignment horizontal="left" vertical="center"/>
    </xf>
    <xf numFmtId="0" fontId="17" fillId="5" borderId="4" xfId="0" applyFont="1" applyFill="1" applyBorder="1" applyAlignment="1">
      <alignment horizontal="left" vertical="center"/>
    </xf>
    <xf numFmtId="9" fontId="13" fillId="0" borderId="8" xfId="1" applyFont="1" applyFill="1" applyBorder="1" applyAlignment="1">
      <alignment horizontal="center" vertical="center"/>
    </xf>
    <xf numFmtId="9" fontId="13" fillId="0" borderId="5" xfId="1" applyFont="1" applyFill="1" applyBorder="1" applyAlignment="1">
      <alignment horizontal="center" vertical="center"/>
    </xf>
    <xf numFmtId="9" fontId="13" fillId="0" borderId="9" xfId="1" applyFont="1" applyFill="1" applyBorder="1" applyAlignment="1">
      <alignment horizontal="center" vertical="center"/>
    </xf>
    <xf numFmtId="9" fontId="13" fillId="0" borderId="10" xfId="1" applyFont="1" applyFill="1" applyBorder="1" applyAlignment="1">
      <alignment horizontal="center" vertical="center"/>
    </xf>
    <xf numFmtId="9" fontId="13" fillId="0" borderId="11" xfId="1" applyFont="1" applyFill="1" applyBorder="1" applyAlignment="1">
      <alignment horizontal="center" vertical="center"/>
    </xf>
    <xf numFmtId="9" fontId="13" fillId="0" borderId="12" xfId="1" applyFont="1" applyFill="1" applyBorder="1" applyAlignment="1">
      <alignment horizontal="center" vertical="center"/>
    </xf>
    <xf numFmtId="0" fontId="13" fillId="0" borderId="2" xfId="2" applyFont="1" applyFill="1" applyBorder="1" applyAlignment="1">
      <alignment horizontal="center" vertical="center" wrapText="1"/>
    </xf>
    <xf numFmtId="0" fontId="13" fillId="0" borderId="3" xfId="2" applyFont="1" applyFill="1" applyBorder="1" applyAlignment="1">
      <alignment horizontal="center" vertical="center" wrapText="1"/>
    </xf>
    <xf numFmtId="0" fontId="13" fillId="0" borderId="4" xfId="2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7" fillId="0" borderId="2" xfId="2" applyFill="1" applyBorder="1" applyAlignment="1">
      <alignment horizontal="center" vertical="center" wrapText="1"/>
    </xf>
    <xf numFmtId="0" fontId="30" fillId="0" borderId="2" xfId="2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21" fillId="9" borderId="21" xfId="0" applyFont="1" applyFill="1" applyBorder="1" applyAlignment="1">
      <alignment horizontal="center" vertical="center"/>
    </xf>
    <xf numFmtId="0" fontId="8" fillId="9" borderId="23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48" fillId="9" borderId="2" xfId="2" applyFont="1" applyFill="1" applyBorder="1" applyAlignment="1">
      <alignment horizontal="center" vertical="center" wrapText="1"/>
    </xf>
    <xf numFmtId="0" fontId="13" fillId="9" borderId="3" xfId="2" applyFont="1" applyFill="1" applyBorder="1" applyAlignment="1">
      <alignment horizontal="center" vertical="center" wrapText="1"/>
    </xf>
    <xf numFmtId="0" fontId="13" fillId="9" borderId="4" xfId="2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9" xfId="0" applyFont="1" applyFill="1" applyBorder="1" applyAlignment="1">
      <alignment horizontal="center" vertical="center"/>
    </xf>
    <xf numFmtId="0" fontId="48" fillId="0" borderId="44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right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21" fillId="9" borderId="17" xfId="0" applyFont="1" applyFill="1" applyBorder="1" applyAlignment="1">
      <alignment horizontal="center" vertical="center"/>
    </xf>
    <xf numFmtId="0" fontId="21" fillId="9" borderId="19" xfId="0" applyFont="1" applyFill="1" applyBorder="1" applyAlignment="1">
      <alignment horizontal="center" vertical="center"/>
    </xf>
    <xf numFmtId="0" fontId="30" fillId="9" borderId="2" xfId="2" applyFont="1" applyFill="1" applyBorder="1" applyAlignment="1">
      <alignment horizontal="center" vertical="center"/>
    </xf>
    <xf numFmtId="0" fontId="30" fillId="9" borderId="3" xfId="2" applyFont="1" applyFill="1" applyBorder="1" applyAlignment="1">
      <alignment horizontal="center" vertical="center"/>
    </xf>
    <xf numFmtId="0" fontId="30" fillId="9" borderId="4" xfId="2" applyFont="1" applyFill="1" applyBorder="1" applyAlignment="1">
      <alignment horizontal="center" vertical="center"/>
    </xf>
    <xf numFmtId="0" fontId="10" fillId="9" borderId="36" xfId="0" applyFont="1" applyFill="1" applyBorder="1" applyAlignment="1">
      <alignment horizontal="center"/>
    </xf>
    <xf numFmtId="0" fontId="10" fillId="9" borderId="46" xfId="0" applyFont="1" applyFill="1" applyBorder="1" applyAlignment="1">
      <alignment horizontal="center"/>
    </xf>
    <xf numFmtId="0" fontId="10" fillId="9" borderId="18" xfId="0" applyFont="1" applyFill="1" applyBorder="1" applyAlignment="1">
      <alignment horizontal="center"/>
    </xf>
    <xf numFmtId="3" fontId="13" fillId="9" borderId="1" xfId="1" applyNumberFormat="1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 vertical="center"/>
    </xf>
    <xf numFmtId="0" fontId="17" fillId="5" borderId="21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3" fontId="13" fillId="0" borderId="2" xfId="1" applyNumberFormat="1" applyFont="1" applyFill="1" applyBorder="1" applyAlignment="1">
      <alignment horizontal="center" vertical="center"/>
    </xf>
    <xf numFmtId="3" fontId="13" fillId="0" borderId="4" xfId="1" applyNumberFormat="1" applyFont="1" applyFill="1" applyBorder="1" applyAlignment="1">
      <alignment horizontal="center" vertical="center"/>
    </xf>
    <xf numFmtId="3" fontId="13" fillId="3" borderId="2" xfId="1" applyNumberFormat="1" applyFont="1" applyFill="1" applyBorder="1" applyAlignment="1">
      <alignment horizontal="center"/>
    </xf>
    <xf numFmtId="3" fontId="13" fillId="3" borderId="4" xfId="1" applyNumberFormat="1" applyFont="1" applyFill="1" applyBorder="1" applyAlignment="1">
      <alignment horizontal="center"/>
    </xf>
    <xf numFmtId="3" fontId="13" fillId="3" borderId="2" xfId="1" applyNumberFormat="1" applyFont="1" applyFill="1" applyBorder="1" applyAlignment="1">
      <alignment horizontal="center" vertical="center" wrapText="1"/>
    </xf>
    <xf numFmtId="3" fontId="13" fillId="3" borderId="4" xfId="1" applyNumberFormat="1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0" fontId="17" fillId="9" borderId="21" xfId="0" applyFont="1" applyFill="1" applyBorder="1" applyAlignment="1">
      <alignment horizontal="center" vertical="center"/>
    </xf>
    <xf numFmtId="10" fontId="13" fillId="9" borderId="1" xfId="1" applyNumberFormat="1" applyFont="1" applyFill="1" applyBorder="1" applyAlignment="1">
      <alignment horizontal="center"/>
    </xf>
    <xf numFmtId="10" fontId="13" fillId="9" borderId="2" xfId="1" applyNumberFormat="1" applyFont="1" applyFill="1" applyBorder="1" applyAlignment="1">
      <alignment horizontal="center"/>
    </xf>
    <xf numFmtId="3" fontId="13" fillId="0" borderId="23" xfId="1" applyNumberFormat="1" applyFont="1" applyFill="1" applyBorder="1" applyAlignment="1">
      <alignment horizontal="center" vertical="center"/>
    </xf>
    <xf numFmtId="3" fontId="13" fillId="3" borderId="23" xfId="1" applyNumberFormat="1" applyFont="1" applyFill="1" applyBorder="1" applyAlignment="1">
      <alignment horizontal="center"/>
    </xf>
    <xf numFmtId="3" fontId="13" fillId="3" borderId="43" xfId="1" applyNumberFormat="1" applyFont="1" applyFill="1" applyBorder="1" applyAlignment="1">
      <alignment horizontal="center"/>
    </xf>
    <xf numFmtId="3" fontId="13" fillId="3" borderId="1" xfId="1" applyNumberFormat="1" applyFont="1" applyFill="1" applyBorder="1" applyAlignment="1">
      <alignment horizontal="center"/>
    </xf>
    <xf numFmtId="3" fontId="13" fillId="0" borderId="1" xfId="1" applyNumberFormat="1" applyFont="1" applyFill="1" applyBorder="1" applyAlignment="1">
      <alignment horizontal="center" vertical="center"/>
    </xf>
    <xf numFmtId="10" fontId="13" fillId="9" borderId="2" xfId="1" applyNumberFormat="1" applyFont="1" applyFill="1" applyBorder="1" applyAlignment="1">
      <alignment horizontal="center" vertical="center" wrapText="1"/>
    </xf>
    <xf numFmtId="10" fontId="13" fillId="9" borderId="4" xfId="1" applyNumberFormat="1" applyFont="1" applyFill="1" applyBorder="1" applyAlignment="1">
      <alignment horizontal="center" vertical="center" wrapText="1"/>
    </xf>
    <xf numFmtId="0" fontId="11" fillId="9" borderId="34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/>
    </xf>
    <xf numFmtId="0" fontId="11" fillId="9" borderId="4" xfId="0" applyFont="1" applyFill="1" applyBorder="1" applyAlignment="1">
      <alignment horizontal="center"/>
    </xf>
    <xf numFmtId="0" fontId="11" fillId="9" borderId="34" xfId="0" applyFont="1" applyFill="1" applyBorder="1" applyAlignment="1"/>
    <xf numFmtId="0" fontId="11" fillId="9" borderId="3" xfId="0" applyFont="1" applyFill="1" applyBorder="1" applyAlignment="1"/>
    <xf numFmtId="0" fontId="11" fillId="9" borderId="4" xfId="0" applyFont="1" applyFill="1" applyBorder="1" applyAlignment="1"/>
    <xf numFmtId="0" fontId="11" fillId="9" borderId="38" xfId="0" applyFont="1" applyFill="1" applyBorder="1" applyAlignment="1"/>
    <xf numFmtId="0" fontId="11" fillId="9" borderId="44" xfId="0" applyFont="1" applyFill="1" applyBorder="1" applyAlignment="1"/>
    <xf numFmtId="0" fontId="11" fillId="9" borderId="24" xfId="0" applyFont="1" applyFill="1" applyBorder="1" applyAlignment="1"/>
    <xf numFmtId="0" fontId="13" fillId="9" borderId="38" xfId="0" applyFont="1" applyFill="1" applyBorder="1" applyAlignment="1">
      <alignment horizontal="left" vertical="center"/>
    </xf>
    <xf numFmtId="0" fontId="13" fillId="9" borderId="44" xfId="0" applyFont="1" applyFill="1" applyBorder="1" applyAlignment="1">
      <alignment horizontal="left" vertical="center"/>
    </xf>
    <xf numFmtId="0" fontId="13" fillId="9" borderId="24" xfId="0" applyFont="1" applyFill="1" applyBorder="1" applyAlignment="1">
      <alignment horizontal="left" vertical="center"/>
    </xf>
    <xf numFmtId="3" fontId="13" fillId="9" borderId="23" xfId="1" applyNumberFormat="1" applyFont="1" applyFill="1" applyBorder="1" applyAlignment="1">
      <alignment horizontal="center" vertical="center"/>
    </xf>
    <xf numFmtId="10" fontId="13" fillId="9" borderId="23" xfId="1" applyNumberFormat="1" applyFont="1" applyFill="1" applyBorder="1" applyAlignment="1">
      <alignment horizontal="center"/>
    </xf>
    <xf numFmtId="10" fontId="13" fillId="9" borderId="43" xfId="1" applyNumberFormat="1" applyFont="1" applyFill="1" applyBorder="1" applyAlignment="1">
      <alignment horizontal="center"/>
    </xf>
    <xf numFmtId="0" fontId="17" fillId="9" borderId="36" xfId="0" applyFont="1" applyFill="1" applyBorder="1" applyAlignment="1">
      <alignment horizontal="center" vertical="center"/>
    </xf>
    <xf numFmtId="0" fontId="17" fillId="9" borderId="46" xfId="0" applyFont="1" applyFill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/>
    </xf>
    <xf numFmtId="10" fontId="13" fillId="9" borderId="2" xfId="1" applyNumberFormat="1" applyFont="1" applyFill="1" applyBorder="1" applyAlignment="1">
      <alignment horizontal="center" vertical="center"/>
    </xf>
    <xf numFmtId="10" fontId="13" fillId="9" borderId="4" xfId="1" applyNumberFormat="1" applyFont="1" applyFill="1" applyBorder="1" applyAlignment="1">
      <alignment horizontal="center" vertical="center"/>
    </xf>
    <xf numFmtId="0" fontId="35" fillId="9" borderId="10" xfId="0" applyFont="1" applyFill="1" applyBorder="1" applyAlignment="1">
      <alignment horizontal="center" vertical="center"/>
    </xf>
    <xf numFmtId="0" fontId="35" fillId="9" borderId="40" xfId="0" applyFont="1" applyFill="1" applyBorder="1" applyAlignment="1">
      <alignment horizontal="center" vertical="center"/>
    </xf>
    <xf numFmtId="10" fontId="13" fillId="9" borderId="21" xfId="1" applyNumberFormat="1" applyFont="1" applyFill="1" applyBorder="1" applyAlignment="1">
      <alignment horizontal="center"/>
    </xf>
    <xf numFmtId="0" fontId="13" fillId="5" borderId="20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22" xfId="0" applyFont="1" applyFill="1" applyBorder="1" applyAlignment="1">
      <alignment horizontal="left" vertical="center"/>
    </xf>
    <xf numFmtId="0" fontId="13" fillId="5" borderId="23" xfId="0" applyFont="1" applyFill="1" applyBorder="1" applyAlignment="1">
      <alignment horizontal="left" vertical="center"/>
    </xf>
    <xf numFmtId="0" fontId="10" fillId="5" borderId="20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64" fontId="13" fillId="0" borderId="1" xfId="1" applyNumberFormat="1" applyFont="1" applyFill="1" applyBorder="1" applyAlignment="1">
      <alignment horizontal="center"/>
    </xf>
    <xf numFmtId="164" fontId="13" fillId="0" borderId="21" xfId="1" applyNumberFormat="1" applyFont="1" applyFill="1" applyBorder="1" applyAlignment="1">
      <alignment horizontal="center"/>
    </xf>
    <xf numFmtId="164" fontId="13" fillId="0" borderId="23" xfId="1" applyNumberFormat="1" applyFont="1" applyFill="1" applyBorder="1" applyAlignment="1">
      <alignment horizontal="center"/>
    </xf>
    <xf numFmtId="164" fontId="13" fillId="0" borderId="25" xfId="1" applyNumberFormat="1" applyFont="1" applyFill="1" applyBorder="1" applyAlignment="1">
      <alignment horizontal="center"/>
    </xf>
    <xf numFmtId="9" fontId="13" fillId="0" borderId="1" xfId="1" applyFont="1" applyFill="1" applyBorder="1" applyAlignment="1">
      <alignment horizontal="center" vertical="center"/>
    </xf>
    <xf numFmtId="9" fontId="13" fillId="0" borderId="23" xfId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5" fillId="5" borderId="45" xfId="0" applyFont="1" applyFill="1" applyBorder="1" applyAlignment="1">
      <alignment horizontal="center" vertical="center"/>
    </xf>
    <xf numFmtId="0" fontId="35" fillId="5" borderId="37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center" vertical="center" wrapText="1"/>
    </xf>
    <xf numFmtId="0" fontId="10" fillId="5" borderId="36" xfId="0" applyFont="1" applyFill="1" applyBorder="1" applyAlignment="1">
      <alignment horizontal="center" vertical="center"/>
    </xf>
    <xf numFmtId="0" fontId="10" fillId="5" borderId="46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51" fillId="9" borderId="38" xfId="0" applyFont="1" applyFill="1" applyBorder="1" applyAlignment="1">
      <alignment horizontal="center" vertical="center"/>
    </xf>
    <xf numFmtId="0" fontId="50" fillId="9" borderId="44" xfId="0" applyFont="1" applyFill="1" applyBorder="1" applyAlignment="1">
      <alignment horizontal="center" vertical="center"/>
    </xf>
    <xf numFmtId="0" fontId="50" fillId="9" borderId="39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left" vertical="center" wrapText="1"/>
    </xf>
    <xf numFmtId="0" fontId="8" fillId="5" borderId="9" xfId="0" applyFont="1" applyFill="1" applyBorder="1" applyAlignment="1">
      <alignment horizontal="left" vertical="center" wrapText="1"/>
    </xf>
    <xf numFmtId="0" fontId="8" fillId="5" borderId="14" xfId="0" applyFont="1" applyFill="1" applyBorder="1" applyAlignment="1">
      <alignment horizontal="left" vertical="center" wrapText="1"/>
    </xf>
    <xf numFmtId="0" fontId="8" fillId="5" borderId="0" xfId="0" applyFont="1" applyFill="1" applyBorder="1" applyAlignment="1">
      <alignment horizontal="left" vertical="center" wrapText="1"/>
    </xf>
    <xf numFmtId="0" fontId="8" fillId="5" borderId="15" xfId="0" applyFont="1" applyFill="1" applyBorder="1" applyAlignment="1">
      <alignment horizontal="left" vertical="center" wrapText="1"/>
    </xf>
    <xf numFmtId="0" fontId="8" fillId="5" borderId="10" xfId="0" applyFont="1" applyFill="1" applyBorder="1" applyAlignment="1">
      <alignment horizontal="left" vertical="center" wrapText="1"/>
    </xf>
    <xf numFmtId="0" fontId="8" fillId="5" borderId="11" xfId="0" applyFont="1" applyFill="1" applyBorder="1" applyAlignment="1">
      <alignment horizontal="left" vertical="center" wrapText="1"/>
    </xf>
    <xf numFmtId="0" fontId="8" fillId="5" borderId="12" xfId="0" applyFont="1" applyFill="1" applyBorder="1" applyAlignment="1">
      <alignment horizontal="left" vertical="center" wrapText="1"/>
    </xf>
    <xf numFmtId="0" fontId="21" fillId="5" borderId="6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7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/>
    </xf>
    <xf numFmtId="0" fontId="10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13" fillId="5" borderId="34" xfId="0" applyFont="1" applyFill="1" applyBorder="1" applyAlignment="1">
      <alignment horizontal="left"/>
    </xf>
    <xf numFmtId="0" fontId="13" fillId="5" borderId="3" xfId="0" applyFont="1" applyFill="1" applyBorder="1" applyAlignment="1">
      <alignment horizontal="left"/>
    </xf>
    <xf numFmtId="0" fontId="13" fillId="5" borderId="4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11" fillId="5" borderId="20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1" fillId="5" borderId="20" xfId="0" applyFont="1" applyFill="1" applyBorder="1" applyAlignment="1">
      <alignment horizontal="left" vertical="center"/>
    </xf>
    <xf numFmtId="0" fontId="11" fillId="5" borderId="20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10" fontId="13" fillId="9" borderId="34" xfId="1" applyNumberFormat="1" applyFont="1" applyFill="1" applyBorder="1" applyAlignment="1">
      <alignment horizontal="center" vertical="center" wrapText="1"/>
    </xf>
    <xf numFmtId="10" fontId="13" fillId="9" borderId="35" xfId="1" applyNumberFormat="1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13" fillId="9" borderId="34" xfId="0" applyFont="1" applyFill="1" applyBorder="1" applyAlignment="1">
      <alignment horizontal="left" vertical="center"/>
    </xf>
    <xf numFmtId="0" fontId="13" fillId="9" borderId="3" xfId="0" applyFont="1" applyFill="1" applyBorder="1" applyAlignment="1">
      <alignment horizontal="left" vertical="center"/>
    </xf>
    <xf numFmtId="0" fontId="13" fillId="9" borderId="4" xfId="0" applyFont="1" applyFill="1" applyBorder="1" applyAlignment="1">
      <alignment horizontal="left" vertical="center"/>
    </xf>
    <xf numFmtId="3" fontId="8" fillId="0" borderId="2" xfId="0" applyNumberFormat="1" applyFont="1" applyFill="1" applyBorder="1" applyAlignment="1">
      <alignment horizontal="center" vertical="center"/>
    </xf>
    <xf numFmtId="3" fontId="8" fillId="0" borderId="3" xfId="0" applyNumberFormat="1" applyFont="1" applyFill="1" applyBorder="1" applyAlignment="1">
      <alignment horizontal="center" vertical="center"/>
    </xf>
    <xf numFmtId="3" fontId="8" fillId="0" borderId="4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3" fontId="8" fillId="5" borderId="2" xfId="0" applyNumberFormat="1" applyFont="1" applyFill="1" applyBorder="1" applyAlignment="1">
      <alignment horizontal="left" vertical="center"/>
    </xf>
    <xf numFmtId="3" fontId="8" fillId="5" borderId="3" xfId="0" applyNumberFormat="1" applyFont="1" applyFill="1" applyBorder="1" applyAlignment="1">
      <alignment horizontal="left" vertical="center"/>
    </xf>
    <xf numFmtId="3" fontId="8" fillId="5" borderId="4" xfId="0" applyNumberFormat="1" applyFont="1" applyFill="1" applyBorder="1" applyAlignment="1">
      <alignment horizontal="left" vertical="center"/>
    </xf>
    <xf numFmtId="0" fontId="1" fillId="5" borderId="20" xfId="0" applyFont="1" applyFill="1" applyBorder="1" applyAlignment="1">
      <alignment horizontal="left" vertical="center" wrapText="1"/>
    </xf>
    <xf numFmtId="3" fontId="1" fillId="0" borderId="1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 wrapText="1"/>
    </xf>
    <xf numFmtId="0" fontId="13" fillId="5" borderId="38" xfId="0" applyFont="1" applyFill="1" applyBorder="1" applyAlignment="1">
      <alignment horizontal="left"/>
    </xf>
    <xf numFmtId="0" fontId="13" fillId="5" borderId="44" xfId="0" applyFont="1" applyFill="1" applyBorder="1" applyAlignment="1">
      <alignment horizontal="left"/>
    </xf>
    <xf numFmtId="0" fontId="13" fillId="5" borderId="24" xfId="0" applyFont="1" applyFill="1" applyBorder="1" applyAlignment="1">
      <alignment horizontal="left"/>
    </xf>
    <xf numFmtId="0" fontId="4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1" fillId="9" borderId="34" xfId="0" applyFont="1" applyFill="1" applyBorder="1" applyAlignment="1">
      <alignment horizontal="left"/>
    </xf>
    <xf numFmtId="0" fontId="11" fillId="9" borderId="3" xfId="0" applyFont="1" applyFill="1" applyBorder="1" applyAlignment="1">
      <alignment horizontal="left"/>
    </xf>
    <xf numFmtId="0" fontId="11" fillId="9" borderId="4" xfId="0" applyFont="1" applyFill="1" applyBorder="1" applyAlignment="1">
      <alignment horizontal="left"/>
    </xf>
    <xf numFmtId="10" fontId="13" fillId="9" borderId="35" xfId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vertical="center"/>
    </xf>
    <xf numFmtId="14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0" fontId="13" fillId="9" borderId="23" xfId="1" applyNumberFormat="1" applyFont="1" applyFill="1" applyBorder="1" applyAlignment="1">
      <alignment horizontal="center" vertical="center"/>
    </xf>
    <xf numFmtId="10" fontId="13" fillId="9" borderId="25" xfId="1" applyNumberFormat="1" applyFont="1" applyFill="1" applyBorder="1" applyAlignment="1">
      <alignment horizontal="center"/>
    </xf>
    <xf numFmtId="10" fontId="13" fillId="9" borderId="52" xfId="1" applyNumberFormat="1" applyFont="1" applyFill="1" applyBorder="1" applyAlignment="1">
      <alignment horizontal="center" vertical="center" wrapText="1"/>
    </xf>
    <xf numFmtId="10" fontId="13" fillId="9" borderId="5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24" fillId="5" borderId="2" xfId="0" applyFont="1" applyFill="1" applyBorder="1" applyAlignment="1">
      <alignment horizontal="left" vertical="center" wrapText="1"/>
    </xf>
    <xf numFmtId="0" fontId="24" fillId="5" borderId="3" xfId="0" applyFont="1" applyFill="1" applyBorder="1" applyAlignment="1">
      <alignment horizontal="left" vertical="center" wrapText="1"/>
    </xf>
    <xf numFmtId="0" fontId="24" fillId="5" borderId="4" xfId="0" applyFont="1" applyFill="1" applyBorder="1" applyAlignment="1">
      <alignment horizontal="left" vertical="center" wrapText="1"/>
    </xf>
    <xf numFmtId="3" fontId="24" fillId="0" borderId="2" xfId="0" applyNumberFormat="1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vertical="center" wrapText="1"/>
    </xf>
    <xf numFmtId="0" fontId="24" fillId="11" borderId="2" xfId="0" applyFont="1" applyFill="1" applyBorder="1" applyAlignment="1">
      <alignment horizontal="center" vertical="center" wrapText="1"/>
    </xf>
    <xf numFmtId="0" fontId="24" fillId="11" borderId="4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11" borderId="2" xfId="0" applyFont="1" applyFill="1" applyBorder="1" applyAlignment="1">
      <alignment horizontal="center" vertical="center" wrapText="1"/>
    </xf>
    <xf numFmtId="0" fontId="19" fillId="11" borderId="4" xfId="0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horizontal="left"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2" fillId="9" borderId="10" xfId="0" applyFont="1" applyFill="1" applyBorder="1" applyAlignment="1">
      <alignment vertical="center"/>
    </xf>
    <xf numFmtId="0" fontId="22" fillId="9" borderId="11" xfId="0" applyFont="1" applyFill="1" applyBorder="1" applyAlignment="1">
      <alignment vertical="center"/>
    </xf>
    <xf numFmtId="0" fontId="22" fillId="9" borderId="12" xfId="0" applyFont="1" applyFill="1" applyBorder="1" applyAlignment="1">
      <alignment vertical="center"/>
    </xf>
    <xf numFmtId="0" fontId="36" fillId="9" borderId="32" xfId="0" applyFont="1" applyFill="1" applyBorder="1" applyAlignment="1">
      <alignment horizontal="center" vertical="center"/>
    </xf>
    <xf numFmtId="0" fontId="36" fillId="9" borderId="47" xfId="0" applyFont="1" applyFill="1" applyBorder="1" applyAlignment="1">
      <alignment horizontal="center" vertical="center"/>
    </xf>
    <xf numFmtId="0" fontId="36" fillId="9" borderId="48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left" vertical="center"/>
    </xf>
    <xf numFmtId="0" fontId="22" fillId="0" borderId="5" xfId="0" applyFont="1" applyBorder="1" applyAlignment="1">
      <alignment horizontal="left" vertical="center"/>
    </xf>
    <xf numFmtId="0" fontId="22" fillId="0" borderId="9" xfId="0" applyFont="1" applyBorder="1" applyAlignment="1">
      <alignment horizontal="left" vertical="center"/>
    </xf>
    <xf numFmtId="0" fontId="19" fillId="9" borderId="26" xfId="0" applyFont="1" applyFill="1" applyBorder="1" applyAlignment="1">
      <alignment horizontal="center" vertical="center"/>
    </xf>
    <xf numFmtId="0" fontId="19" fillId="9" borderId="27" xfId="0" applyFont="1" applyFill="1" applyBorder="1" applyAlignment="1">
      <alignment horizontal="center" vertical="center"/>
    </xf>
    <xf numFmtId="0" fontId="24" fillId="9" borderId="23" xfId="0" applyFont="1" applyFill="1" applyBorder="1" applyAlignment="1">
      <alignment horizontal="left" vertical="center"/>
    </xf>
    <xf numFmtId="0" fontId="24" fillId="9" borderId="17" xfId="0" applyFont="1" applyFill="1" applyBorder="1" applyAlignment="1">
      <alignment horizontal="left" vertical="center"/>
    </xf>
    <xf numFmtId="0" fontId="24" fillId="9" borderId="2" xfId="0" applyFont="1" applyFill="1" applyBorder="1" applyAlignment="1">
      <alignment horizontal="left" vertical="center"/>
    </xf>
    <xf numFmtId="0" fontId="24" fillId="9" borderId="4" xfId="0" applyFont="1" applyFill="1" applyBorder="1" applyAlignment="1">
      <alignment horizontal="left" vertical="center"/>
    </xf>
    <xf numFmtId="0" fontId="19" fillId="9" borderId="51" xfId="0" applyFont="1" applyFill="1" applyBorder="1" applyAlignment="1">
      <alignment horizontal="center" vertical="center" textRotation="90"/>
    </xf>
    <xf numFmtId="0" fontId="19" fillId="9" borderId="15" xfId="0" applyFont="1" applyFill="1" applyBorder="1" applyAlignment="1">
      <alignment horizontal="center" vertical="center" textRotation="90"/>
    </xf>
    <xf numFmtId="0" fontId="19" fillId="9" borderId="48" xfId="0" applyFont="1" applyFill="1" applyBorder="1" applyAlignment="1">
      <alignment horizontal="center" vertical="center" textRotation="90"/>
    </xf>
    <xf numFmtId="0" fontId="19" fillId="9" borderId="18" xfId="0" applyFont="1" applyFill="1" applyBorder="1" applyAlignment="1">
      <alignment horizontal="center" vertical="center" textRotation="90"/>
    </xf>
    <xf numFmtId="0" fontId="19" fillId="9" borderId="4" xfId="0" applyFont="1" applyFill="1" applyBorder="1" applyAlignment="1">
      <alignment horizontal="center" vertical="center" textRotation="90"/>
    </xf>
    <xf numFmtId="0" fontId="19" fillId="9" borderId="9" xfId="0" applyFont="1" applyFill="1" applyBorder="1" applyAlignment="1">
      <alignment horizontal="center" vertical="center" textRotation="90"/>
    </xf>
    <xf numFmtId="0" fontId="24" fillId="5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shrinkToFit="1"/>
    </xf>
    <xf numFmtId="0" fontId="19" fillId="11" borderId="1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34" fillId="5" borderId="2" xfId="0" applyFont="1" applyFill="1" applyBorder="1" applyAlignment="1">
      <alignment horizontal="center" vertical="center"/>
    </xf>
    <xf numFmtId="0" fontId="34" fillId="5" borderId="3" xfId="0" applyFont="1" applyFill="1" applyBorder="1" applyAlignment="1">
      <alignment horizontal="center" vertical="center"/>
    </xf>
    <xf numFmtId="0" fontId="34" fillId="5" borderId="4" xfId="0" applyFont="1" applyFill="1" applyBorder="1" applyAlignment="1">
      <alignment horizontal="center" vertical="center"/>
    </xf>
    <xf numFmtId="0" fontId="35" fillId="11" borderId="2" xfId="0" applyFont="1" applyFill="1" applyBorder="1" applyAlignment="1">
      <alignment horizontal="center" vertical="center"/>
    </xf>
    <xf numFmtId="0" fontId="35" fillId="11" borderId="4" xfId="0" applyFont="1" applyFill="1" applyBorder="1" applyAlignment="1">
      <alignment horizontal="center" vertical="center"/>
    </xf>
    <xf numFmtId="0" fontId="19" fillId="9" borderId="24" xfId="0" applyFont="1" applyFill="1" applyBorder="1" applyAlignment="1">
      <alignment horizontal="center" vertical="center" textRotation="90"/>
    </xf>
    <xf numFmtId="0" fontId="24" fillId="5" borderId="1" xfId="0" applyFont="1" applyFill="1" applyBorder="1" applyAlignment="1">
      <alignment horizontal="left" vertical="center" shrinkToFit="1"/>
    </xf>
    <xf numFmtId="0" fontId="10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24" fillId="5" borderId="2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3" fontId="19" fillId="0" borderId="1" xfId="0" applyNumberFormat="1" applyFont="1" applyBorder="1" applyAlignment="1">
      <alignment horizontal="left" vertical="center"/>
    </xf>
    <xf numFmtId="0" fontId="24" fillId="11" borderId="2" xfId="0" applyFont="1" applyFill="1" applyBorder="1" applyAlignment="1">
      <alignment horizontal="center" vertical="center"/>
    </xf>
    <xf numFmtId="0" fontId="24" fillId="11" borderId="4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/>
    </xf>
    <xf numFmtId="0" fontId="24" fillId="3" borderId="3" xfId="0" applyFont="1" applyFill="1" applyBorder="1" applyAlignment="1">
      <alignment horizontal="center"/>
    </xf>
    <xf numFmtId="0" fontId="24" fillId="3" borderId="4" xfId="0" applyFont="1" applyFill="1" applyBorder="1" applyAlignment="1">
      <alignment horizontal="center"/>
    </xf>
    <xf numFmtId="3" fontId="19" fillId="5" borderId="3" xfId="0" applyNumberFormat="1" applyFont="1" applyFill="1" applyBorder="1" applyAlignment="1">
      <alignment horizontal="center" vertical="center" wrapText="1"/>
    </xf>
    <xf numFmtId="3" fontId="19" fillId="5" borderId="2" xfId="0" applyNumberFormat="1" applyFont="1" applyFill="1" applyBorder="1" applyAlignment="1">
      <alignment horizontal="center" vertical="center"/>
    </xf>
    <xf numFmtId="3" fontId="19" fillId="5" borderId="4" xfId="0" applyNumberFormat="1" applyFont="1" applyFill="1" applyBorder="1" applyAlignment="1">
      <alignment horizontal="center" vertical="center"/>
    </xf>
    <xf numFmtId="3" fontId="24" fillId="0" borderId="8" xfId="0" applyNumberFormat="1" applyFont="1" applyFill="1" applyBorder="1" applyAlignment="1">
      <alignment horizontal="center" vertical="center"/>
    </xf>
    <xf numFmtId="3" fontId="24" fillId="0" borderId="5" xfId="0" applyNumberFormat="1" applyFont="1" applyFill="1" applyBorder="1" applyAlignment="1">
      <alignment horizontal="center" vertical="center"/>
    </xf>
    <xf numFmtId="3" fontId="24" fillId="0" borderId="9" xfId="0" applyNumberFormat="1" applyFont="1" applyFill="1" applyBorder="1" applyAlignment="1">
      <alignment horizontal="center" vertical="center"/>
    </xf>
    <xf numFmtId="3" fontId="24" fillId="0" borderId="14" xfId="0" applyNumberFormat="1" applyFont="1" applyFill="1" applyBorder="1" applyAlignment="1">
      <alignment horizontal="center" vertical="center"/>
    </xf>
    <xf numFmtId="3" fontId="24" fillId="0" borderId="0" xfId="0" applyNumberFormat="1" applyFont="1" applyFill="1" applyBorder="1" applyAlignment="1">
      <alignment horizontal="center" vertical="center"/>
    </xf>
    <xf numFmtId="3" fontId="24" fillId="0" borderId="15" xfId="0" applyNumberFormat="1" applyFont="1" applyFill="1" applyBorder="1" applyAlignment="1">
      <alignment horizontal="center" vertical="center"/>
    </xf>
    <xf numFmtId="3" fontId="24" fillId="0" borderId="10" xfId="0" applyNumberFormat="1" applyFont="1" applyFill="1" applyBorder="1" applyAlignment="1">
      <alignment horizontal="center" vertical="center"/>
    </xf>
    <xf numFmtId="3" fontId="24" fillId="0" borderId="11" xfId="0" applyNumberFormat="1" applyFont="1" applyFill="1" applyBorder="1" applyAlignment="1">
      <alignment horizontal="center" vertical="center"/>
    </xf>
    <xf numFmtId="3" fontId="24" fillId="0" borderId="12" xfId="0" applyNumberFormat="1" applyFont="1" applyFill="1" applyBorder="1" applyAlignment="1">
      <alignment horizontal="center" vertical="center"/>
    </xf>
    <xf numFmtId="0" fontId="24" fillId="9" borderId="6" xfId="0" applyFont="1" applyFill="1" applyBorder="1" applyAlignment="1">
      <alignment horizontal="left" vertical="center"/>
    </xf>
    <xf numFmtId="3" fontId="19" fillId="0" borderId="3" xfId="0" applyNumberFormat="1" applyFont="1" applyFill="1" applyBorder="1" applyAlignment="1">
      <alignment horizontal="center" vertical="center"/>
    </xf>
    <xf numFmtId="3" fontId="19" fillId="0" borderId="4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left" vertical="center" wrapText="1"/>
    </xf>
    <xf numFmtId="0" fontId="15" fillId="5" borderId="4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3" fontId="15" fillId="0" borderId="2" xfId="0" applyNumberFormat="1" applyFont="1" applyBorder="1" applyAlignment="1">
      <alignment horizontal="center" vertical="center"/>
    </xf>
    <xf numFmtId="3" fontId="15" fillId="0" borderId="4" xfId="0" applyNumberFormat="1" applyFont="1" applyBorder="1" applyAlignment="1">
      <alignment horizontal="center" vertical="center"/>
    </xf>
    <xf numFmtId="3" fontId="24" fillId="0" borderId="3" xfId="0" applyNumberFormat="1" applyFont="1" applyBorder="1" applyAlignment="1">
      <alignment horizontal="center" vertical="center"/>
    </xf>
    <xf numFmtId="3" fontId="15" fillId="0" borderId="3" xfId="0" applyNumberFormat="1" applyFont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0" borderId="14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0" fontId="19" fillId="11" borderId="2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center" vertical="center"/>
    </xf>
    <xf numFmtId="0" fontId="15" fillId="9" borderId="34" xfId="0" applyFont="1" applyFill="1" applyBorder="1" applyAlignment="1">
      <alignment horizontal="left"/>
    </xf>
    <xf numFmtId="0" fontId="15" fillId="9" borderId="3" xfId="0" applyFont="1" applyFill="1" applyBorder="1" applyAlignment="1">
      <alignment horizontal="left"/>
    </xf>
    <xf numFmtId="44" fontId="8" fillId="9" borderId="2" xfId="0" applyNumberFormat="1" applyFont="1" applyFill="1" applyBorder="1" applyAlignment="1">
      <alignment horizontal="right"/>
    </xf>
    <xf numFmtId="44" fontId="8" fillId="9" borderId="4" xfId="0" applyNumberFormat="1" applyFont="1" applyFill="1" applyBorder="1" applyAlignment="1">
      <alignment horizontal="right"/>
    </xf>
    <xf numFmtId="0" fontId="8" fillId="5" borderId="1" xfId="0" applyFont="1" applyFill="1" applyBorder="1" applyAlignment="1">
      <alignment horizontal="left" vertical="center"/>
    </xf>
    <xf numFmtId="44" fontId="8" fillId="0" borderId="1" xfId="0" applyNumberFormat="1" applyFont="1" applyFill="1" applyBorder="1" applyAlignment="1">
      <alignment horizontal="left" vertical="center"/>
    </xf>
    <xf numFmtId="44" fontId="8" fillId="9" borderId="1" xfId="0" applyNumberFormat="1" applyFont="1" applyFill="1" applyBorder="1" applyAlignment="1">
      <alignment horizontal="left" vertical="center"/>
    </xf>
    <xf numFmtId="167" fontId="8" fillId="9" borderId="2" xfId="0" applyNumberFormat="1" applyFont="1" applyFill="1" applyBorder="1" applyAlignment="1">
      <alignment horizontal="left" vertical="center"/>
    </xf>
    <xf numFmtId="167" fontId="8" fillId="9" borderId="4" xfId="0" applyNumberFormat="1" applyFont="1" applyFill="1" applyBorder="1" applyAlignment="1">
      <alignment horizontal="left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167" fontId="8" fillId="9" borderId="1" xfId="3" applyNumberFormat="1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left" vertical="center" wrapText="1"/>
    </xf>
    <xf numFmtId="167" fontId="8" fillId="3" borderId="1" xfId="3" applyNumberFormat="1" applyFont="1" applyFill="1" applyBorder="1" applyAlignment="1">
      <alignment horizontal="center" vertical="center"/>
    </xf>
    <xf numFmtId="0" fontId="8" fillId="11" borderId="20" xfId="0" applyFont="1" applyFill="1" applyBorder="1" applyAlignment="1">
      <alignment horizontal="left"/>
    </xf>
    <xf numFmtId="0" fontId="8" fillId="11" borderId="1" xfId="0" applyFont="1" applyFill="1" applyBorder="1" applyAlignment="1">
      <alignment horizontal="left"/>
    </xf>
    <xf numFmtId="167" fontId="15" fillId="9" borderId="23" xfId="3" applyNumberFormat="1" applyFont="1" applyFill="1" applyBorder="1" applyAlignment="1">
      <alignment horizontal="center" vertical="center"/>
    </xf>
    <xf numFmtId="167" fontId="15" fillId="5" borderId="43" xfId="3" applyNumberFormat="1" applyFont="1" applyFill="1" applyBorder="1" applyAlignment="1">
      <alignment horizontal="center" vertical="center"/>
    </xf>
    <xf numFmtId="167" fontId="15" fillId="5" borderId="24" xfId="3" applyNumberFormat="1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22" fillId="0" borderId="13" xfId="0" applyFont="1" applyBorder="1" applyAlignment="1">
      <alignment horizontal="left" vertical="center"/>
    </xf>
    <xf numFmtId="0" fontId="15" fillId="5" borderId="22" xfId="0" applyFont="1" applyFill="1" applyBorder="1" applyAlignment="1">
      <alignment horizontal="center" vertical="center"/>
    </xf>
    <xf numFmtId="0" fontId="15" fillId="5" borderId="23" xfId="0" applyFont="1" applyFill="1" applyBorder="1" applyAlignment="1">
      <alignment horizontal="center" vertical="center"/>
    </xf>
    <xf numFmtId="49" fontId="8" fillId="11" borderId="34" xfId="0" applyNumberFormat="1" applyFont="1" applyFill="1" applyBorder="1" applyAlignment="1">
      <alignment horizontal="left"/>
    </xf>
    <xf numFmtId="49" fontId="8" fillId="11" borderId="3" xfId="0" applyNumberFormat="1" applyFont="1" applyFill="1" applyBorder="1" applyAlignment="1">
      <alignment horizontal="left"/>
    </xf>
    <xf numFmtId="49" fontId="8" fillId="11" borderId="4" xfId="0" applyNumberFormat="1" applyFont="1" applyFill="1" applyBorder="1" applyAlignment="1">
      <alignment horizontal="left"/>
    </xf>
    <xf numFmtId="0" fontId="8" fillId="11" borderId="20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20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left" vertical="center"/>
    </xf>
    <xf numFmtId="0" fontId="8" fillId="5" borderId="20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167" fontId="8" fillId="3" borderId="2" xfId="0" applyNumberFormat="1" applyFont="1" applyFill="1" applyBorder="1" applyAlignment="1">
      <alignment horizontal="left" vertical="center"/>
    </xf>
    <xf numFmtId="167" fontId="8" fillId="3" borderId="4" xfId="0" applyNumberFormat="1" applyFont="1" applyFill="1" applyBorder="1" applyAlignment="1">
      <alignment horizontal="left" vertical="center"/>
    </xf>
    <xf numFmtId="0" fontId="15" fillId="5" borderId="55" xfId="0" applyFont="1" applyFill="1" applyBorder="1" applyAlignment="1">
      <alignment horizontal="center" vertical="center"/>
    </xf>
    <xf numFmtId="0" fontId="15" fillId="5" borderId="56" xfId="0" applyFont="1" applyFill="1" applyBorder="1" applyAlignment="1">
      <alignment horizontal="center" vertical="center"/>
    </xf>
    <xf numFmtId="0" fontId="15" fillId="5" borderId="57" xfId="0" applyFont="1" applyFill="1" applyBorder="1" applyAlignment="1">
      <alignment horizontal="center" vertical="center"/>
    </xf>
    <xf numFmtId="0" fontId="15" fillId="5" borderId="16" xfId="0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165" fontId="15" fillId="9" borderId="23" xfId="3" applyNumberFormat="1" applyFont="1" applyFill="1" applyBorder="1" applyAlignment="1">
      <alignment horizontal="center" vertical="center"/>
    </xf>
    <xf numFmtId="0" fontId="22" fillId="3" borderId="13" xfId="0" applyFont="1" applyFill="1" applyBorder="1" applyAlignment="1" applyProtection="1">
      <alignment horizontal="left" vertical="center"/>
      <protection locked="0"/>
    </xf>
    <xf numFmtId="0" fontId="15" fillId="9" borderId="22" xfId="0" applyFont="1" applyFill="1" applyBorder="1" applyAlignment="1">
      <alignment horizontal="center" vertical="center"/>
    </xf>
    <xf numFmtId="0" fontId="15" fillId="9" borderId="23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44" fontId="15" fillId="5" borderId="1" xfId="0" applyNumberFormat="1" applyFont="1" applyFill="1" applyBorder="1" applyAlignment="1">
      <alignment horizontal="right"/>
    </xf>
    <xf numFmtId="44" fontId="8" fillId="5" borderId="2" xfId="0" applyNumberFormat="1" applyFont="1" applyFill="1" applyBorder="1" applyAlignment="1">
      <alignment horizontal="right"/>
    </xf>
    <xf numFmtId="44" fontId="8" fillId="5" borderId="4" xfId="0" applyNumberFormat="1" applyFont="1" applyFill="1" applyBorder="1" applyAlignment="1">
      <alignment horizontal="right"/>
    </xf>
    <xf numFmtId="0" fontId="8" fillId="5" borderId="7" xfId="0" applyFont="1" applyFill="1" applyBorder="1" applyAlignment="1">
      <alignment horizontal="left" vertical="center"/>
    </xf>
    <xf numFmtId="44" fontId="8" fillId="9" borderId="7" xfId="0" applyNumberFormat="1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center"/>
    </xf>
    <xf numFmtId="0" fontId="15" fillId="5" borderId="34" xfId="0" applyFont="1" applyFill="1" applyBorder="1" applyAlignment="1">
      <alignment horizontal="center"/>
    </xf>
    <xf numFmtId="0" fontId="15" fillId="5" borderId="3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5" fillId="4" borderId="41" xfId="0" applyFont="1" applyFill="1" applyBorder="1" applyAlignment="1">
      <alignment horizontal="center" vertical="center" textRotation="90"/>
    </xf>
    <xf numFmtId="0" fontId="15" fillId="4" borderId="20" xfId="0" applyFont="1" applyFill="1" applyBorder="1" applyAlignment="1">
      <alignment horizontal="center" vertical="center" textRotation="90"/>
    </xf>
    <xf numFmtId="0" fontId="16" fillId="5" borderId="6" xfId="0" applyFont="1" applyFill="1" applyBorder="1" applyAlignment="1">
      <alignment horizontal="center" vertical="center"/>
    </xf>
    <xf numFmtId="0" fontId="15" fillId="5" borderId="19" xfId="0" applyFont="1" applyFill="1" applyBorder="1" applyAlignment="1">
      <alignment horizontal="center" vertical="center"/>
    </xf>
    <xf numFmtId="0" fontId="15" fillId="5" borderId="20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8" fillId="11" borderId="34" xfId="0" applyFont="1" applyFill="1" applyBorder="1" applyAlignment="1">
      <alignment horizontal="left"/>
    </xf>
    <xf numFmtId="0" fontId="8" fillId="11" borderId="3" xfId="0" applyFont="1" applyFill="1" applyBorder="1" applyAlignment="1">
      <alignment horizontal="left"/>
    </xf>
    <xf numFmtId="0" fontId="8" fillId="11" borderId="4" xfId="0" applyFont="1" applyFill="1" applyBorder="1" applyAlignment="1">
      <alignment horizontal="left"/>
    </xf>
    <xf numFmtId="0" fontId="15" fillId="5" borderId="36" xfId="0" applyFont="1" applyFill="1" applyBorder="1" applyAlignment="1">
      <alignment horizontal="center" vertical="center"/>
    </xf>
    <xf numFmtId="0" fontId="15" fillId="5" borderId="46" xfId="0" applyFont="1" applyFill="1" applyBorder="1" applyAlignment="1">
      <alignment horizontal="center" vertical="center"/>
    </xf>
    <xf numFmtId="0" fontId="15" fillId="5" borderId="37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/>
    </xf>
    <xf numFmtId="44" fontId="25" fillId="5" borderId="27" xfId="0" applyNumberFormat="1" applyFont="1" applyFill="1" applyBorder="1" applyAlignment="1">
      <alignment horizontal="center" vertical="center" wrapText="1"/>
    </xf>
    <xf numFmtId="167" fontId="8" fillId="3" borderId="1" xfId="3" applyNumberFormat="1" applyFont="1" applyFill="1" applyBorder="1" applyAlignment="1">
      <alignment vertical="center"/>
    </xf>
    <xf numFmtId="167" fontId="8" fillId="0" borderId="1" xfId="3" applyNumberFormat="1" applyFont="1" applyFill="1" applyBorder="1" applyAlignment="1">
      <alignment horizontal="center" vertical="center"/>
    </xf>
    <xf numFmtId="167" fontId="8" fillId="9" borderId="1" xfId="3" applyNumberFormat="1" applyFont="1" applyFill="1" applyBorder="1" applyAlignment="1">
      <alignment vertical="center"/>
    </xf>
    <xf numFmtId="44" fontId="15" fillId="9" borderId="23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right" vertical="center"/>
    </xf>
    <xf numFmtId="44" fontId="25" fillId="9" borderId="27" xfId="0" applyNumberFormat="1" applyFont="1" applyFill="1" applyBorder="1" applyAlignment="1">
      <alignment horizontal="center" vertical="center" wrapText="1"/>
    </xf>
    <xf numFmtId="0" fontId="15" fillId="5" borderId="26" xfId="0" applyFont="1" applyFill="1" applyBorder="1" applyAlignment="1">
      <alignment horizontal="center" vertical="center"/>
    </xf>
    <xf numFmtId="0" fontId="15" fillId="5" borderId="27" xfId="0" applyFont="1" applyFill="1" applyBorder="1" applyAlignment="1">
      <alignment horizontal="center" vertical="center"/>
    </xf>
    <xf numFmtId="44" fontId="8" fillId="0" borderId="7" xfId="0" applyNumberFormat="1" applyFont="1" applyFill="1" applyBorder="1" applyAlignment="1">
      <alignment horizontal="left" vertical="center"/>
    </xf>
    <xf numFmtId="0" fontId="15" fillId="5" borderId="34" xfId="0" applyFont="1" applyFill="1" applyBorder="1" applyAlignment="1">
      <alignment horizontal="left"/>
    </xf>
    <xf numFmtId="0" fontId="15" fillId="5" borderId="3" xfId="0" applyFont="1" applyFill="1" applyBorder="1" applyAlignment="1">
      <alignment horizontal="left"/>
    </xf>
    <xf numFmtId="44" fontId="8" fillId="0" borderId="1" xfId="0" applyNumberFormat="1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horizontal="center" vertical="center" textRotation="90"/>
    </xf>
    <xf numFmtId="44" fontId="8" fillId="9" borderId="1" xfId="0" applyNumberFormat="1" applyFont="1" applyFill="1" applyBorder="1" applyAlignment="1">
      <alignment horizontal="center" vertical="center"/>
    </xf>
    <xf numFmtId="44" fontId="15" fillId="8" borderId="23" xfId="0" applyNumberFormat="1" applyFont="1" applyFill="1" applyBorder="1" applyAlignment="1">
      <alignment horizontal="center" vertical="center"/>
    </xf>
    <xf numFmtId="44" fontId="8" fillId="9" borderId="6" xfId="0" applyNumberFormat="1" applyFont="1" applyFill="1" applyBorder="1" applyAlignment="1">
      <alignment horizontal="center" vertical="center"/>
    </xf>
    <xf numFmtId="44" fontId="8" fillId="0" borderId="6" xfId="0" applyNumberFormat="1" applyFont="1" applyFill="1" applyBorder="1" applyAlignment="1">
      <alignment horizontal="center" vertical="center"/>
    </xf>
    <xf numFmtId="0" fontId="15" fillId="5" borderId="58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44" fontId="8" fillId="3" borderId="1" xfId="0" applyNumberFormat="1" applyFont="1" applyFill="1" applyBorder="1" applyAlignment="1">
      <alignment horizontal="left" vertical="center"/>
    </xf>
    <xf numFmtId="0" fontId="10" fillId="0" borderId="46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43" fillId="6" borderId="1" xfId="0" applyFont="1" applyFill="1" applyBorder="1" applyAlignment="1">
      <alignment horizontal="center" vertical="center"/>
    </xf>
    <xf numFmtId="0" fontId="41" fillId="6" borderId="8" xfId="0" applyFont="1" applyFill="1" applyBorder="1" applyAlignment="1">
      <alignment horizontal="center" vertical="center"/>
    </xf>
    <xf numFmtId="0" fontId="41" fillId="6" borderId="5" xfId="0" applyFont="1" applyFill="1" applyBorder="1" applyAlignment="1">
      <alignment horizontal="center" vertical="center"/>
    </xf>
    <xf numFmtId="0" fontId="41" fillId="6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44" fontId="1" fillId="0" borderId="23" xfId="4" applyFont="1" applyFill="1" applyBorder="1" applyAlignment="1">
      <alignment vertical="center"/>
    </xf>
    <xf numFmtId="0" fontId="10" fillId="3" borderId="45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44" fontId="1" fillId="0" borderId="43" xfId="4" applyFont="1" applyFill="1" applyBorder="1" applyAlignment="1">
      <alignment horizontal="center" vertical="center"/>
    </xf>
    <xf numFmtId="44" fontId="1" fillId="0" borderId="24" xfId="4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/>
    </xf>
    <xf numFmtId="0" fontId="15" fillId="0" borderId="3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41" fillId="6" borderId="1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15" fillId="0" borderId="4" xfId="0" applyFont="1" applyFill="1" applyBorder="1" applyAlignment="1">
      <alignment vertical="center"/>
    </xf>
    <xf numFmtId="0" fontId="44" fillId="6" borderId="32" xfId="0" applyFont="1" applyFill="1" applyBorder="1" applyAlignment="1">
      <alignment horizontal="center" vertical="center"/>
    </xf>
    <xf numFmtId="0" fontId="44" fillId="6" borderId="33" xfId="0" applyFont="1" applyFill="1" applyBorder="1" applyAlignment="1">
      <alignment horizontal="center" vertical="center"/>
    </xf>
    <xf numFmtId="0" fontId="44" fillId="6" borderId="54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0" fillId="8" borderId="26" xfId="0" applyFont="1" applyFill="1" applyBorder="1" applyAlignment="1">
      <alignment horizontal="center" vertical="center"/>
    </xf>
    <xf numFmtId="0" fontId="10" fillId="8" borderId="27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0" fontId="10" fillId="3" borderId="46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44" fontId="10" fillId="0" borderId="43" xfId="4" applyFont="1" applyFill="1" applyBorder="1" applyAlignment="1">
      <alignment horizontal="center" vertical="center"/>
    </xf>
    <xf numFmtId="44" fontId="10" fillId="0" borderId="44" xfId="4" applyFont="1" applyFill="1" applyBorder="1" applyAlignment="1">
      <alignment horizontal="center" vertical="center"/>
    </xf>
    <xf numFmtId="44" fontId="10" fillId="0" borderId="39" xfId="4" applyFont="1" applyFill="1" applyBorder="1" applyAlignment="1">
      <alignment horizontal="center" vertical="center"/>
    </xf>
  </cellXfs>
  <cellStyles count="8">
    <cellStyle name="Hiperlink" xfId="2" builtinId="8"/>
    <cellStyle name="Moeda" xfId="3" builtinId="4"/>
    <cellStyle name="Moeda 2" xfId="5"/>
    <cellStyle name="Moeda 3" xfId="4"/>
    <cellStyle name="Normal" xfId="0" builtinId="0"/>
    <cellStyle name="Normal 2" xfId="7"/>
    <cellStyle name="Porcentagem" xfId="1" builtinId="5"/>
    <cellStyle name="Vírgula 2" xfId="6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400">
                <a:solidFill>
                  <a:schemeClr val="tx1"/>
                </a:solidFill>
              </a:rPr>
              <a:t>CONSOLIDADO DE REPASSES - GERAL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6466197183098598"/>
          <c:y val="0.10415885494690423"/>
          <c:w val="0.28741803599374022"/>
          <c:h val="0.86546133709290785"/>
        </c:manualLayout>
      </c:layout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explosion val="3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tx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C21-4F74-A756-A7DFDFE63349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tx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EC21-4F74-A756-A7DFDFE63349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tx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EC21-4F74-A756-A7DFDFE63349}"/>
              </c:ext>
            </c:extLst>
          </c:dPt>
          <c:dLbls>
            <c:dLbl>
              <c:idx val="0"/>
              <c:layout>
                <c:manualLayout>
                  <c:x val="6.8319640062597803E-2"/>
                  <c:y val="1.13924027923048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3476134585289518E-2"/>
                  <c:y val="-2.278480558460967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3225743348982792E-2"/>
                  <c:y val="4.177214357178439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'Orçamentos Públicos'!$F$51:$F$53</c:f>
              <c:strCache>
                <c:ptCount val="3"/>
                <c:pt idx="0">
                  <c:v>SUSAM</c:v>
                </c:pt>
                <c:pt idx="1">
                  <c:v>FES</c:v>
                </c:pt>
                <c:pt idx="2">
                  <c:v>FNS</c:v>
                </c:pt>
              </c:strCache>
            </c:strRef>
          </c:cat>
          <c:val>
            <c:numRef>
              <c:f>'Orçamentos Públicos'!$M$51:$M$53</c:f>
              <c:numCache>
                <c:formatCode>_("R$"* #,##0.00_);_("R$"* \(#,##0.00\);_("R$"* "-"??_);_(@_)</c:formatCode>
                <c:ptCount val="3"/>
                <c:pt idx="0">
                  <c:v>9595075.8300000001</c:v>
                </c:pt>
                <c:pt idx="1">
                  <c:v>2742342.28</c:v>
                </c:pt>
                <c:pt idx="2">
                  <c:v>24459398.579999998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21-4F74-A756-A7DFDFE63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236266</xdr:colOff>
      <xdr:row>7</xdr:row>
      <xdr:rowOff>181234</xdr:rowOff>
    </xdr:from>
    <xdr:ext cx="5346699" cy="2092325"/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66C7A1CC-CFC0-4FEA-8E0B-42573ADE2B6B}"/>
            </a:ext>
          </a:extLst>
        </xdr:cNvPr>
        <xdr:cNvSpPr/>
      </xdr:nvSpPr>
      <xdr:spPr>
        <a:xfrm>
          <a:off x="1178183" y="1514734"/>
          <a:ext cx="5346699" cy="2092325"/>
        </a:xfrm>
        <a:prstGeom prst="rect">
          <a:avLst/>
        </a:prstGeom>
        <a:noFill/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5400" b="1" cap="none" spc="300">
              <a:ln w="11430" cmpd="sng">
                <a:solidFill>
                  <a:sysClr val="windowText" lastClr="000000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MUNICÍPIO:</a:t>
          </a:r>
        </a:p>
        <a:p>
          <a:pPr algn="ctr"/>
          <a:r>
            <a:rPr lang="pt-BR" sz="5400" b="1" cap="none" spc="300">
              <a:ln w="11430" cmpd="sng">
                <a:solidFill>
                  <a:sysClr val="windowText" lastClr="000000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APUÍ</a:t>
          </a:r>
        </a:p>
      </xdr:txBody>
    </xdr:sp>
    <xdr:clientData/>
  </xdr:oneCellAnchor>
  <xdr:twoCellAnchor editAs="oneCell">
    <xdr:from>
      <xdr:col>2</xdr:col>
      <xdr:colOff>164042</xdr:colOff>
      <xdr:row>22</xdr:row>
      <xdr:rowOff>52917</xdr:rowOff>
    </xdr:from>
    <xdr:to>
      <xdr:col>9</xdr:col>
      <xdr:colOff>964143</xdr:colOff>
      <xdr:row>34</xdr:row>
      <xdr:rowOff>1205442</xdr:rowOff>
    </xdr:to>
    <xdr:pic>
      <xdr:nvPicPr>
        <xdr:cNvPr id="5" name="Imagem 4" descr="Localização de Apu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959" y="4243917"/>
          <a:ext cx="5276851" cy="3438525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42332</xdr:colOff>
      <xdr:row>54</xdr:row>
      <xdr:rowOff>35719</xdr:rowOff>
    </xdr:from>
    <xdr:to>
      <xdr:col>12</xdr:col>
      <xdr:colOff>1464469</xdr:colOff>
      <xdr:row>69</xdr:row>
      <xdr:rowOff>254000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D5F907EC-2378-4FA8-A26B-94E912835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refeituradeapui@hot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ivatironi.saatkamp@g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hosp-apui@saude.am.gov.br" TargetMode="External"/><Relationship Id="rId1" Type="http://schemas.openxmlformats.org/officeDocument/2006/relationships/hyperlink" Target="mailto:rmdetoni@hotmail.com" TargetMode="External"/><Relationship Id="rId6" Type="http://schemas.openxmlformats.org/officeDocument/2006/relationships/hyperlink" Target="mailto:lexisandrapui@hotmail.com" TargetMode="External"/><Relationship Id="rId5" Type="http://schemas.openxmlformats.org/officeDocument/2006/relationships/hyperlink" Target="mailto:ivasaatkmp@hotmail.com" TargetMode="External"/><Relationship Id="rId4" Type="http://schemas.openxmlformats.org/officeDocument/2006/relationships/hyperlink" Target="mailto:gleicekellydelima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41"/>
  <sheetViews>
    <sheetView showGridLines="0" view="pageBreakPreview" topLeftCell="A29" zoomScaleNormal="100" zoomScaleSheetLayoutView="100" workbookViewId="0">
      <selection activeCell="A36" sqref="A36:L36"/>
    </sheetView>
  </sheetViews>
  <sheetFormatPr defaultRowHeight="15" x14ac:dyDescent="0.25"/>
  <cols>
    <col min="1" max="1" width="2.7109375" customWidth="1"/>
    <col min="2" max="2" width="11.42578125" customWidth="1"/>
    <col min="9" max="9" width="11.85546875" customWidth="1"/>
    <col min="10" max="10" width="18.85546875" customWidth="1"/>
    <col min="12" max="12" width="4.42578125" customWidth="1"/>
  </cols>
  <sheetData>
    <row r="2" spans="2:12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2:12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12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2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2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2:12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12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2:12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5">
      <c r="B19" s="290"/>
      <c r="C19" s="290"/>
      <c r="D19" s="290"/>
      <c r="E19" s="290"/>
      <c r="F19" s="290"/>
      <c r="G19" s="290"/>
      <c r="H19" s="290"/>
      <c r="I19" s="290"/>
      <c r="J19" s="290"/>
      <c r="K19" s="290"/>
      <c r="L19" s="290"/>
    </row>
    <row r="20" spans="2:12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2:12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2:12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2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2:12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2:12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50.75" customHeight="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23.25" customHeight="1" x14ac:dyDescent="0.25">
      <c r="A36" s="291" t="s">
        <v>454</v>
      </c>
      <c r="B36" s="292"/>
      <c r="C36" s="292"/>
      <c r="D36" s="292"/>
      <c r="E36" s="292"/>
      <c r="F36" s="292"/>
      <c r="G36" s="292"/>
      <c r="H36" s="292"/>
      <c r="I36" s="292"/>
      <c r="J36" s="292"/>
      <c r="K36" s="292"/>
      <c r="L36" s="292"/>
    </row>
    <row r="37" spans="1:12" x14ac:dyDescent="0.25">
      <c r="B37" s="1"/>
      <c r="C37" s="293" t="s">
        <v>453</v>
      </c>
      <c r="D37" s="293"/>
      <c r="E37" s="293"/>
      <c r="F37" s="293"/>
      <c r="G37" s="293"/>
      <c r="H37" s="293"/>
      <c r="I37" s="293"/>
      <c r="J37" s="293"/>
      <c r="K37" s="1"/>
      <c r="L37" s="1"/>
    </row>
    <row r="38" spans="1:12" ht="28.5" customHeight="1" x14ac:dyDescent="0.25">
      <c r="B38" s="1"/>
      <c r="C38" s="293"/>
      <c r="D38" s="293"/>
      <c r="E38" s="293"/>
      <c r="F38" s="293"/>
      <c r="G38" s="293"/>
      <c r="H38" s="293"/>
      <c r="I38" s="293"/>
      <c r="J38" s="293"/>
      <c r="K38" s="1"/>
      <c r="L38" s="1"/>
    </row>
    <row r="39" spans="1:12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</sheetData>
  <mergeCells count="3">
    <mergeCell ref="B19:L19"/>
    <mergeCell ref="A36:L36"/>
    <mergeCell ref="C37:J38"/>
  </mergeCells>
  <pageMargins left="0.19685039370078741" right="0.19685039370078741" top="0.39370078740157483" bottom="0.39370078740157483" header="0" footer="0"/>
  <pageSetup paperSize="9" scale="88" orientation="portrait" verticalDpi="597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2"/>
  <sheetViews>
    <sheetView workbookViewId="0">
      <selection activeCell="Q27" sqref="Q27"/>
    </sheetView>
  </sheetViews>
  <sheetFormatPr defaultRowHeight="15" x14ac:dyDescent="0.25"/>
  <sheetData>
    <row r="2" spans="1:1" x14ac:dyDescent="0.25">
      <c r="A2" t="s">
        <v>470</v>
      </c>
    </row>
    <row r="3" spans="1:1" x14ac:dyDescent="0.25">
      <c r="A3" t="s">
        <v>471</v>
      </c>
    </row>
    <row r="4" spans="1:1" x14ac:dyDescent="0.25">
      <c r="A4" t="s">
        <v>472</v>
      </c>
    </row>
    <row r="22" spans="16:16" x14ac:dyDescent="0.25">
      <c r="P22" t="s">
        <v>469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M85"/>
  <sheetViews>
    <sheetView showGridLines="0" view="pageBreakPreview" topLeftCell="A7" zoomScale="84" zoomScaleNormal="90" zoomScaleSheetLayoutView="84" workbookViewId="0">
      <selection activeCell="H16" sqref="H16:J17"/>
    </sheetView>
  </sheetViews>
  <sheetFormatPr defaultRowHeight="15" x14ac:dyDescent="0.25"/>
  <cols>
    <col min="1" max="1" width="2.7109375" customWidth="1"/>
    <col min="2" max="2" width="17.7109375" customWidth="1"/>
    <col min="3" max="3" width="10.5703125" customWidth="1"/>
    <col min="4" max="4" width="11.28515625" customWidth="1"/>
    <col min="5" max="5" width="12.42578125" style="6" customWidth="1"/>
    <col min="6" max="6" width="11.42578125" customWidth="1"/>
    <col min="7" max="7" width="12.7109375" style="17" bestFit="1" customWidth="1"/>
    <col min="8" max="8" width="14.28515625" customWidth="1"/>
    <col min="9" max="9" width="16.85546875" customWidth="1"/>
    <col min="10" max="10" width="21.42578125" customWidth="1"/>
    <col min="12" max="12" width="4.42578125" customWidth="1"/>
  </cols>
  <sheetData>
    <row r="1" spans="2:13" ht="5.25" customHeight="1" x14ac:dyDescent="0.25">
      <c r="B1" s="1"/>
      <c r="C1" s="1"/>
      <c r="D1" s="1"/>
      <c r="E1" s="4"/>
      <c r="F1" s="1"/>
      <c r="G1" s="13"/>
      <c r="H1" s="1"/>
      <c r="I1" s="1"/>
      <c r="J1" s="1"/>
      <c r="K1" s="1"/>
      <c r="L1" s="1"/>
    </row>
    <row r="2" spans="2:13" ht="37.5" customHeight="1" x14ac:dyDescent="0.25">
      <c r="B2" s="305" t="s">
        <v>33</v>
      </c>
      <c r="C2" s="306"/>
      <c r="D2" s="306"/>
      <c r="E2" s="306"/>
      <c r="F2" s="306"/>
      <c r="G2" s="306"/>
      <c r="H2" s="306"/>
      <c r="I2" s="306"/>
      <c r="J2" s="307"/>
      <c r="K2" s="1"/>
      <c r="L2" s="1"/>
    </row>
    <row r="3" spans="2:13" ht="9" customHeight="1" x14ac:dyDescent="0.25">
      <c r="B3" s="35"/>
      <c r="C3" s="36"/>
      <c r="D3" s="36"/>
      <c r="E3" s="36"/>
      <c r="F3" s="36"/>
      <c r="G3" s="36"/>
      <c r="H3" s="36"/>
      <c r="I3" s="36"/>
      <c r="J3" s="37"/>
      <c r="K3" s="1"/>
      <c r="L3" s="1"/>
    </row>
    <row r="4" spans="2:13" ht="31.5" customHeight="1" x14ac:dyDescent="0.25">
      <c r="B4" s="312" t="s">
        <v>34</v>
      </c>
      <c r="C4" s="314"/>
      <c r="D4" s="314"/>
      <c r="E4" s="314"/>
      <c r="F4" s="314"/>
      <c r="G4" s="314"/>
      <c r="H4" s="311" t="s">
        <v>291</v>
      </c>
      <c r="I4" s="311"/>
      <c r="J4" s="311"/>
      <c r="K4" s="1"/>
      <c r="L4" s="1"/>
    </row>
    <row r="5" spans="2:13" ht="18.75" customHeight="1" x14ac:dyDescent="0.25">
      <c r="B5" s="38"/>
      <c r="C5" s="39"/>
      <c r="D5" s="39"/>
      <c r="E5" s="40"/>
      <c r="F5" s="39"/>
      <c r="G5" s="41"/>
      <c r="H5" s="39"/>
      <c r="I5" s="39"/>
      <c r="J5" s="42"/>
      <c r="K5" s="1"/>
      <c r="L5" s="1"/>
    </row>
    <row r="6" spans="2:13" ht="24.95" customHeight="1" x14ac:dyDescent="0.25">
      <c r="B6" s="312" t="s">
        <v>0</v>
      </c>
      <c r="C6" s="314"/>
      <c r="D6" s="313"/>
      <c r="E6" s="105">
        <v>54245.152999999998</v>
      </c>
      <c r="F6" s="43" t="s">
        <v>13</v>
      </c>
      <c r="G6" s="106">
        <v>2017</v>
      </c>
      <c r="H6" s="325" t="s">
        <v>277</v>
      </c>
      <c r="I6" s="326"/>
      <c r="J6" s="303">
        <v>2019</v>
      </c>
      <c r="K6" s="1"/>
      <c r="L6" s="1"/>
    </row>
    <row r="7" spans="2:13" ht="24.95" customHeight="1" x14ac:dyDescent="0.25">
      <c r="B7" s="312" t="s">
        <v>1</v>
      </c>
      <c r="C7" s="314"/>
      <c r="D7" s="313"/>
      <c r="E7" s="157">
        <v>21973</v>
      </c>
      <c r="F7" s="158" t="s">
        <v>14</v>
      </c>
      <c r="G7" s="159" t="s">
        <v>20</v>
      </c>
      <c r="H7" s="327"/>
      <c r="I7" s="328"/>
      <c r="J7" s="304"/>
      <c r="K7" s="1"/>
      <c r="L7" s="1"/>
    </row>
    <row r="8" spans="2:13" ht="20.100000000000001" customHeight="1" x14ac:dyDescent="0.25">
      <c r="B8" s="44"/>
      <c r="C8" s="45"/>
      <c r="D8" s="45"/>
      <c r="E8" s="46"/>
      <c r="F8" s="46"/>
      <c r="G8" s="47"/>
      <c r="H8" s="317"/>
      <c r="I8" s="318"/>
      <c r="J8" s="48"/>
      <c r="K8" s="1"/>
      <c r="L8" s="1"/>
    </row>
    <row r="9" spans="2:13" ht="24.95" customHeight="1" x14ac:dyDescent="0.25">
      <c r="B9" s="312" t="s">
        <v>2</v>
      </c>
      <c r="C9" s="314"/>
      <c r="D9" s="313"/>
      <c r="E9" s="102">
        <v>0.33</v>
      </c>
      <c r="F9" s="43" t="s">
        <v>18</v>
      </c>
      <c r="G9" s="106" t="s">
        <v>17</v>
      </c>
      <c r="H9" s="325" t="s">
        <v>277</v>
      </c>
      <c r="I9" s="326"/>
      <c r="J9" s="303" t="s">
        <v>20</v>
      </c>
      <c r="K9" s="1"/>
      <c r="L9" s="1"/>
    </row>
    <row r="10" spans="2:13" ht="24.95" customHeight="1" x14ac:dyDescent="0.25">
      <c r="B10" s="312" t="s">
        <v>3</v>
      </c>
      <c r="C10" s="314"/>
      <c r="D10" s="313"/>
      <c r="E10" s="105">
        <v>8809.6200000000008</v>
      </c>
      <c r="F10" s="43" t="s">
        <v>15</v>
      </c>
      <c r="G10" s="106" t="s">
        <v>19</v>
      </c>
      <c r="H10" s="334"/>
      <c r="I10" s="335"/>
      <c r="J10" s="336"/>
      <c r="K10" s="1"/>
      <c r="L10" s="1"/>
    </row>
    <row r="11" spans="2:13" ht="24.95" customHeight="1" x14ac:dyDescent="0.25">
      <c r="B11" s="312" t="s">
        <v>21</v>
      </c>
      <c r="C11" s="314"/>
      <c r="D11" s="313"/>
      <c r="E11" s="108">
        <v>0.63700000000000001</v>
      </c>
      <c r="F11" s="49"/>
      <c r="G11" s="107" t="s">
        <v>17</v>
      </c>
      <c r="H11" s="327"/>
      <c r="I11" s="328"/>
      <c r="J11" s="304"/>
      <c r="K11" s="1"/>
      <c r="L11" s="1"/>
    </row>
    <row r="12" spans="2:13" ht="20.100000000000001" customHeight="1" x14ac:dyDescent="0.25">
      <c r="B12" s="50"/>
      <c r="C12" s="51"/>
      <c r="D12" s="51"/>
      <c r="E12" s="46"/>
      <c r="F12" s="46"/>
      <c r="G12" s="47"/>
      <c r="H12" s="317"/>
      <c r="I12" s="318"/>
      <c r="J12" s="48"/>
      <c r="K12" s="1"/>
      <c r="L12" s="1"/>
    </row>
    <row r="13" spans="2:13" ht="30" customHeight="1" x14ac:dyDescent="0.25">
      <c r="B13" s="315" t="s">
        <v>35</v>
      </c>
      <c r="C13" s="312" t="s">
        <v>11</v>
      </c>
      <c r="D13" s="313"/>
      <c r="E13" s="108">
        <v>453</v>
      </c>
      <c r="F13" s="43" t="s">
        <v>12</v>
      </c>
      <c r="G13" s="303">
        <v>2019</v>
      </c>
      <c r="H13" s="319" t="s">
        <v>278</v>
      </c>
      <c r="I13" s="320"/>
      <c r="J13" s="321"/>
      <c r="K13" s="1"/>
      <c r="L13" s="1"/>
      <c r="M13" s="7"/>
    </row>
    <row r="14" spans="2:13" ht="27.75" customHeight="1" x14ac:dyDescent="0.25">
      <c r="B14" s="316"/>
      <c r="C14" s="312" t="s">
        <v>16</v>
      </c>
      <c r="D14" s="313"/>
      <c r="E14" s="108">
        <v>772</v>
      </c>
      <c r="F14" s="43" t="s">
        <v>12</v>
      </c>
      <c r="G14" s="304"/>
      <c r="H14" s="322"/>
      <c r="I14" s="323"/>
      <c r="J14" s="324"/>
      <c r="K14" s="1"/>
      <c r="L14" s="1"/>
      <c r="M14" s="7"/>
    </row>
    <row r="15" spans="2:13" ht="20.100000000000001" customHeight="1" x14ac:dyDescent="0.25">
      <c r="B15" s="50"/>
      <c r="C15" s="51"/>
      <c r="D15" s="51"/>
      <c r="E15" s="52"/>
      <c r="F15" s="52"/>
      <c r="G15" s="53"/>
      <c r="H15" s="45"/>
      <c r="I15" s="45"/>
      <c r="J15" s="54"/>
      <c r="K15" s="1"/>
      <c r="L15" s="1"/>
      <c r="M15" s="7"/>
    </row>
    <row r="16" spans="2:13" ht="24.95" customHeight="1" x14ac:dyDescent="0.25">
      <c r="B16" s="349" t="s">
        <v>22</v>
      </c>
      <c r="C16" s="350"/>
      <c r="D16" s="350"/>
      <c r="E16" s="351"/>
      <c r="F16" s="102">
        <v>18.63</v>
      </c>
      <c r="G16" s="107" t="s">
        <v>17</v>
      </c>
      <c r="H16" s="352" t="s">
        <v>398</v>
      </c>
      <c r="I16" s="353"/>
      <c r="J16" s="354"/>
      <c r="K16" s="1"/>
      <c r="L16" s="1"/>
      <c r="M16" s="7"/>
    </row>
    <row r="17" spans="2:12" ht="24.95" customHeight="1" x14ac:dyDescent="0.25">
      <c r="B17" s="349" t="s">
        <v>23</v>
      </c>
      <c r="C17" s="350"/>
      <c r="D17" s="350"/>
      <c r="E17" s="351"/>
      <c r="F17" s="102">
        <v>0.37</v>
      </c>
      <c r="G17" s="156" t="s">
        <v>397</v>
      </c>
      <c r="H17" s="355"/>
      <c r="I17" s="356"/>
      <c r="J17" s="357"/>
      <c r="K17" s="1"/>
      <c r="L17" s="1"/>
    </row>
    <row r="18" spans="2:12" ht="20.100000000000001" customHeight="1" x14ac:dyDescent="0.25">
      <c r="B18" s="44"/>
      <c r="C18" s="45"/>
      <c r="D18" s="45"/>
      <c r="E18" s="52"/>
      <c r="F18" s="45"/>
      <c r="G18" s="53"/>
      <c r="H18" s="45"/>
      <c r="I18" s="45"/>
      <c r="J18" s="54"/>
      <c r="K18" s="1"/>
      <c r="L18" s="1"/>
    </row>
    <row r="19" spans="2:12" ht="37.5" customHeight="1" x14ac:dyDescent="0.25">
      <c r="B19" s="305" t="s">
        <v>4</v>
      </c>
      <c r="C19" s="306"/>
      <c r="D19" s="306"/>
      <c r="E19" s="306"/>
      <c r="F19" s="306"/>
      <c r="G19" s="307"/>
      <c r="H19" s="312" t="s">
        <v>279</v>
      </c>
      <c r="I19" s="314"/>
      <c r="J19" s="313"/>
      <c r="K19" s="1"/>
      <c r="L19" s="1"/>
    </row>
    <row r="20" spans="2:12" ht="20.100000000000001" customHeight="1" x14ac:dyDescent="0.25">
      <c r="B20" s="44"/>
      <c r="C20" s="45"/>
      <c r="D20" s="45"/>
      <c r="E20" s="52"/>
      <c r="F20" s="45"/>
      <c r="G20" s="55"/>
      <c r="H20" s="56"/>
      <c r="I20" s="56"/>
      <c r="J20" s="57"/>
      <c r="K20" s="1"/>
      <c r="L20" s="1"/>
    </row>
    <row r="21" spans="2:12" ht="24.95" customHeight="1" x14ac:dyDescent="0.25">
      <c r="B21" s="86" t="s">
        <v>5</v>
      </c>
      <c r="C21" s="301" t="s">
        <v>292</v>
      </c>
      <c r="D21" s="298"/>
      <c r="E21" s="298"/>
      <c r="F21" s="298"/>
      <c r="G21" s="85" t="s">
        <v>24</v>
      </c>
      <c r="H21" s="298" t="s">
        <v>293</v>
      </c>
      <c r="I21" s="299"/>
      <c r="J21" s="300"/>
      <c r="K21" s="1"/>
      <c r="L21" s="1"/>
    </row>
    <row r="22" spans="2:12" ht="24.95" customHeight="1" x14ac:dyDescent="0.25">
      <c r="B22" s="86" t="s">
        <v>8</v>
      </c>
      <c r="C22" s="301" t="s">
        <v>294</v>
      </c>
      <c r="D22" s="302"/>
      <c r="E22" s="301"/>
      <c r="F22" s="302"/>
      <c r="G22" s="87" t="s">
        <v>25</v>
      </c>
      <c r="H22" s="308" t="s">
        <v>295</v>
      </c>
      <c r="I22" s="309"/>
      <c r="J22" s="310"/>
      <c r="K22" s="1"/>
      <c r="L22" s="1"/>
    </row>
    <row r="23" spans="2:12" ht="19.5" customHeight="1" x14ac:dyDescent="0.25">
      <c r="B23" s="58"/>
      <c r="C23" s="51"/>
      <c r="D23" s="51"/>
      <c r="E23" s="51"/>
      <c r="F23" s="51"/>
      <c r="G23" s="53"/>
      <c r="H23" s="52"/>
      <c r="I23" s="52"/>
      <c r="J23" s="59"/>
      <c r="K23" s="1"/>
      <c r="L23" s="1"/>
    </row>
    <row r="24" spans="2:12" ht="24.95" customHeight="1" x14ac:dyDescent="0.25">
      <c r="B24" s="86" t="s">
        <v>26</v>
      </c>
      <c r="C24" s="301" t="s">
        <v>296</v>
      </c>
      <c r="D24" s="298"/>
      <c r="E24" s="298"/>
      <c r="F24" s="298"/>
      <c r="G24" s="85" t="s">
        <v>24</v>
      </c>
      <c r="H24" s="298" t="s">
        <v>297</v>
      </c>
      <c r="I24" s="299"/>
      <c r="J24" s="300"/>
      <c r="K24" s="1"/>
      <c r="L24" s="1"/>
    </row>
    <row r="25" spans="2:12" ht="24.95" customHeight="1" x14ac:dyDescent="0.25">
      <c r="B25" s="86" t="s">
        <v>8</v>
      </c>
      <c r="C25" s="301" t="s">
        <v>298</v>
      </c>
      <c r="D25" s="302"/>
      <c r="E25" s="301" t="s">
        <v>298</v>
      </c>
      <c r="F25" s="302"/>
      <c r="G25" s="87" t="s">
        <v>25</v>
      </c>
      <c r="H25" s="346" t="s">
        <v>298</v>
      </c>
      <c r="I25" s="347"/>
      <c r="J25" s="348"/>
      <c r="K25" s="1"/>
      <c r="L25" s="1"/>
    </row>
    <row r="26" spans="2:12" ht="20.100000000000001" customHeight="1" x14ac:dyDescent="0.25">
      <c r="B26" s="58"/>
      <c r="C26" s="51"/>
      <c r="D26" s="51"/>
      <c r="E26" s="51"/>
      <c r="F26" s="51"/>
      <c r="G26" s="53"/>
      <c r="H26" s="52"/>
      <c r="I26" s="52"/>
      <c r="J26" s="59"/>
      <c r="K26" s="1"/>
      <c r="L26" s="1"/>
    </row>
    <row r="27" spans="2:12" ht="24.95" customHeight="1" x14ac:dyDescent="0.25">
      <c r="B27" s="204" t="s">
        <v>27</v>
      </c>
      <c r="C27" s="340" t="s">
        <v>407</v>
      </c>
      <c r="D27" s="342"/>
      <c r="E27" s="342"/>
      <c r="F27" s="342"/>
      <c r="G27" s="205" t="s">
        <v>24</v>
      </c>
      <c r="H27" s="342" t="s">
        <v>303</v>
      </c>
      <c r="I27" s="338"/>
      <c r="J27" s="339"/>
      <c r="K27" s="1"/>
      <c r="L27" s="1"/>
    </row>
    <row r="28" spans="2:12" ht="24.95" customHeight="1" x14ac:dyDescent="0.25">
      <c r="B28" s="204" t="s">
        <v>8</v>
      </c>
      <c r="C28" s="340" t="s">
        <v>298</v>
      </c>
      <c r="D28" s="341"/>
      <c r="E28" s="340" t="s">
        <v>298</v>
      </c>
      <c r="F28" s="341"/>
      <c r="G28" s="206" t="s">
        <v>25</v>
      </c>
      <c r="H28" s="343" t="s">
        <v>455</v>
      </c>
      <c r="I28" s="344"/>
      <c r="J28" s="345"/>
      <c r="K28" s="1"/>
      <c r="L28" s="1"/>
    </row>
    <row r="29" spans="2:12" ht="20.100000000000001" customHeight="1" x14ac:dyDescent="0.25">
      <c r="B29" s="44"/>
      <c r="C29" s="45"/>
      <c r="D29" s="45"/>
      <c r="E29" s="52"/>
      <c r="F29" s="45"/>
      <c r="G29" s="53"/>
      <c r="H29" s="45"/>
      <c r="I29" s="45"/>
      <c r="J29" s="54"/>
      <c r="K29" s="1"/>
      <c r="L29" s="1"/>
    </row>
    <row r="30" spans="2:12" s="19" customFormat="1" ht="37.35" customHeight="1" x14ac:dyDescent="0.25">
      <c r="B30" s="205" t="s">
        <v>9</v>
      </c>
      <c r="C30" s="337" t="s">
        <v>32</v>
      </c>
      <c r="D30" s="338"/>
      <c r="E30" s="338"/>
      <c r="F30" s="339"/>
      <c r="G30" s="340" t="s">
        <v>280</v>
      </c>
      <c r="H30" s="341"/>
      <c r="I30" s="205" t="s">
        <v>6</v>
      </c>
      <c r="J30" s="207" t="s">
        <v>10</v>
      </c>
      <c r="K30" s="18"/>
      <c r="L30" s="18"/>
    </row>
    <row r="31" spans="2:12" ht="24.95" customHeight="1" x14ac:dyDescent="0.25">
      <c r="B31" s="208">
        <v>1</v>
      </c>
      <c r="C31" s="329" t="s">
        <v>301</v>
      </c>
      <c r="D31" s="330"/>
      <c r="E31" s="330"/>
      <c r="F31" s="330"/>
      <c r="G31" s="330"/>
      <c r="H31" s="331"/>
      <c r="I31" s="208" t="s">
        <v>7</v>
      </c>
      <c r="J31" s="209">
        <v>313</v>
      </c>
      <c r="K31" s="1"/>
      <c r="L31" s="1"/>
    </row>
    <row r="32" spans="2:12" ht="24.95" customHeight="1" x14ac:dyDescent="0.25">
      <c r="B32" s="208">
        <v>2</v>
      </c>
      <c r="C32" s="329" t="s">
        <v>302</v>
      </c>
      <c r="D32" s="330"/>
      <c r="E32" s="330"/>
      <c r="F32" s="330"/>
      <c r="G32" s="330"/>
      <c r="H32" s="331"/>
      <c r="I32" s="208" t="s">
        <v>303</v>
      </c>
      <c r="J32" s="209">
        <v>310</v>
      </c>
      <c r="K32" s="1"/>
      <c r="L32" s="1"/>
    </row>
    <row r="33" spans="2:12" ht="24.95" customHeight="1" x14ac:dyDescent="0.25">
      <c r="B33" s="208">
        <v>3</v>
      </c>
      <c r="C33" s="329" t="s">
        <v>299</v>
      </c>
      <c r="D33" s="330"/>
      <c r="E33" s="330"/>
      <c r="F33" s="330"/>
      <c r="G33" s="330"/>
      <c r="H33" s="331"/>
      <c r="I33" s="208" t="s">
        <v>300</v>
      </c>
      <c r="J33" s="210">
        <v>197</v>
      </c>
      <c r="K33" s="1"/>
      <c r="L33" s="1"/>
    </row>
    <row r="34" spans="2:12" ht="24.95" customHeight="1" x14ac:dyDescent="0.25">
      <c r="B34" s="208">
        <v>4</v>
      </c>
      <c r="C34" s="329" t="s">
        <v>304</v>
      </c>
      <c r="D34" s="330"/>
      <c r="E34" s="330"/>
      <c r="F34" s="330"/>
      <c r="G34" s="330"/>
      <c r="H34" s="331"/>
      <c r="I34" s="208" t="s">
        <v>305</v>
      </c>
      <c r="J34" s="210">
        <v>192</v>
      </c>
      <c r="K34" s="1"/>
      <c r="L34" s="1"/>
    </row>
    <row r="35" spans="2:12" ht="24.95" customHeight="1" x14ac:dyDescent="0.25">
      <c r="B35" s="208">
        <v>5</v>
      </c>
      <c r="C35" s="329" t="s">
        <v>306</v>
      </c>
      <c r="D35" s="330"/>
      <c r="E35" s="330"/>
      <c r="F35" s="330"/>
      <c r="G35" s="330"/>
      <c r="H35" s="331"/>
      <c r="I35" s="208" t="s">
        <v>305</v>
      </c>
      <c r="J35" s="210">
        <v>185</v>
      </c>
      <c r="K35" s="1"/>
      <c r="L35" s="1"/>
    </row>
    <row r="36" spans="2:12" ht="24.95" customHeight="1" x14ac:dyDescent="0.25">
      <c r="B36" s="208">
        <v>6</v>
      </c>
      <c r="C36" s="329" t="s">
        <v>307</v>
      </c>
      <c r="D36" s="330"/>
      <c r="E36" s="330"/>
      <c r="F36" s="330"/>
      <c r="G36" s="330"/>
      <c r="H36" s="331"/>
      <c r="I36" s="208" t="s">
        <v>308</v>
      </c>
      <c r="J36" s="210">
        <v>184</v>
      </c>
      <c r="K36" s="1"/>
      <c r="L36" s="1"/>
    </row>
    <row r="37" spans="2:12" ht="24.95" customHeight="1" x14ac:dyDescent="0.25">
      <c r="B37" s="208">
        <v>7</v>
      </c>
      <c r="C37" s="329" t="s">
        <v>309</v>
      </c>
      <c r="D37" s="330"/>
      <c r="E37" s="330"/>
      <c r="F37" s="330"/>
      <c r="G37" s="330"/>
      <c r="H37" s="331"/>
      <c r="I37" s="208" t="s">
        <v>310</v>
      </c>
      <c r="J37" s="210">
        <v>178</v>
      </c>
      <c r="K37" s="1"/>
      <c r="L37" s="1"/>
    </row>
    <row r="38" spans="2:12" ht="24.95" customHeight="1" x14ac:dyDescent="0.25">
      <c r="B38" s="208">
        <v>8</v>
      </c>
      <c r="C38" s="329" t="s">
        <v>390</v>
      </c>
      <c r="D38" s="330"/>
      <c r="E38" s="330"/>
      <c r="F38" s="330"/>
      <c r="G38" s="330"/>
      <c r="H38" s="331"/>
      <c r="I38" s="208" t="s">
        <v>311</v>
      </c>
      <c r="J38" s="210">
        <v>169</v>
      </c>
      <c r="K38" s="1"/>
      <c r="L38" s="1"/>
    </row>
    <row r="39" spans="2:12" s="25" customFormat="1" ht="24" customHeight="1" x14ac:dyDescent="0.2">
      <c r="B39" s="103" t="s">
        <v>216</v>
      </c>
      <c r="C39" s="332" t="s">
        <v>456</v>
      </c>
      <c r="D39" s="333"/>
      <c r="E39" s="333"/>
      <c r="F39" s="333"/>
      <c r="G39" s="333"/>
      <c r="H39" s="333"/>
      <c r="I39" s="84" t="s">
        <v>28</v>
      </c>
      <c r="J39" s="104">
        <v>44132</v>
      </c>
    </row>
    <row r="40" spans="2:12" ht="15.75" x14ac:dyDescent="0.25">
      <c r="B40" s="60"/>
      <c r="C40" s="60"/>
      <c r="D40" s="60"/>
      <c r="E40" s="61"/>
      <c r="F40" s="60"/>
      <c r="G40" s="62"/>
      <c r="H40" s="60"/>
      <c r="I40" s="60"/>
      <c r="J40" s="60"/>
    </row>
    <row r="41" spans="2:12" ht="15.75" x14ac:dyDescent="0.25">
      <c r="B41" s="60"/>
      <c r="C41" s="60"/>
      <c r="D41" s="60"/>
      <c r="E41" s="61"/>
      <c r="F41" s="60"/>
      <c r="G41" s="62"/>
      <c r="H41" s="60"/>
      <c r="I41" s="60"/>
      <c r="J41" s="60"/>
    </row>
    <row r="42" spans="2:12" ht="15.75" x14ac:dyDescent="0.25">
      <c r="B42" s="63"/>
      <c r="C42" s="63"/>
      <c r="D42" s="63"/>
      <c r="E42" s="61"/>
      <c r="F42" s="63"/>
      <c r="G42" s="62"/>
      <c r="H42" s="63"/>
      <c r="I42" s="63"/>
      <c r="J42" s="63"/>
    </row>
    <row r="43" spans="2:12" ht="15.75" x14ac:dyDescent="0.25">
      <c r="B43" s="63"/>
      <c r="C43" s="63"/>
      <c r="D43" s="63"/>
      <c r="E43" s="61"/>
      <c r="F43" s="63"/>
      <c r="G43" s="62"/>
      <c r="H43" s="63"/>
      <c r="I43" s="63"/>
      <c r="J43" s="63"/>
    </row>
    <row r="44" spans="2:12" ht="15.75" x14ac:dyDescent="0.25">
      <c r="B44" s="63"/>
      <c r="C44" s="63"/>
      <c r="D44" s="63"/>
      <c r="E44" s="61"/>
      <c r="F44" s="63"/>
      <c r="G44" s="62"/>
      <c r="H44" s="63"/>
      <c r="I44" s="63"/>
      <c r="J44" s="63"/>
    </row>
    <row r="45" spans="2:12" ht="15.75" x14ac:dyDescent="0.25">
      <c r="B45" s="64"/>
      <c r="C45" s="64"/>
      <c r="D45" s="64"/>
      <c r="E45" s="65"/>
      <c r="F45" s="64"/>
      <c r="G45" s="66"/>
      <c r="H45" s="64"/>
      <c r="I45" s="64"/>
      <c r="J45" s="64"/>
    </row>
    <row r="46" spans="2:12" ht="15.75" x14ac:dyDescent="0.25">
      <c r="B46" s="64"/>
      <c r="C46" s="64"/>
      <c r="D46" s="64"/>
      <c r="E46" s="65"/>
      <c r="F46" s="64"/>
      <c r="G46" s="66"/>
      <c r="H46" s="64"/>
      <c r="I46" s="64"/>
      <c r="J46" s="64"/>
    </row>
    <row r="47" spans="2:12" ht="15.75" x14ac:dyDescent="0.25">
      <c r="B47" s="64"/>
      <c r="C47" s="64"/>
      <c r="D47" s="64"/>
      <c r="E47" s="65"/>
      <c r="F47" s="64"/>
      <c r="G47" s="66"/>
      <c r="H47" s="64"/>
      <c r="I47" s="64"/>
      <c r="J47" s="64"/>
    </row>
    <row r="48" spans="2:12" ht="15.75" x14ac:dyDescent="0.25">
      <c r="B48" s="64"/>
      <c r="C48" s="64"/>
      <c r="D48" s="64"/>
      <c r="E48" s="65"/>
      <c r="F48" s="64"/>
      <c r="G48" s="66"/>
      <c r="H48" s="64"/>
      <c r="I48" s="64"/>
      <c r="J48" s="64"/>
    </row>
    <row r="49" spans="2:10" ht="15.75" x14ac:dyDescent="0.25">
      <c r="B49" s="64"/>
      <c r="C49" s="64"/>
      <c r="D49" s="64"/>
      <c r="E49" s="65"/>
      <c r="F49" s="64"/>
      <c r="G49" s="66"/>
      <c r="H49" s="64"/>
      <c r="I49" s="64"/>
      <c r="J49" s="64"/>
    </row>
    <row r="50" spans="2:10" ht="15.75" x14ac:dyDescent="0.25">
      <c r="B50" s="64"/>
      <c r="C50" s="64"/>
      <c r="D50" s="64"/>
      <c r="E50" s="65"/>
      <c r="F50" s="64"/>
      <c r="G50" s="66"/>
      <c r="H50" s="64"/>
      <c r="I50" s="64"/>
      <c r="J50" s="64"/>
    </row>
    <row r="51" spans="2:10" ht="15.75" x14ac:dyDescent="0.25">
      <c r="B51" s="64"/>
      <c r="C51" s="64"/>
      <c r="D51" s="64"/>
      <c r="E51" s="65"/>
      <c r="F51" s="64"/>
      <c r="G51" s="66"/>
      <c r="H51" s="64"/>
      <c r="I51" s="64"/>
      <c r="J51" s="64"/>
    </row>
    <row r="52" spans="2:10" ht="15.75" x14ac:dyDescent="0.25">
      <c r="B52" s="64"/>
      <c r="C52" s="64"/>
      <c r="D52" s="64"/>
      <c r="E52" s="65"/>
      <c r="F52" s="64"/>
      <c r="G52" s="66"/>
      <c r="H52" s="64"/>
      <c r="I52" s="64"/>
      <c r="J52" s="64"/>
    </row>
    <row r="53" spans="2:10" ht="15.75" x14ac:dyDescent="0.25">
      <c r="B53" s="64"/>
      <c r="C53" s="64"/>
      <c r="D53" s="64"/>
      <c r="E53" s="65"/>
      <c r="F53" s="64"/>
      <c r="G53" s="66"/>
      <c r="H53" s="64"/>
      <c r="I53" s="64"/>
      <c r="J53" s="64"/>
    </row>
    <row r="54" spans="2:10" ht="15.75" x14ac:dyDescent="0.25">
      <c r="B54" s="64"/>
      <c r="C54" s="64"/>
      <c r="D54" s="64"/>
      <c r="E54" s="65"/>
      <c r="F54" s="64"/>
      <c r="G54" s="66"/>
      <c r="H54" s="64"/>
      <c r="I54" s="64"/>
      <c r="J54" s="64"/>
    </row>
    <row r="55" spans="2:10" ht="15.75" x14ac:dyDescent="0.25">
      <c r="B55" s="64"/>
      <c r="C55" s="64"/>
      <c r="D55" s="64"/>
      <c r="E55" s="65"/>
      <c r="F55" s="64"/>
      <c r="G55" s="66"/>
      <c r="H55" s="64"/>
      <c r="I55" s="64"/>
      <c r="J55" s="64"/>
    </row>
    <row r="56" spans="2:10" ht="15.75" x14ac:dyDescent="0.25">
      <c r="B56" s="64"/>
      <c r="C56" s="64"/>
      <c r="D56" s="64"/>
      <c r="E56" s="65"/>
      <c r="F56" s="64"/>
      <c r="G56" s="66"/>
      <c r="H56" s="64"/>
      <c r="I56" s="64"/>
      <c r="J56" s="64"/>
    </row>
    <row r="57" spans="2:10" ht="15.75" x14ac:dyDescent="0.25">
      <c r="B57" s="64"/>
      <c r="C57" s="64"/>
      <c r="D57" s="64"/>
      <c r="E57" s="65"/>
      <c r="F57" s="64"/>
      <c r="G57" s="66"/>
      <c r="H57" s="64"/>
      <c r="I57" s="64"/>
      <c r="J57" s="64"/>
    </row>
    <row r="58" spans="2:10" ht="15.75" x14ac:dyDescent="0.25">
      <c r="B58" s="64"/>
      <c r="C58" s="64"/>
      <c r="D58" s="64"/>
      <c r="E58" s="65"/>
      <c r="F58" s="64"/>
      <c r="G58" s="66"/>
      <c r="H58" s="64"/>
      <c r="I58" s="64"/>
      <c r="J58" s="64"/>
    </row>
    <row r="59" spans="2:10" ht="15.75" x14ac:dyDescent="0.25">
      <c r="B59" s="64"/>
      <c r="C59" s="64"/>
      <c r="D59" s="64"/>
      <c r="E59" s="65"/>
      <c r="F59" s="64"/>
      <c r="G59" s="66"/>
      <c r="H59" s="64"/>
      <c r="I59" s="64"/>
      <c r="J59" s="64"/>
    </row>
    <row r="60" spans="2:10" ht="15.75" x14ac:dyDescent="0.25">
      <c r="B60" s="64"/>
      <c r="C60" s="64"/>
      <c r="D60" s="64"/>
      <c r="E60" s="65"/>
      <c r="F60" s="64"/>
      <c r="G60" s="66"/>
      <c r="H60" s="64"/>
      <c r="I60" s="64"/>
      <c r="J60" s="64"/>
    </row>
    <row r="61" spans="2:10" ht="15.75" x14ac:dyDescent="0.25">
      <c r="B61" s="64"/>
      <c r="C61" s="64"/>
      <c r="D61" s="64"/>
      <c r="E61" s="65"/>
      <c r="F61" s="64"/>
      <c r="G61" s="66"/>
      <c r="H61" s="64"/>
      <c r="I61" s="64"/>
      <c r="J61" s="64"/>
    </row>
    <row r="62" spans="2:10" ht="15.75" x14ac:dyDescent="0.25">
      <c r="B62" s="64"/>
      <c r="C62" s="64"/>
      <c r="D62" s="64"/>
      <c r="E62" s="65"/>
      <c r="F62" s="64"/>
      <c r="G62" s="66"/>
      <c r="H62" s="64"/>
      <c r="I62" s="64"/>
      <c r="J62" s="64"/>
    </row>
    <row r="63" spans="2:10" ht="15.75" x14ac:dyDescent="0.25">
      <c r="B63" s="64"/>
      <c r="C63" s="64"/>
      <c r="D63" s="64"/>
      <c r="E63" s="65"/>
      <c r="F63" s="64"/>
      <c r="G63" s="66"/>
      <c r="H63" s="64"/>
      <c r="I63" s="64"/>
      <c r="J63" s="64"/>
    </row>
    <row r="64" spans="2:10" ht="15.75" x14ac:dyDescent="0.25">
      <c r="B64" s="64"/>
      <c r="C64" s="64"/>
      <c r="D64" s="64"/>
      <c r="E64" s="65"/>
      <c r="F64" s="64"/>
      <c r="G64" s="66"/>
      <c r="H64" s="64"/>
      <c r="I64" s="64"/>
      <c r="J64" s="64"/>
    </row>
    <row r="65" spans="2:10" ht="15.75" x14ac:dyDescent="0.25">
      <c r="B65" s="64"/>
      <c r="C65" s="64"/>
      <c r="D65" s="64"/>
      <c r="E65" s="65"/>
      <c r="F65" s="64"/>
      <c r="G65" s="66"/>
      <c r="H65" s="64"/>
      <c r="I65" s="64"/>
      <c r="J65" s="64"/>
    </row>
    <row r="66" spans="2:10" ht="15.75" x14ac:dyDescent="0.25">
      <c r="B66" s="64"/>
      <c r="C66" s="64"/>
      <c r="D66" s="64"/>
      <c r="E66" s="65"/>
      <c r="F66" s="64"/>
      <c r="G66" s="66"/>
      <c r="H66" s="64"/>
      <c r="I66" s="64"/>
      <c r="J66" s="64"/>
    </row>
    <row r="67" spans="2:10" ht="15.75" x14ac:dyDescent="0.25">
      <c r="B67" s="64"/>
      <c r="C67" s="64"/>
      <c r="D67" s="64"/>
      <c r="E67" s="65"/>
      <c r="F67" s="64"/>
      <c r="G67" s="66"/>
      <c r="H67" s="64"/>
      <c r="I67" s="64"/>
      <c r="J67" s="64"/>
    </row>
    <row r="68" spans="2:10" ht="15.75" x14ac:dyDescent="0.25">
      <c r="B68" s="64"/>
      <c r="C68" s="64"/>
      <c r="D68" s="64"/>
      <c r="E68" s="65"/>
      <c r="F68" s="64"/>
      <c r="G68" s="66"/>
      <c r="H68" s="64"/>
      <c r="I68" s="64"/>
      <c r="J68" s="64"/>
    </row>
    <row r="69" spans="2:10" ht="15.75" x14ac:dyDescent="0.25">
      <c r="B69" s="64"/>
      <c r="C69" s="64"/>
      <c r="D69" s="64"/>
      <c r="E69" s="65"/>
      <c r="F69" s="64"/>
      <c r="G69" s="66"/>
      <c r="H69" s="64"/>
      <c r="I69" s="64"/>
      <c r="J69" s="64"/>
    </row>
    <row r="70" spans="2:10" ht="15.75" x14ac:dyDescent="0.25">
      <c r="B70" s="64"/>
      <c r="C70" s="64"/>
      <c r="D70" s="64"/>
      <c r="E70" s="65"/>
      <c r="F70" s="64"/>
      <c r="G70" s="66"/>
      <c r="H70" s="64"/>
      <c r="I70" s="64"/>
      <c r="J70" s="64"/>
    </row>
    <row r="71" spans="2:10" ht="15.75" x14ac:dyDescent="0.25">
      <c r="B71" s="64"/>
      <c r="C71" s="64"/>
      <c r="D71" s="64"/>
      <c r="E71" s="65"/>
      <c r="F71" s="64"/>
      <c r="G71" s="66"/>
      <c r="H71" s="64"/>
      <c r="I71" s="64"/>
      <c r="J71" s="64"/>
    </row>
    <row r="72" spans="2:10" ht="15.75" x14ac:dyDescent="0.25">
      <c r="B72" s="8"/>
      <c r="C72" s="8"/>
      <c r="D72" s="8"/>
      <c r="E72" s="9"/>
      <c r="F72" s="8"/>
      <c r="G72" s="14"/>
      <c r="H72" s="8"/>
      <c r="I72" s="8"/>
      <c r="J72" s="8"/>
    </row>
    <row r="73" spans="2:10" ht="15.75" x14ac:dyDescent="0.25">
      <c r="B73" s="8"/>
      <c r="C73" s="294"/>
      <c r="D73" s="294"/>
      <c r="E73" s="294"/>
      <c r="F73" s="294"/>
      <c r="G73" s="295"/>
      <c r="H73" s="295"/>
      <c r="I73" s="295"/>
      <c r="J73" s="295"/>
    </row>
    <row r="74" spans="2:10" ht="15.75" x14ac:dyDescent="0.25">
      <c r="B74" s="8"/>
      <c r="C74" s="296"/>
      <c r="D74" s="296"/>
      <c r="E74" s="296"/>
      <c r="F74" s="296"/>
      <c r="G74" s="295"/>
      <c r="H74" s="295"/>
      <c r="I74" s="295"/>
      <c r="J74" s="295"/>
    </row>
    <row r="75" spans="2:10" ht="15.75" x14ac:dyDescent="0.25">
      <c r="B75" s="8"/>
      <c r="C75" s="296"/>
      <c r="D75" s="296"/>
      <c r="E75" s="296"/>
      <c r="F75" s="296"/>
      <c r="G75" s="295"/>
      <c r="H75" s="295"/>
      <c r="I75" s="295"/>
      <c r="J75" s="295"/>
    </row>
    <row r="76" spans="2:10" ht="15.75" x14ac:dyDescent="0.25">
      <c r="B76" s="8"/>
      <c r="C76" s="10"/>
      <c r="D76" s="10"/>
      <c r="E76" s="11"/>
      <c r="F76" s="10"/>
      <c r="G76" s="15"/>
      <c r="H76" s="12"/>
      <c r="I76" s="12"/>
      <c r="J76" s="12"/>
    </row>
    <row r="77" spans="2:10" ht="15.75" x14ac:dyDescent="0.25">
      <c r="B77" s="8"/>
      <c r="C77" s="296"/>
      <c r="D77" s="296"/>
      <c r="E77" s="296"/>
      <c r="F77" s="296"/>
      <c r="G77" s="295"/>
      <c r="H77" s="295"/>
      <c r="I77" s="295"/>
      <c r="J77" s="295"/>
    </row>
    <row r="78" spans="2:10" ht="15.75" x14ac:dyDescent="0.25">
      <c r="B78" s="1"/>
      <c r="C78" s="296"/>
      <c r="D78" s="296"/>
      <c r="E78" s="296"/>
      <c r="F78" s="296"/>
      <c r="G78" s="295"/>
      <c r="H78" s="295"/>
      <c r="I78" s="295"/>
      <c r="J78" s="295"/>
    </row>
    <row r="79" spans="2:10" ht="15.75" x14ac:dyDescent="0.25">
      <c r="B79" s="1"/>
      <c r="C79" s="296"/>
      <c r="D79" s="296"/>
      <c r="E79" s="296"/>
      <c r="F79" s="296"/>
      <c r="G79" s="295"/>
      <c r="H79" s="295"/>
      <c r="I79" s="295"/>
      <c r="J79" s="295"/>
    </row>
    <row r="80" spans="2:10" x14ac:dyDescent="0.25">
      <c r="B80" s="1"/>
      <c r="C80" s="2"/>
      <c r="D80" s="2"/>
      <c r="E80" s="5"/>
      <c r="F80" s="2"/>
      <c r="G80" s="16"/>
      <c r="H80" s="3"/>
      <c r="I80" s="3"/>
      <c r="J80" s="3"/>
    </row>
    <row r="81" spans="2:10" ht="15" customHeight="1" x14ac:dyDescent="0.25">
      <c r="B81" s="1"/>
      <c r="C81" s="297"/>
      <c r="D81" s="297"/>
      <c r="E81" s="297"/>
      <c r="F81" s="297"/>
      <c r="G81" s="297"/>
      <c r="H81" s="297"/>
      <c r="I81" s="297"/>
      <c r="J81" s="297"/>
    </row>
    <row r="82" spans="2:10" ht="15" customHeight="1" x14ac:dyDescent="0.25">
      <c r="B82" s="1"/>
      <c r="C82" s="297"/>
      <c r="D82" s="297"/>
      <c r="E82" s="297"/>
      <c r="F82" s="297"/>
      <c r="G82" s="297"/>
      <c r="H82" s="297"/>
      <c r="I82" s="297"/>
      <c r="J82" s="297"/>
    </row>
    <row r="83" spans="2:10" x14ac:dyDescent="0.25">
      <c r="B83" s="1"/>
      <c r="C83" s="1"/>
      <c r="D83" s="1"/>
      <c r="E83" s="4"/>
      <c r="F83" s="1"/>
      <c r="G83" s="13"/>
      <c r="H83" s="1"/>
      <c r="I83" s="1"/>
      <c r="J83" s="1"/>
    </row>
    <row r="84" spans="2:10" x14ac:dyDescent="0.25">
      <c r="B84" s="1"/>
      <c r="C84" s="1"/>
      <c r="D84" s="1"/>
      <c r="E84" s="4"/>
      <c r="F84" s="1"/>
      <c r="G84" s="13"/>
      <c r="H84" s="1"/>
      <c r="I84" s="1"/>
      <c r="J84" s="1"/>
    </row>
    <row r="85" spans="2:10" x14ac:dyDescent="0.25">
      <c r="B85" s="1"/>
      <c r="C85" s="1"/>
      <c r="D85" s="1"/>
      <c r="E85" s="4"/>
      <c r="F85" s="1"/>
      <c r="G85" s="13"/>
      <c r="H85" s="1"/>
      <c r="I85" s="1"/>
      <c r="J85" s="1"/>
    </row>
  </sheetData>
  <mergeCells count="63">
    <mergeCell ref="B17:E17"/>
    <mergeCell ref="H16:J17"/>
    <mergeCell ref="C31:H31"/>
    <mergeCell ref="C30:F30"/>
    <mergeCell ref="G30:H30"/>
    <mergeCell ref="C27:F27"/>
    <mergeCell ref="H27:J27"/>
    <mergeCell ref="C28:D28"/>
    <mergeCell ref="E28:F28"/>
    <mergeCell ref="H28:J28"/>
    <mergeCell ref="C32:H32"/>
    <mergeCell ref="C33:H33"/>
    <mergeCell ref="C34:H34"/>
    <mergeCell ref="C35:H35"/>
    <mergeCell ref="C39:H39"/>
    <mergeCell ref="C37:H37"/>
    <mergeCell ref="C38:H38"/>
    <mergeCell ref="C36:H36"/>
    <mergeCell ref="B2:J2"/>
    <mergeCell ref="H4:J4"/>
    <mergeCell ref="C13:D13"/>
    <mergeCell ref="C14:D14"/>
    <mergeCell ref="B10:D10"/>
    <mergeCell ref="B9:D9"/>
    <mergeCell ref="B13:B14"/>
    <mergeCell ref="G13:G14"/>
    <mergeCell ref="B4:G4"/>
    <mergeCell ref="H8:I8"/>
    <mergeCell ref="B6:D6"/>
    <mergeCell ref="B7:D7"/>
    <mergeCell ref="B11:D11"/>
    <mergeCell ref="H12:I12"/>
    <mergeCell ref="H13:J14"/>
    <mergeCell ref="H6:I7"/>
    <mergeCell ref="H24:J24"/>
    <mergeCell ref="C25:D25"/>
    <mergeCell ref="C24:F24"/>
    <mergeCell ref="J6:J7"/>
    <mergeCell ref="B19:G19"/>
    <mergeCell ref="H22:J22"/>
    <mergeCell ref="C21:F21"/>
    <mergeCell ref="H21:J21"/>
    <mergeCell ref="C22:D22"/>
    <mergeCell ref="E22:F22"/>
    <mergeCell ref="H9:I11"/>
    <mergeCell ref="J9:J11"/>
    <mergeCell ref="H19:J19"/>
    <mergeCell ref="E25:F25"/>
    <mergeCell ref="H25:J25"/>
    <mergeCell ref="B16:E16"/>
    <mergeCell ref="C81:J82"/>
    <mergeCell ref="C77:F77"/>
    <mergeCell ref="G77:J77"/>
    <mergeCell ref="C78:F78"/>
    <mergeCell ref="G78:J78"/>
    <mergeCell ref="C79:F79"/>
    <mergeCell ref="G79:J79"/>
    <mergeCell ref="C73:F73"/>
    <mergeCell ref="G73:J73"/>
    <mergeCell ref="C74:F74"/>
    <mergeCell ref="G74:J74"/>
    <mergeCell ref="C75:F75"/>
    <mergeCell ref="G75:J75"/>
  </mergeCells>
  <hyperlinks>
    <hyperlink ref="H22" r:id="rId1"/>
  </hyperlinks>
  <printOptions horizontalCentered="1"/>
  <pageMargins left="0.19685039370078741" right="0.19685039370078741" top="0.57999999999999996" bottom="0.39370078740157483" header="0" footer="0"/>
  <pageSetup paperSize="9" scale="77" orientation="portrait" r:id="rId2"/>
  <ignoredErrors>
    <ignoredError sqref="G9:G11 J9 G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L54"/>
  <sheetViews>
    <sheetView showGridLines="0" tabSelected="1" topLeftCell="A2" zoomScale="85" zoomScaleNormal="85" workbookViewId="0">
      <selection activeCell="E36" sqref="E36:F36"/>
    </sheetView>
  </sheetViews>
  <sheetFormatPr defaultRowHeight="15" x14ac:dyDescent="0.2"/>
  <cols>
    <col min="1" max="1" width="1" style="67" customWidth="1"/>
    <col min="2" max="2" width="21.42578125" style="67" customWidth="1"/>
    <col min="3" max="3" width="12.5703125" style="67" customWidth="1"/>
    <col min="4" max="4" width="13.42578125" style="67" customWidth="1"/>
    <col min="5" max="5" width="11.140625" style="67" customWidth="1"/>
    <col min="6" max="6" width="13" style="67" customWidth="1"/>
    <col min="7" max="7" width="14" style="67" customWidth="1"/>
    <col min="8" max="8" width="9.42578125" style="67" customWidth="1"/>
    <col min="9" max="9" width="10.7109375" style="67" customWidth="1"/>
    <col min="10" max="10" width="9.85546875" style="67" customWidth="1"/>
    <col min="11" max="11" width="9.140625" style="67"/>
    <col min="12" max="12" width="9.140625" style="68"/>
    <col min="13" max="16384" width="9.140625" style="67"/>
  </cols>
  <sheetData>
    <row r="1" spans="2:12" ht="5.25" customHeight="1" x14ac:dyDescent="0.2"/>
    <row r="2" spans="2:12" ht="37.5" customHeight="1" x14ac:dyDescent="0.2">
      <c r="B2" s="375" t="s">
        <v>41</v>
      </c>
      <c r="C2" s="376"/>
      <c r="D2" s="376"/>
      <c r="E2" s="376"/>
      <c r="F2" s="376"/>
      <c r="G2" s="376"/>
      <c r="H2" s="376"/>
      <c r="I2" s="376"/>
      <c r="J2" s="377"/>
    </row>
    <row r="3" spans="2:12" ht="11.25" customHeight="1" x14ac:dyDescent="0.2">
      <c r="B3" s="373"/>
      <c r="C3" s="374"/>
      <c r="D3" s="374"/>
      <c r="E3" s="374"/>
      <c r="F3" s="374"/>
      <c r="G3" s="374"/>
      <c r="H3" s="374"/>
      <c r="I3" s="374"/>
      <c r="J3" s="69"/>
    </row>
    <row r="4" spans="2:12" ht="24.75" customHeight="1" x14ac:dyDescent="0.2">
      <c r="B4" s="312" t="s">
        <v>37</v>
      </c>
      <c r="C4" s="314"/>
      <c r="D4" s="314"/>
      <c r="E4" s="313"/>
      <c r="F4" s="301" t="s">
        <v>429</v>
      </c>
      <c r="G4" s="298"/>
      <c r="H4" s="298"/>
      <c r="I4" s="298"/>
      <c r="J4" s="302"/>
    </row>
    <row r="5" spans="2:12" ht="24.75" customHeight="1" x14ac:dyDescent="0.2">
      <c r="B5" s="86" t="s">
        <v>8</v>
      </c>
      <c r="C5" s="301" t="s">
        <v>430</v>
      </c>
      <c r="D5" s="302"/>
      <c r="E5" s="301" t="s">
        <v>298</v>
      </c>
      <c r="F5" s="302"/>
      <c r="G5" s="301" t="s">
        <v>298</v>
      </c>
      <c r="H5" s="302"/>
      <c r="I5" s="301" t="s">
        <v>298</v>
      </c>
      <c r="J5" s="302"/>
    </row>
    <row r="6" spans="2:12" ht="24.75" customHeight="1" x14ac:dyDescent="0.2">
      <c r="B6" s="87" t="s">
        <v>25</v>
      </c>
      <c r="C6" s="308" t="s">
        <v>431</v>
      </c>
      <c r="D6" s="309"/>
      <c r="E6" s="309"/>
      <c r="F6" s="310"/>
      <c r="G6" s="358" t="s">
        <v>298</v>
      </c>
      <c r="H6" s="359"/>
      <c r="I6" s="359"/>
      <c r="J6" s="360"/>
    </row>
    <row r="7" spans="2:12" ht="11.25" customHeight="1" x14ac:dyDescent="0.2">
      <c r="B7" s="70"/>
      <c r="C7" s="68"/>
      <c r="D7" s="68"/>
      <c r="E7" s="68"/>
      <c r="F7" s="68"/>
      <c r="G7" s="68"/>
      <c r="H7" s="68"/>
      <c r="I7" s="68"/>
      <c r="J7" s="71"/>
    </row>
    <row r="8" spans="2:12" s="72" customFormat="1" ht="24.75" customHeight="1" x14ac:dyDescent="0.25">
      <c r="B8" s="312" t="s">
        <v>36</v>
      </c>
      <c r="C8" s="314"/>
      <c r="D8" s="314"/>
      <c r="E8" s="313"/>
      <c r="F8" s="301" t="s">
        <v>312</v>
      </c>
      <c r="G8" s="298"/>
      <c r="H8" s="298"/>
      <c r="I8" s="298"/>
      <c r="J8" s="302"/>
      <c r="L8" s="73"/>
    </row>
    <row r="9" spans="2:12" ht="24.75" customHeight="1" x14ac:dyDescent="0.2">
      <c r="B9" s="86" t="s">
        <v>8</v>
      </c>
      <c r="C9" s="301" t="s">
        <v>313</v>
      </c>
      <c r="D9" s="302"/>
      <c r="E9" s="301" t="s">
        <v>298</v>
      </c>
      <c r="F9" s="302"/>
      <c r="G9" s="301" t="s">
        <v>298</v>
      </c>
      <c r="H9" s="302"/>
      <c r="I9" s="301" t="s">
        <v>298</v>
      </c>
      <c r="J9" s="302"/>
    </row>
    <row r="10" spans="2:12" ht="24.75" customHeight="1" x14ac:dyDescent="0.2">
      <c r="B10" s="87" t="s">
        <v>25</v>
      </c>
      <c r="C10" s="365" t="s">
        <v>298</v>
      </c>
      <c r="D10" s="309"/>
      <c r="E10" s="309"/>
      <c r="F10" s="310"/>
      <c r="G10" s="358" t="s">
        <v>298</v>
      </c>
      <c r="H10" s="359"/>
      <c r="I10" s="359"/>
      <c r="J10" s="360"/>
    </row>
    <row r="11" spans="2:12" ht="11.25" customHeight="1" x14ac:dyDescent="0.2">
      <c r="B11" s="74"/>
      <c r="C11" s="75"/>
      <c r="D11" s="75"/>
      <c r="E11" s="75"/>
      <c r="F11" s="75"/>
      <c r="G11" s="76"/>
      <c r="H11" s="77"/>
      <c r="I11" s="77"/>
      <c r="J11" s="78"/>
    </row>
    <row r="12" spans="2:12" ht="24.75" customHeight="1" x14ac:dyDescent="0.2">
      <c r="B12" s="337" t="s">
        <v>39</v>
      </c>
      <c r="C12" s="338"/>
      <c r="D12" s="338"/>
      <c r="E12" s="339"/>
      <c r="F12" s="340" t="s">
        <v>395</v>
      </c>
      <c r="G12" s="342"/>
      <c r="H12" s="342"/>
      <c r="I12" s="342"/>
      <c r="J12" s="341"/>
    </row>
    <row r="13" spans="2:12" ht="24.75" customHeight="1" x14ac:dyDescent="0.2">
      <c r="B13" s="204" t="s">
        <v>8</v>
      </c>
      <c r="C13" s="340" t="s">
        <v>298</v>
      </c>
      <c r="D13" s="341"/>
      <c r="E13" s="340" t="s">
        <v>298</v>
      </c>
      <c r="F13" s="341"/>
      <c r="G13" s="340" t="s">
        <v>298</v>
      </c>
      <c r="H13" s="341"/>
      <c r="I13" s="340" t="s">
        <v>298</v>
      </c>
      <c r="J13" s="341"/>
    </row>
    <row r="14" spans="2:12" ht="24.75" customHeight="1" x14ac:dyDescent="0.2">
      <c r="B14" s="206" t="s">
        <v>25</v>
      </c>
      <c r="C14" s="386" t="s">
        <v>298</v>
      </c>
      <c r="D14" s="387"/>
      <c r="E14" s="387"/>
      <c r="F14" s="388"/>
      <c r="G14" s="370" t="s">
        <v>455</v>
      </c>
      <c r="H14" s="371"/>
      <c r="I14" s="371"/>
      <c r="J14" s="372"/>
    </row>
    <row r="15" spans="2:12" ht="11.25" customHeight="1" x14ac:dyDescent="0.2">
      <c r="B15" s="24"/>
      <c r="C15" s="23"/>
      <c r="D15" s="23"/>
      <c r="E15" s="23"/>
      <c r="F15" s="23"/>
      <c r="G15" s="23"/>
      <c r="H15" s="23"/>
      <c r="I15" s="23"/>
      <c r="J15" s="71"/>
    </row>
    <row r="16" spans="2:12" ht="24.75" customHeight="1" x14ac:dyDescent="0.2">
      <c r="B16" s="312" t="s">
        <v>40</v>
      </c>
      <c r="C16" s="314"/>
      <c r="D16" s="314"/>
      <c r="E16" s="313"/>
      <c r="F16" s="301" t="s">
        <v>314</v>
      </c>
      <c r="G16" s="298"/>
      <c r="H16" s="298"/>
      <c r="I16" s="298"/>
      <c r="J16" s="302"/>
    </row>
    <row r="17" spans="2:10" ht="24.75" customHeight="1" x14ac:dyDescent="0.2">
      <c r="B17" s="86" t="s">
        <v>8</v>
      </c>
      <c r="C17" s="301" t="s">
        <v>313</v>
      </c>
      <c r="D17" s="302"/>
      <c r="E17" s="301" t="s">
        <v>298</v>
      </c>
      <c r="F17" s="302"/>
      <c r="G17" s="301" t="s">
        <v>298</v>
      </c>
      <c r="H17" s="302"/>
      <c r="I17" s="301" t="s">
        <v>298</v>
      </c>
      <c r="J17" s="302"/>
    </row>
    <row r="18" spans="2:10" ht="24.75" customHeight="1" x14ac:dyDescent="0.2">
      <c r="B18" s="87" t="s">
        <v>25</v>
      </c>
      <c r="C18" s="365" t="s">
        <v>298</v>
      </c>
      <c r="D18" s="309"/>
      <c r="E18" s="309"/>
      <c r="F18" s="310"/>
      <c r="G18" s="358" t="s">
        <v>298</v>
      </c>
      <c r="H18" s="359"/>
      <c r="I18" s="359"/>
      <c r="J18" s="360"/>
    </row>
    <row r="19" spans="2:10" ht="11.25" customHeight="1" thickBot="1" x14ac:dyDescent="0.25">
      <c r="B19" s="24"/>
      <c r="C19" s="23"/>
      <c r="D19" s="23"/>
      <c r="E19" s="79"/>
      <c r="F19" s="23"/>
      <c r="G19" s="378" t="s">
        <v>455</v>
      </c>
      <c r="H19" s="379"/>
      <c r="I19" s="379"/>
      <c r="J19" s="380"/>
    </row>
    <row r="20" spans="2:10" ht="24.75" customHeight="1" x14ac:dyDescent="0.2">
      <c r="B20" s="337" t="s">
        <v>100</v>
      </c>
      <c r="C20" s="338"/>
      <c r="D20" s="338"/>
      <c r="E20" s="339"/>
      <c r="F20" s="384" t="s">
        <v>315</v>
      </c>
      <c r="G20" s="384"/>
      <c r="H20" s="384"/>
      <c r="I20" s="384"/>
      <c r="J20" s="385"/>
    </row>
    <row r="21" spans="2:10" ht="24.75" customHeight="1" x14ac:dyDescent="0.2">
      <c r="B21" s="337" t="s">
        <v>101</v>
      </c>
      <c r="C21" s="338"/>
      <c r="D21" s="338"/>
      <c r="E21" s="339"/>
      <c r="F21" s="366" t="s">
        <v>316</v>
      </c>
      <c r="G21" s="366"/>
      <c r="H21" s="366"/>
      <c r="I21" s="366"/>
      <c r="J21" s="367"/>
    </row>
    <row r="22" spans="2:10" ht="24.75" customHeight="1" x14ac:dyDescent="0.2">
      <c r="B22" s="337" t="s">
        <v>102</v>
      </c>
      <c r="C22" s="338"/>
      <c r="D22" s="338"/>
      <c r="E22" s="339"/>
      <c r="F22" s="366" t="s">
        <v>317</v>
      </c>
      <c r="G22" s="366"/>
      <c r="H22" s="366"/>
      <c r="I22" s="366"/>
      <c r="J22" s="367"/>
    </row>
    <row r="23" spans="2:10" ht="24.75" customHeight="1" thickBot="1" x14ac:dyDescent="0.25">
      <c r="B23" s="337" t="s">
        <v>29</v>
      </c>
      <c r="C23" s="338"/>
      <c r="D23" s="338"/>
      <c r="E23" s="339"/>
      <c r="F23" s="368" t="s">
        <v>391</v>
      </c>
      <c r="G23" s="368"/>
      <c r="H23" s="368"/>
      <c r="I23" s="368"/>
      <c r="J23" s="369"/>
    </row>
    <row r="24" spans="2:10" ht="21.75" customHeight="1" x14ac:dyDescent="0.2">
      <c r="B24" s="80"/>
      <c r="C24" s="23"/>
      <c r="D24" s="23"/>
      <c r="E24" s="79"/>
      <c r="F24" s="23"/>
      <c r="G24" s="23"/>
      <c r="H24" s="23"/>
      <c r="I24" s="23"/>
      <c r="J24" s="71"/>
    </row>
    <row r="25" spans="2:10" ht="36.75" customHeight="1" x14ac:dyDescent="0.2">
      <c r="B25" s="305" t="s">
        <v>42</v>
      </c>
      <c r="C25" s="306"/>
      <c r="D25" s="306"/>
      <c r="E25" s="306"/>
      <c r="F25" s="306"/>
      <c r="G25" s="306"/>
      <c r="H25" s="306"/>
      <c r="I25" s="306"/>
      <c r="J25" s="307"/>
    </row>
    <row r="26" spans="2:10" ht="11.25" customHeight="1" x14ac:dyDescent="0.2">
      <c r="B26" s="24"/>
      <c r="C26" s="23"/>
      <c r="D26" s="23"/>
      <c r="E26" s="23"/>
      <c r="F26" s="23"/>
      <c r="G26" s="23"/>
      <c r="H26" s="23"/>
      <c r="I26" s="23"/>
      <c r="J26" s="71"/>
    </row>
    <row r="27" spans="2:10" ht="24.75" customHeight="1" x14ac:dyDescent="0.2">
      <c r="B27" s="312" t="s">
        <v>38</v>
      </c>
      <c r="C27" s="314"/>
      <c r="D27" s="314"/>
      <c r="E27" s="313"/>
      <c r="F27" s="301" t="s">
        <v>340</v>
      </c>
      <c r="G27" s="298"/>
      <c r="H27" s="298"/>
      <c r="I27" s="298"/>
      <c r="J27" s="302"/>
    </row>
    <row r="28" spans="2:10" ht="24.75" customHeight="1" x14ac:dyDescent="0.2">
      <c r="B28" s="86" t="s">
        <v>8</v>
      </c>
      <c r="C28" s="301" t="s">
        <v>342</v>
      </c>
      <c r="D28" s="302"/>
      <c r="E28" s="301"/>
      <c r="F28" s="302"/>
      <c r="G28" s="301"/>
      <c r="H28" s="302"/>
      <c r="I28" s="301"/>
      <c r="J28" s="302"/>
    </row>
    <row r="29" spans="2:10" ht="24.75" customHeight="1" x14ac:dyDescent="0.2">
      <c r="B29" s="87" t="s">
        <v>25</v>
      </c>
      <c r="C29" s="308" t="s">
        <v>318</v>
      </c>
      <c r="D29" s="347"/>
      <c r="E29" s="347"/>
      <c r="F29" s="348"/>
      <c r="G29" s="364" t="s">
        <v>319</v>
      </c>
      <c r="H29" s="359"/>
      <c r="I29" s="359"/>
      <c r="J29" s="360"/>
    </row>
    <row r="30" spans="2:10" ht="11.25" customHeight="1" x14ac:dyDescent="0.2">
      <c r="B30" s="24"/>
      <c r="C30" s="23"/>
      <c r="D30" s="23"/>
      <c r="E30" s="23"/>
      <c r="F30" s="23"/>
      <c r="G30" s="23"/>
      <c r="H30" s="23"/>
      <c r="I30" s="23"/>
      <c r="J30" s="71"/>
    </row>
    <row r="31" spans="2:10" ht="24.75" customHeight="1" x14ac:dyDescent="0.2">
      <c r="B31" s="312" t="s">
        <v>30</v>
      </c>
      <c r="C31" s="314"/>
      <c r="D31" s="314"/>
      <c r="E31" s="313"/>
      <c r="F31" s="301" t="s">
        <v>341</v>
      </c>
      <c r="G31" s="298"/>
      <c r="H31" s="298"/>
      <c r="I31" s="298"/>
      <c r="J31" s="302"/>
    </row>
    <row r="32" spans="2:10" ht="24.75" customHeight="1" x14ac:dyDescent="0.2">
      <c r="B32" s="86" t="s">
        <v>8</v>
      </c>
      <c r="C32" s="301" t="s">
        <v>320</v>
      </c>
      <c r="D32" s="302"/>
      <c r="E32" s="301" t="s">
        <v>298</v>
      </c>
      <c r="F32" s="302"/>
      <c r="G32" s="301" t="s">
        <v>298</v>
      </c>
      <c r="H32" s="302"/>
      <c r="I32" s="301" t="s">
        <v>298</v>
      </c>
      <c r="J32" s="302"/>
    </row>
    <row r="33" spans="2:11" ht="24.75" customHeight="1" x14ac:dyDescent="0.2">
      <c r="B33" s="87" t="s">
        <v>25</v>
      </c>
      <c r="C33" s="308" t="s">
        <v>345</v>
      </c>
      <c r="D33" s="309"/>
      <c r="E33" s="309"/>
      <c r="F33" s="310"/>
      <c r="G33" s="364" t="s">
        <v>406</v>
      </c>
      <c r="H33" s="359"/>
      <c r="I33" s="359"/>
      <c r="J33" s="360"/>
    </row>
    <row r="34" spans="2:11" ht="11.25" customHeight="1" x14ac:dyDescent="0.2">
      <c r="B34" s="24"/>
      <c r="C34" s="23"/>
      <c r="D34" s="23"/>
      <c r="E34" s="23"/>
      <c r="F34" s="23"/>
      <c r="G34" s="23"/>
      <c r="H34" s="23"/>
      <c r="I34" s="23"/>
      <c r="J34" s="71"/>
    </row>
    <row r="35" spans="2:11" ht="24.75" customHeight="1" x14ac:dyDescent="0.2">
      <c r="B35" s="312" t="s">
        <v>31</v>
      </c>
      <c r="C35" s="314"/>
      <c r="D35" s="314"/>
      <c r="E35" s="313"/>
      <c r="F35" s="361" t="s">
        <v>343</v>
      </c>
      <c r="G35" s="362"/>
      <c r="H35" s="362"/>
      <c r="I35" s="362"/>
      <c r="J35" s="363"/>
    </row>
    <row r="36" spans="2:11" ht="24.75" customHeight="1" x14ac:dyDescent="0.2">
      <c r="B36" s="86" t="s">
        <v>8</v>
      </c>
      <c r="C36" s="301" t="s">
        <v>328</v>
      </c>
      <c r="D36" s="302"/>
      <c r="E36" s="301" t="s">
        <v>298</v>
      </c>
      <c r="F36" s="302"/>
      <c r="G36" s="301" t="s">
        <v>298</v>
      </c>
      <c r="H36" s="302"/>
      <c r="I36" s="301" t="s">
        <v>298</v>
      </c>
      <c r="J36" s="302"/>
    </row>
    <row r="37" spans="2:11" ht="24.75" customHeight="1" x14ac:dyDescent="0.2">
      <c r="B37" s="87" t="s">
        <v>25</v>
      </c>
      <c r="C37" s="308" t="s">
        <v>405</v>
      </c>
      <c r="D37" s="347"/>
      <c r="E37" s="347"/>
      <c r="F37" s="348"/>
      <c r="G37" s="358" t="s">
        <v>298</v>
      </c>
      <c r="H37" s="359"/>
      <c r="I37" s="359"/>
      <c r="J37" s="360"/>
    </row>
    <row r="38" spans="2:11" ht="11.25" customHeight="1" x14ac:dyDescent="0.2">
      <c r="B38" s="24"/>
      <c r="C38" s="23"/>
      <c r="D38" s="23"/>
      <c r="E38" s="81"/>
      <c r="F38" s="81"/>
      <c r="G38" s="81"/>
      <c r="H38" s="81"/>
      <c r="I38" s="81"/>
      <c r="J38" s="71"/>
    </row>
    <row r="39" spans="2:11" ht="24.75" customHeight="1" x14ac:dyDescent="0.2">
      <c r="B39" s="312" t="s">
        <v>99</v>
      </c>
      <c r="C39" s="314"/>
      <c r="D39" s="314"/>
      <c r="E39" s="313"/>
      <c r="F39" s="361" t="s">
        <v>392</v>
      </c>
      <c r="G39" s="362"/>
      <c r="H39" s="362"/>
      <c r="I39" s="362"/>
      <c r="J39" s="363"/>
      <c r="K39" s="68"/>
    </row>
    <row r="40" spans="2:11" ht="24.75" customHeight="1" x14ac:dyDescent="0.2">
      <c r="B40" s="86" t="s">
        <v>8</v>
      </c>
      <c r="C40" s="301" t="s">
        <v>321</v>
      </c>
      <c r="D40" s="302"/>
      <c r="E40" s="301" t="s">
        <v>404</v>
      </c>
      <c r="F40" s="302"/>
      <c r="G40" s="301" t="s">
        <v>298</v>
      </c>
      <c r="H40" s="302"/>
      <c r="I40" s="301" t="s">
        <v>298</v>
      </c>
      <c r="J40" s="302"/>
      <c r="K40" s="68"/>
    </row>
    <row r="41" spans="2:11" ht="24.75" customHeight="1" x14ac:dyDescent="0.2">
      <c r="B41" s="87" t="s">
        <v>25</v>
      </c>
      <c r="C41" s="346" t="s">
        <v>298</v>
      </c>
      <c r="D41" s="347"/>
      <c r="E41" s="347"/>
      <c r="F41" s="348"/>
      <c r="G41" s="358" t="s">
        <v>298</v>
      </c>
      <c r="H41" s="359"/>
      <c r="I41" s="359"/>
      <c r="J41" s="360"/>
      <c r="K41" s="68"/>
    </row>
    <row r="42" spans="2:11" ht="25.5" customHeight="1" x14ac:dyDescent="0.2">
      <c r="B42" s="82" t="s">
        <v>217</v>
      </c>
      <c r="C42" s="23"/>
      <c r="D42" s="23"/>
      <c r="E42" s="23"/>
      <c r="F42" s="23"/>
      <c r="G42" s="381" t="s">
        <v>28</v>
      </c>
      <c r="H42" s="381"/>
      <c r="I42" s="382">
        <v>44131</v>
      </c>
      <c r="J42" s="383"/>
    </row>
    <row r="43" spans="2:11" ht="24.75" customHeight="1" x14ac:dyDescent="0.2">
      <c r="B43" s="23"/>
      <c r="C43" s="23"/>
      <c r="D43" s="23"/>
      <c r="E43" s="23"/>
      <c r="F43" s="23"/>
      <c r="G43" s="23"/>
      <c r="H43" s="23"/>
      <c r="I43" s="23"/>
    </row>
    <row r="44" spans="2:11" ht="24.75" customHeight="1" x14ac:dyDescent="0.2">
      <c r="B44" s="23"/>
      <c r="C44" s="23"/>
      <c r="D44" s="23"/>
      <c r="E44" s="23"/>
      <c r="F44" s="23"/>
      <c r="G44" s="23"/>
      <c r="H44" s="23"/>
      <c r="I44" s="23"/>
    </row>
    <row r="45" spans="2:11" ht="24.75" customHeight="1" x14ac:dyDescent="0.2">
      <c r="B45" s="23"/>
      <c r="C45" s="23"/>
      <c r="D45" s="23"/>
      <c r="E45" s="79"/>
      <c r="F45" s="23"/>
      <c r="G45" s="23"/>
      <c r="H45" s="23"/>
      <c r="I45" s="23"/>
    </row>
    <row r="46" spans="2:11" ht="24.75" customHeight="1" x14ac:dyDescent="0.2">
      <c r="B46" s="23"/>
      <c r="C46" s="23"/>
      <c r="D46" s="23"/>
      <c r="E46" s="23"/>
      <c r="F46" s="23"/>
      <c r="G46" s="23"/>
      <c r="H46" s="23"/>
      <c r="I46" s="23"/>
    </row>
    <row r="47" spans="2:11" ht="24.75" customHeight="1" x14ac:dyDescent="0.2">
      <c r="B47" s="23"/>
      <c r="C47" s="23"/>
      <c r="D47" s="23"/>
      <c r="E47" s="23"/>
      <c r="F47" s="23"/>
      <c r="G47" s="23"/>
      <c r="H47" s="23"/>
      <c r="I47" s="23"/>
    </row>
    <row r="48" spans="2:11" ht="24.75" customHeight="1" x14ac:dyDescent="0.2">
      <c r="B48" s="23"/>
      <c r="C48" s="23"/>
      <c r="D48" s="23"/>
      <c r="E48" s="23"/>
      <c r="F48" s="23"/>
      <c r="G48" s="23"/>
      <c r="H48" s="23"/>
      <c r="I48" s="23"/>
    </row>
    <row r="49" spans="2:9" ht="24.75" customHeight="1" x14ac:dyDescent="0.2">
      <c r="B49" s="23"/>
      <c r="C49" s="23"/>
      <c r="D49" s="23"/>
      <c r="E49" s="23"/>
      <c r="F49" s="23"/>
      <c r="G49" s="23"/>
      <c r="H49" s="23"/>
      <c r="I49" s="23"/>
    </row>
    <row r="50" spans="2:9" ht="24.75" customHeight="1" x14ac:dyDescent="0.2">
      <c r="B50" s="23"/>
      <c r="C50" s="23"/>
      <c r="D50" s="23"/>
      <c r="E50" s="23"/>
      <c r="F50" s="23"/>
      <c r="G50" s="23"/>
      <c r="H50" s="23"/>
      <c r="I50" s="23"/>
    </row>
    <row r="51" spans="2:9" ht="24.75" customHeight="1" x14ac:dyDescent="0.2">
      <c r="B51" s="81"/>
      <c r="C51" s="81"/>
      <c r="D51" s="81"/>
      <c r="E51" s="81"/>
      <c r="F51" s="81"/>
      <c r="G51" s="81"/>
      <c r="H51" s="81"/>
      <c r="I51" s="81"/>
    </row>
    <row r="52" spans="2:9" ht="24.75" customHeight="1" x14ac:dyDescent="0.2">
      <c r="B52" s="83"/>
      <c r="C52" s="83"/>
      <c r="D52" s="83"/>
      <c r="E52" s="83"/>
      <c r="F52" s="83"/>
      <c r="G52" s="83"/>
      <c r="H52" s="83"/>
      <c r="I52" s="83"/>
    </row>
    <row r="53" spans="2:9" x14ac:dyDescent="0.2">
      <c r="B53" s="83"/>
      <c r="C53" s="83"/>
      <c r="D53" s="83"/>
      <c r="E53" s="83"/>
      <c r="F53" s="83"/>
      <c r="G53" s="83"/>
      <c r="H53" s="83"/>
      <c r="I53" s="83"/>
    </row>
    <row r="54" spans="2:9" x14ac:dyDescent="0.2">
      <c r="B54" s="83"/>
      <c r="C54" s="83"/>
      <c r="D54" s="83"/>
      <c r="E54" s="83"/>
      <c r="F54" s="83"/>
      <c r="G54" s="83"/>
      <c r="H54" s="83"/>
      <c r="I54" s="83"/>
    </row>
  </sheetData>
  <mergeCells count="78">
    <mergeCell ref="G6:J6"/>
    <mergeCell ref="C6:F6"/>
    <mergeCell ref="G19:J19"/>
    <mergeCell ref="G42:H42"/>
    <mergeCell ref="I42:J42"/>
    <mergeCell ref="B12:E12"/>
    <mergeCell ref="F12:J12"/>
    <mergeCell ref="B25:J25"/>
    <mergeCell ref="B20:E20"/>
    <mergeCell ref="B21:E21"/>
    <mergeCell ref="B22:E22"/>
    <mergeCell ref="B23:E23"/>
    <mergeCell ref="F20:J20"/>
    <mergeCell ref="G13:H13"/>
    <mergeCell ref="I13:J13"/>
    <mergeCell ref="C14:F14"/>
    <mergeCell ref="B3:I3"/>
    <mergeCell ref="B2:J2"/>
    <mergeCell ref="F8:J8"/>
    <mergeCell ref="G5:H5"/>
    <mergeCell ref="C10:F10"/>
    <mergeCell ref="G10:J10"/>
    <mergeCell ref="C9:D9"/>
    <mergeCell ref="E9:F9"/>
    <mergeCell ref="G9:H9"/>
    <mergeCell ref="I9:J9"/>
    <mergeCell ref="F4:J4"/>
    <mergeCell ref="B4:E4"/>
    <mergeCell ref="B8:E8"/>
    <mergeCell ref="C5:D5"/>
    <mergeCell ref="E5:F5"/>
    <mergeCell ref="I5:J5"/>
    <mergeCell ref="F16:J16"/>
    <mergeCell ref="C13:D13"/>
    <mergeCell ref="E13:F13"/>
    <mergeCell ref="C17:D17"/>
    <mergeCell ref="E17:F17"/>
    <mergeCell ref="G17:H17"/>
    <mergeCell ref="I17:J17"/>
    <mergeCell ref="G14:J14"/>
    <mergeCell ref="B16:E16"/>
    <mergeCell ref="C18:F18"/>
    <mergeCell ref="G18:J18"/>
    <mergeCell ref="B27:E27"/>
    <mergeCell ref="F27:J27"/>
    <mergeCell ref="F21:J21"/>
    <mergeCell ref="F22:J22"/>
    <mergeCell ref="F23:J23"/>
    <mergeCell ref="C28:D28"/>
    <mergeCell ref="E28:F28"/>
    <mergeCell ref="G28:H28"/>
    <mergeCell ref="I28:J28"/>
    <mergeCell ref="C29:F29"/>
    <mergeCell ref="G29:J29"/>
    <mergeCell ref="C36:D36"/>
    <mergeCell ref="E36:F36"/>
    <mergeCell ref="G36:H36"/>
    <mergeCell ref="I36:J36"/>
    <mergeCell ref="B31:E31"/>
    <mergeCell ref="F31:J31"/>
    <mergeCell ref="C32:D32"/>
    <mergeCell ref="E32:F32"/>
    <mergeCell ref="G32:H32"/>
    <mergeCell ref="I32:J32"/>
    <mergeCell ref="C33:F33"/>
    <mergeCell ref="G33:J33"/>
    <mergeCell ref="B35:E35"/>
    <mergeCell ref="F35:J35"/>
    <mergeCell ref="C41:F41"/>
    <mergeCell ref="G41:J41"/>
    <mergeCell ref="C37:F37"/>
    <mergeCell ref="G37:J37"/>
    <mergeCell ref="B39:E39"/>
    <mergeCell ref="F39:J39"/>
    <mergeCell ref="C40:D40"/>
    <mergeCell ref="E40:F40"/>
    <mergeCell ref="G40:H40"/>
    <mergeCell ref="I40:J40"/>
  </mergeCells>
  <hyperlinks>
    <hyperlink ref="C29" r:id="rId1"/>
    <hyperlink ref="G29" r:id="rId2"/>
    <hyperlink ref="C33" r:id="rId3"/>
    <hyperlink ref="C37" r:id="rId4"/>
    <hyperlink ref="G33" r:id="rId5"/>
    <hyperlink ref="C6" r:id="rId6"/>
  </hyperlinks>
  <printOptions horizontalCentered="1"/>
  <pageMargins left="0.15748031496062992" right="0.11811023622047245" top="0.39370078740157483" bottom="0.39370078740157483" header="0.31496062992125984" footer="0.31496062992125984"/>
  <pageSetup paperSize="9" scale="85" orientation="portrait" r:id="rId7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74"/>
  <sheetViews>
    <sheetView showGridLines="0" topLeftCell="A41" zoomScale="115" zoomScaleNormal="115" workbookViewId="0">
      <selection activeCell="B48" sqref="B48:F48"/>
    </sheetView>
  </sheetViews>
  <sheetFormatPr defaultRowHeight="15" x14ac:dyDescent="0.25"/>
  <cols>
    <col min="1" max="1" width="0.85546875" customWidth="1"/>
    <col min="5" max="5" width="9.28515625" bestFit="1" customWidth="1"/>
    <col min="6" max="6" width="7.7109375" customWidth="1"/>
    <col min="7" max="7" width="11.42578125" customWidth="1"/>
    <col min="8" max="8" width="10.28515625" customWidth="1"/>
    <col min="9" max="9" width="10.7109375" customWidth="1"/>
    <col min="10" max="10" width="11.5703125" customWidth="1"/>
    <col min="11" max="11" width="11.42578125" customWidth="1"/>
    <col min="12" max="12" width="18.7109375" customWidth="1"/>
  </cols>
  <sheetData>
    <row r="1" spans="2:12" ht="4.5" customHeight="1" x14ac:dyDescent="0.25"/>
    <row r="2" spans="2:12" ht="20.25" customHeight="1" x14ac:dyDescent="0.25">
      <c r="B2" s="489" t="s">
        <v>98</v>
      </c>
      <c r="C2" s="489"/>
      <c r="D2" s="489"/>
      <c r="E2" s="489"/>
      <c r="F2" s="489"/>
      <c r="G2" s="489"/>
      <c r="H2" s="489"/>
      <c r="I2" s="489"/>
      <c r="J2" s="489"/>
      <c r="K2" s="489"/>
      <c r="L2" s="489"/>
    </row>
    <row r="3" spans="2:12" ht="3.75" customHeight="1" x14ac:dyDescent="0.25"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</row>
    <row r="4" spans="2:12" ht="22.5" customHeight="1" x14ac:dyDescent="0.25">
      <c r="B4" s="487" t="s">
        <v>289</v>
      </c>
      <c r="C4" s="488"/>
      <c r="D4" s="488"/>
      <c r="E4" s="488"/>
      <c r="F4" s="488"/>
      <c r="G4" s="488"/>
      <c r="H4" s="155" t="s">
        <v>396</v>
      </c>
      <c r="I4" s="125" t="s">
        <v>43</v>
      </c>
      <c r="J4" s="125" t="s">
        <v>44</v>
      </c>
      <c r="K4" s="126" t="s">
        <v>45</v>
      </c>
      <c r="L4" s="280" t="s">
        <v>122</v>
      </c>
    </row>
    <row r="5" spans="2:12" ht="15" customHeight="1" x14ac:dyDescent="0.25">
      <c r="B5" s="451" t="s">
        <v>105</v>
      </c>
      <c r="C5" s="452"/>
      <c r="D5" s="452"/>
      <c r="E5" s="452"/>
      <c r="F5" s="452"/>
      <c r="G5" s="453"/>
      <c r="H5" s="101" t="s">
        <v>90</v>
      </c>
      <c r="I5" s="127">
        <v>11</v>
      </c>
      <c r="J5" s="127">
        <v>9</v>
      </c>
      <c r="K5" s="127">
        <v>9</v>
      </c>
      <c r="L5" s="281">
        <v>78453</v>
      </c>
    </row>
    <row r="6" spans="2:12" ht="15" customHeight="1" x14ac:dyDescent="0.25">
      <c r="B6" s="451" t="s">
        <v>106</v>
      </c>
      <c r="C6" s="452"/>
      <c r="D6" s="452"/>
      <c r="E6" s="452"/>
      <c r="F6" s="452"/>
      <c r="G6" s="453"/>
      <c r="H6" s="101" t="s">
        <v>91</v>
      </c>
      <c r="I6" s="109" t="s">
        <v>298</v>
      </c>
      <c r="J6" s="109" t="s">
        <v>298</v>
      </c>
      <c r="K6" s="109" t="s">
        <v>298</v>
      </c>
      <c r="L6" s="282">
        <v>0</v>
      </c>
    </row>
    <row r="7" spans="2:12" ht="15" customHeight="1" x14ac:dyDescent="0.25">
      <c r="B7" s="451" t="s">
        <v>46</v>
      </c>
      <c r="C7" s="452"/>
      <c r="D7" s="452"/>
      <c r="E7" s="452"/>
      <c r="F7" s="452"/>
      <c r="G7" s="453"/>
      <c r="H7" s="101" t="s">
        <v>89</v>
      </c>
      <c r="I7" s="127">
        <v>62</v>
      </c>
      <c r="J7" s="127">
        <v>65</v>
      </c>
      <c r="K7" s="127">
        <v>60</v>
      </c>
      <c r="L7" s="281">
        <v>75000</v>
      </c>
    </row>
    <row r="8" spans="2:12" ht="15" customHeight="1" x14ac:dyDescent="0.25">
      <c r="B8" s="451" t="s">
        <v>47</v>
      </c>
      <c r="C8" s="452"/>
      <c r="D8" s="452"/>
      <c r="E8" s="452"/>
      <c r="F8" s="452"/>
      <c r="G8" s="453"/>
      <c r="H8" s="493" t="s">
        <v>92</v>
      </c>
      <c r="I8" s="127" t="s">
        <v>322</v>
      </c>
      <c r="J8" s="127">
        <v>1</v>
      </c>
      <c r="K8" s="127">
        <v>1</v>
      </c>
      <c r="L8" s="281">
        <v>20000</v>
      </c>
    </row>
    <row r="9" spans="2:12" ht="15" customHeight="1" x14ac:dyDescent="0.25">
      <c r="B9" s="451" t="s">
        <v>48</v>
      </c>
      <c r="C9" s="452"/>
      <c r="D9" s="452"/>
      <c r="E9" s="452"/>
      <c r="F9" s="452"/>
      <c r="G9" s="453"/>
      <c r="H9" s="494"/>
      <c r="I9" s="127" t="s">
        <v>323</v>
      </c>
      <c r="J9" s="127" t="s">
        <v>298</v>
      </c>
      <c r="K9" s="143">
        <v>3</v>
      </c>
      <c r="L9" s="281">
        <v>0</v>
      </c>
    </row>
    <row r="10" spans="2:12" ht="15" customHeight="1" x14ac:dyDescent="0.25">
      <c r="B10" s="451" t="s">
        <v>49</v>
      </c>
      <c r="C10" s="452"/>
      <c r="D10" s="452"/>
      <c r="E10" s="452"/>
      <c r="F10" s="452"/>
      <c r="G10" s="453"/>
      <c r="H10" s="495"/>
      <c r="I10" s="127" t="s">
        <v>324</v>
      </c>
      <c r="J10" s="127" t="s">
        <v>298</v>
      </c>
      <c r="K10" s="127" t="s">
        <v>298</v>
      </c>
      <c r="L10" s="281">
        <v>0</v>
      </c>
    </row>
    <row r="11" spans="2:12" ht="15" customHeight="1" x14ac:dyDescent="0.25">
      <c r="B11" s="451" t="s">
        <v>107</v>
      </c>
      <c r="C11" s="452"/>
      <c r="D11" s="452"/>
      <c r="E11" s="452"/>
      <c r="F11" s="452"/>
      <c r="G11" s="453"/>
      <c r="H11" s="101" t="s">
        <v>109</v>
      </c>
      <c r="I11" s="485">
        <v>11</v>
      </c>
      <c r="J11" s="127">
        <v>9</v>
      </c>
      <c r="K11" s="127">
        <v>9</v>
      </c>
      <c r="L11" s="281">
        <v>30105</v>
      </c>
    </row>
    <row r="12" spans="2:12" ht="15" customHeight="1" x14ac:dyDescent="0.25">
      <c r="B12" s="451" t="s">
        <v>108</v>
      </c>
      <c r="C12" s="452"/>
      <c r="D12" s="452"/>
      <c r="E12" s="452"/>
      <c r="F12" s="452"/>
      <c r="G12" s="453"/>
      <c r="H12" s="101" t="s">
        <v>110</v>
      </c>
      <c r="I12" s="485"/>
      <c r="J12" s="127">
        <v>0</v>
      </c>
      <c r="K12" s="127">
        <v>0</v>
      </c>
      <c r="L12" s="281">
        <v>0</v>
      </c>
    </row>
    <row r="13" spans="2:12" ht="15" customHeight="1" x14ac:dyDescent="0.25">
      <c r="B13" s="451" t="s">
        <v>95</v>
      </c>
      <c r="C13" s="452"/>
      <c r="D13" s="452"/>
      <c r="E13" s="452"/>
      <c r="F13" s="452"/>
      <c r="G13" s="453"/>
      <c r="H13" s="493" t="s">
        <v>94</v>
      </c>
      <c r="I13" s="486" t="s">
        <v>325</v>
      </c>
      <c r="J13" s="486"/>
      <c r="K13" s="486"/>
      <c r="L13" s="486"/>
    </row>
    <row r="14" spans="2:12" ht="15" customHeight="1" x14ac:dyDescent="0.25">
      <c r="B14" s="451" t="s">
        <v>96</v>
      </c>
      <c r="C14" s="452"/>
      <c r="D14" s="452"/>
      <c r="E14" s="452"/>
      <c r="F14" s="452"/>
      <c r="G14" s="453"/>
      <c r="H14" s="494"/>
      <c r="I14" s="486"/>
      <c r="J14" s="486"/>
      <c r="K14" s="486"/>
      <c r="L14" s="486"/>
    </row>
    <row r="15" spans="2:12" ht="15" customHeight="1" x14ac:dyDescent="0.25">
      <c r="B15" s="451" t="s">
        <v>97</v>
      </c>
      <c r="C15" s="452"/>
      <c r="D15" s="452"/>
      <c r="E15" s="452"/>
      <c r="F15" s="452"/>
      <c r="G15" s="453"/>
      <c r="H15" s="495"/>
      <c r="I15" s="486"/>
      <c r="J15" s="486"/>
      <c r="K15" s="486"/>
      <c r="L15" s="486"/>
    </row>
    <row r="16" spans="2:12" ht="27" customHeight="1" x14ac:dyDescent="0.25">
      <c r="B16" s="451" t="s">
        <v>121</v>
      </c>
      <c r="C16" s="452"/>
      <c r="D16" s="452"/>
      <c r="E16" s="452"/>
      <c r="F16" s="452"/>
      <c r="G16" s="453"/>
      <c r="H16" s="88" t="s">
        <v>93</v>
      </c>
      <c r="I16" s="514" t="s">
        <v>377</v>
      </c>
      <c r="J16" s="515"/>
      <c r="K16" s="515"/>
      <c r="L16" s="516"/>
    </row>
    <row r="17" spans="2:12" ht="14.25" customHeight="1" x14ac:dyDescent="0.25">
      <c r="B17" s="473" t="s">
        <v>52</v>
      </c>
      <c r="C17" s="474"/>
      <c r="D17" s="474"/>
      <c r="E17" s="474"/>
      <c r="F17" s="474"/>
      <c r="G17" s="475"/>
      <c r="H17" s="482" t="s">
        <v>111</v>
      </c>
      <c r="I17" s="518" t="s">
        <v>112</v>
      </c>
      <c r="J17" s="519"/>
      <c r="K17" s="520"/>
      <c r="L17" s="109">
        <v>2824</v>
      </c>
    </row>
    <row r="18" spans="2:12" ht="15" customHeight="1" x14ac:dyDescent="0.25">
      <c r="B18" s="476"/>
      <c r="C18" s="477"/>
      <c r="D18" s="477"/>
      <c r="E18" s="477"/>
      <c r="F18" s="477"/>
      <c r="G18" s="478"/>
      <c r="H18" s="483"/>
      <c r="I18" s="518" t="s">
        <v>399</v>
      </c>
      <c r="J18" s="519"/>
      <c r="K18" s="520"/>
      <c r="L18" s="109">
        <v>2135</v>
      </c>
    </row>
    <row r="19" spans="2:12" ht="15" customHeight="1" x14ac:dyDescent="0.25">
      <c r="B19" s="479"/>
      <c r="C19" s="480"/>
      <c r="D19" s="480"/>
      <c r="E19" s="480"/>
      <c r="F19" s="480"/>
      <c r="G19" s="481"/>
      <c r="H19" s="484"/>
      <c r="I19" s="518" t="s">
        <v>290</v>
      </c>
      <c r="J19" s="519"/>
      <c r="K19" s="520"/>
      <c r="L19" s="110">
        <v>0.75600000000000001</v>
      </c>
    </row>
    <row r="20" spans="2:12" ht="15" customHeight="1" x14ac:dyDescent="0.25">
      <c r="B20" s="451" t="s">
        <v>51</v>
      </c>
      <c r="C20" s="452"/>
      <c r="D20" s="452"/>
      <c r="E20" s="452"/>
      <c r="F20" s="452"/>
      <c r="G20" s="453"/>
      <c r="H20" s="88" t="s">
        <v>113</v>
      </c>
      <c r="I20" s="459" t="s">
        <v>373</v>
      </c>
      <c r="J20" s="460"/>
      <c r="K20" s="460"/>
      <c r="L20" s="461"/>
    </row>
    <row r="21" spans="2:12" ht="15" customHeight="1" x14ac:dyDescent="0.25">
      <c r="B21" s="451" t="s">
        <v>50</v>
      </c>
      <c r="C21" s="452"/>
      <c r="D21" s="452"/>
      <c r="E21" s="452"/>
      <c r="F21" s="452"/>
      <c r="G21" s="453"/>
      <c r="H21" s="88" t="s">
        <v>114</v>
      </c>
      <c r="I21" s="454"/>
      <c r="J21" s="455"/>
      <c r="K21" s="455"/>
      <c r="L21" s="456"/>
    </row>
    <row r="22" spans="2:12" ht="30" customHeight="1" x14ac:dyDescent="0.25">
      <c r="B22" s="451" t="s">
        <v>115</v>
      </c>
      <c r="C22" s="452"/>
      <c r="D22" s="452"/>
      <c r="E22" s="453"/>
      <c r="F22" s="111">
        <v>1</v>
      </c>
      <c r="G22" s="499" t="s">
        <v>103</v>
      </c>
      <c r="H22" s="500"/>
      <c r="I22" s="111">
        <v>1</v>
      </c>
      <c r="J22" s="517" t="s">
        <v>53</v>
      </c>
      <c r="K22" s="517"/>
      <c r="L22" s="112" t="s">
        <v>104</v>
      </c>
    </row>
    <row r="23" spans="2:12" ht="3.75" customHeight="1" thickBot="1" x14ac:dyDescent="0.3">
      <c r="B23" s="21"/>
      <c r="C23" s="1"/>
      <c r="D23" s="1"/>
      <c r="E23" s="1"/>
      <c r="F23" s="1"/>
      <c r="G23" s="1"/>
      <c r="H23" s="1"/>
      <c r="I23" s="1"/>
      <c r="J23" s="1"/>
      <c r="K23" s="1"/>
      <c r="L23" s="22"/>
    </row>
    <row r="24" spans="2:12" ht="15" customHeight="1" x14ac:dyDescent="0.25">
      <c r="B24" s="491" t="s">
        <v>54</v>
      </c>
      <c r="C24" s="492"/>
      <c r="D24" s="492"/>
      <c r="E24" s="464" t="s">
        <v>55</v>
      </c>
      <c r="F24" s="492"/>
      <c r="G24" s="492" t="s">
        <v>56</v>
      </c>
      <c r="H24" s="492"/>
      <c r="I24" s="492" t="s">
        <v>57</v>
      </c>
      <c r="J24" s="492"/>
      <c r="K24" s="492"/>
      <c r="L24" s="100" t="s">
        <v>58</v>
      </c>
    </row>
    <row r="25" spans="2:12" ht="15" customHeight="1" x14ac:dyDescent="0.25">
      <c r="B25" s="501" t="s">
        <v>59</v>
      </c>
      <c r="C25" s="502"/>
      <c r="D25" s="502"/>
      <c r="E25" s="469">
        <v>5</v>
      </c>
      <c r="F25" s="469"/>
      <c r="G25" s="469">
        <v>2</v>
      </c>
      <c r="H25" s="469"/>
      <c r="I25" s="469"/>
      <c r="J25" s="469"/>
      <c r="K25" s="469"/>
      <c r="L25" s="160">
        <v>3</v>
      </c>
    </row>
    <row r="26" spans="2:12" ht="15" customHeight="1" x14ac:dyDescent="0.25">
      <c r="B26" s="503" t="s">
        <v>60</v>
      </c>
      <c r="C26" s="502"/>
      <c r="D26" s="502"/>
      <c r="E26" s="469"/>
      <c r="F26" s="469"/>
      <c r="G26" s="469"/>
      <c r="H26" s="469"/>
      <c r="I26" s="469"/>
      <c r="J26" s="469"/>
      <c r="K26" s="469"/>
      <c r="L26" s="160"/>
    </row>
    <row r="27" spans="2:12" ht="30" customHeight="1" x14ac:dyDescent="0.25">
      <c r="B27" s="501" t="s">
        <v>61</v>
      </c>
      <c r="C27" s="502"/>
      <c r="D27" s="502"/>
      <c r="E27" s="523" t="s">
        <v>326</v>
      </c>
      <c r="F27" s="523"/>
      <c r="G27" s="523"/>
      <c r="H27" s="523"/>
      <c r="I27" s="523"/>
      <c r="J27" s="523"/>
      <c r="K27" s="523"/>
      <c r="L27" s="523"/>
    </row>
    <row r="28" spans="2:12" ht="15" customHeight="1" x14ac:dyDescent="0.25">
      <c r="B28" s="501" t="s">
        <v>62</v>
      </c>
      <c r="C28" s="502"/>
      <c r="D28" s="502"/>
      <c r="E28" s="469">
        <v>1</v>
      </c>
      <c r="F28" s="469"/>
      <c r="G28" s="469"/>
      <c r="H28" s="469"/>
      <c r="I28" s="469"/>
      <c r="J28" s="469"/>
      <c r="K28" s="469"/>
      <c r="L28" s="160"/>
    </row>
    <row r="29" spans="2:12" ht="15" customHeight="1" x14ac:dyDescent="0.25">
      <c r="B29" s="501" t="s">
        <v>63</v>
      </c>
      <c r="C29" s="502"/>
      <c r="D29" s="502"/>
      <c r="E29" s="469"/>
      <c r="F29" s="469"/>
      <c r="G29" s="469"/>
      <c r="H29" s="469"/>
      <c r="I29" s="469"/>
      <c r="J29" s="469"/>
      <c r="K29" s="469"/>
      <c r="L29" s="160"/>
    </row>
    <row r="30" spans="2:12" ht="15" customHeight="1" x14ac:dyDescent="0.25">
      <c r="B30" s="501" t="s">
        <v>64</v>
      </c>
      <c r="C30" s="502"/>
      <c r="D30" s="502"/>
      <c r="E30" s="469"/>
      <c r="F30" s="469"/>
      <c r="G30" s="469"/>
      <c r="H30" s="469"/>
      <c r="I30" s="469"/>
      <c r="J30" s="469"/>
      <c r="K30" s="469"/>
      <c r="L30" s="160"/>
    </row>
    <row r="31" spans="2:12" ht="15" customHeight="1" x14ac:dyDescent="0.25">
      <c r="B31" s="504" t="s">
        <v>65</v>
      </c>
      <c r="C31" s="505"/>
      <c r="D31" s="505"/>
      <c r="E31" s="469">
        <v>1</v>
      </c>
      <c r="F31" s="469"/>
      <c r="G31" s="469"/>
      <c r="H31" s="469"/>
      <c r="I31" s="469"/>
      <c r="J31" s="469"/>
      <c r="K31" s="469"/>
      <c r="L31" s="160"/>
    </row>
    <row r="32" spans="2:12" ht="15" customHeight="1" x14ac:dyDescent="0.25">
      <c r="B32" s="521" t="s">
        <v>281</v>
      </c>
      <c r="C32" s="505"/>
      <c r="D32" s="505"/>
      <c r="E32" s="465"/>
      <c r="F32" s="466"/>
      <c r="G32" s="469"/>
      <c r="H32" s="469"/>
      <c r="I32" s="469"/>
      <c r="J32" s="465"/>
      <c r="K32" s="466"/>
      <c r="L32" s="161"/>
    </row>
    <row r="33" spans="2:12" ht="15" customHeight="1" x14ac:dyDescent="0.25">
      <c r="B33" s="504" t="s">
        <v>66</v>
      </c>
      <c r="C33" s="505"/>
      <c r="D33" s="505"/>
      <c r="E33" s="467"/>
      <c r="F33" s="468"/>
      <c r="G33" s="522"/>
      <c r="H33" s="522"/>
      <c r="I33" s="522"/>
      <c r="J33" s="467"/>
      <c r="K33" s="468"/>
      <c r="L33" s="144"/>
    </row>
    <row r="34" spans="2:12" ht="14.25" customHeight="1" thickBot="1" x14ac:dyDescent="0.3">
      <c r="B34" s="470" t="s">
        <v>458</v>
      </c>
      <c r="C34" s="471"/>
      <c r="D34" s="471"/>
      <c r="E34" s="471"/>
      <c r="F34" s="471"/>
      <c r="G34" s="471"/>
      <c r="H34" s="471"/>
      <c r="I34" s="471"/>
      <c r="J34" s="471"/>
      <c r="K34" s="471"/>
      <c r="L34" s="472"/>
    </row>
    <row r="35" spans="2:12" ht="15" customHeight="1" x14ac:dyDescent="0.25">
      <c r="B35" s="462" t="s">
        <v>67</v>
      </c>
      <c r="C35" s="463"/>
      <c r="D35" s="463"/>
      <c r="E35" s="463"/>
      <c r="F35" s="463"/>
      <c r="G35" s="463"/>
      <c r="H35" s="463"/>
      <c r="I35" s="463"/>
      <c r="J35" s="464"/>
      <c r="K35" s="457" t="s">
        <v>412</v>
      </c>
      <c r="L35" s="458"/>
    </row>
    <row r="36" spans="2:12" s="26" customFormat="1" ht="15" customHeight="1" x14ac:dyDescent="0.25">
      <c r="B36" s="443" t="s">
        <v>116</v>
      </c>
      <c r="C36" s="444"/>
      <c r="D36" s="444"/>
      <c r="E36" s="444"/>
      <c r="F36" s="444"/>
      <c r="G36" s="395">
        <v>2018</v>
      </c>
      <c r="H36" s="395"/>
      <c r="I36" s="395">
        <v>2019</v>
      </c>
      <c r="J36" s="396"/>
      <c r="K36" s="395">
        <v>2020</v>
      </c>
      <c r="L36" s="396"/>
    </row>
    <row r="37" spans="2:12" ht="15" customHeight="1" x14ac:dyDescent="0.25">
      <c r="B37" s="496" t="s">
        <v>68</v>
      </c>
      <c r="C37" s="497"/>
      <c r="D37" s="497"/>
      <c r="E37" s="497"/>
      <c r="F37" s="498"/>
      <c r="G37" s="449">
        <v>1.228</v>
      </c>
      <c r="H37" s="449"/>
      <c r="I37" s="445">
        <v>0.94850000000000001</v>
      </c>
      <c r="J37" s="446"/>
      <c r="K37" s="445">
        <v>0.38290000000000002</v>
      </c>
      <c r="L37" s="446"/>
    </row>
    <row r="38" spans="2:12" ht="15" customHeight="1" x14ac:dyDescent="0.25">
      <c r="B38" s="496" t="s">
        <v>69</v>
      </c>
      <c r="C38" s="497"/>
      <c r="D38" s="497"/>
      <c r="E38" s="497"/>
      <c r="F38" s="498"/>
      <c r="G38" s="449">
        <v>0.97929999999999995</v>
      </c>
      <c r="H38" s="449"/>
      <c r="I38" s="445">
        <v>0.91849999999999998</v>
      </c>
      <c r="J38" s="446"/>
      <c r="K38" s="445">
        <v>0.62860000000000005</v>
      </c>
      <c r="L38" s="446"/>
    </row>
    <row r="39" spans="2:12" ht="15" customHeight="1" x14ac:dyDescent="0.25">
      <c r="B39" s="496" t="s">
        <v>70</v>
      </c>
      <c r="C39" s="497"/>
      <c r="D39" s="497"/>
      <c r="E39" s="497"/>
      <c r="F39" s="498"/>
      <c r="G39" s="449">
        <v>1.1761999999999999</v>
      </c>
      <c r="H39" s="449"/>
      <c r="I39" s="445">
        <v>1.0258</v>
      </c>
      <c r="J39" s="446"/>
      <c r="K39" s="445">
        <v>0.81710000000000005</v>
      </c>
      <c r="L39" s="446"/>
    </row>
    <row r="40" spans="2:12" ht="15" customHeight="1" x14ac:dyDescent="0.25">
      <c r="B40" s="496" t="s">
        <v>71</v>
      </c>
      <c r="C40" s="497"/>
      <c r="D40" s="497"/>
      <c r="E40" s="497"/>
      <c r="F40" s="498"/>
      <c r="G40" s="449">
        <v>1.2123999999999999</v>
      </c>
      <c r="H40" s="449"/>
      <c r="I40" s="445">
        <v>0.97</v>
      </c>
      <c r="J40" s="446"/>
      <c r="K40" s="445">
        <v>0.84</v>
      </c>
      <c r="L40" s="446"/>
    </row>
    <row r="41" spans="2:12" ht="15" customHeight="1" x14ac:dyDescent="0.25">
      <c r="B41" s="496" t="s">
        <v>72</v>
      </c>
      <c r="C41" s="497"/>
      <c r="D41" s="497"/>
      <c r="E41" s="497"/>
      <c r="F41" s="498"/>
      <c r="G41" s="449">
        <v>1.1865000000000001</v>
      </c>
      <c r="H41" s="449"/>
      <c r="I41" s="445">
        <v>1.0601</v>
      </c>
      <c r="J41" s="446"/>
      <c r="K41" s="445">
        <v>0.72570000000000001</v>
      </c>
      <c r="L41" s="446"/>
    </row>
    <row r="42" spans="2:12" ht="15" customHeight="1" x14ac:dyDescent="0.25">
      <c r="B42" s="496" t="s">
        <v>73</v>
      </c>
      <c r="C42" s="497"/>
      <c r="D42" s="497"/>
      <c r="E42" s="497"/>
      <c r="F42" s="498"/>
      <c r="G42" s="449">
        <v>1.0881000000000001</v>
      </c>
      <c r="H42" s="449"/>
      <c r="I42" s="445">
        <v>1.0772999999999999</v>
      </c>
      <c r="J42" s="446"/>
      <c r="K42" s="445">
        <v>0.68569999999999998</v>
      </c>
      <c r="L42" s="446"/>
    </row>
    <row r="43" spans="2:12" ht="14.25" customHeight="1" thickBot="1" x14ac:dyDescent="0.3">
      <c r="B43" s="524" t="s">
        <v>74</v>
      </c>
      <c r="C43" s="525"/>
      <c r="D43" s="525"/>
      <c r="E43" s="525"/>
      <c r="F43" s="526"/>
      <c r="G43" s="450">
        <v>1.0673999999999999</v>
      </c>
      <c r="H43" s="450"/>
      <c r="I43" s="447">
        <v>1.5106999999999999</v>
      </c>
      <c r="J43" s="448"/>
      <c r="K43" s="447">
        <v>0.63429999999999997</v>
      </c>
      <c r="L43" s="448"/>
    </row>
    <row r="44" spans="2:12" ht="15" customHeight="1" x14ac:dyDescent="0.25">
      <c r="B44" s="508" t="s">
        <v>75</v>
      </c>
      <c r="C44" s="509"/>
      <c r="D44" s="509"/>
      <c r="E44" s="509"/>
      <c r="F44" s="509"/>
      <c r="G44" s="509"/>
      <c r="H44" s="509"/>
      <c r="I44" s="509"/>
      <c r="J44" s="510"/>
      <c r="K44" s="457" t="s">
        <v>446</v>
      </c>
      <c r="L44" s="458"/>
    </row>
    <row r="45" spans="2:12" ht="15" customHeight="1" x14ac:dyDescent="0.25">
      <c r="B45" s="393" t="s">
        <v>76</v>
      </c>
      <c r="C45" s="394"/>
      <c r="D45" s="394"/>
      <c r="E45" s="394"/>
      <c r="F45" s="394"/>
      <c r="G45" s="395">
        <v>2018</v>
      </c>
      <c r="H45" s="395"/>
      <c r="I45" s="395">
        <v>2019</v>
      </c>
      <c r="J45" s="396"/>
      <c r="K45" s="395">
        <v>2020</v>
      </c>
      <c r="L45" s="396"/>
    </row>
    <row r="46" spans="2:12" ht="15" customHeight="1" x14ac:dyDescent="0.25">
      <c r="B46" s="439" t="s">
        <v>77</v>
      </c>
      <c r="C46" s="440"/>
      <c r="D46" s="440"/>
      <c r="E46" s="440"/>
      <c r="F46" s="440"/>
      <c r="G46" s="413">
        <v>59</v>
      </c>
      <c r="H46" s="413"/>
      <c r="I46" s="412">
        <v>217</v>
      </c>
      <c r="J46" s="401"/>
      <c r="K46" s="403">
        <v>118</v>
      </c>
      <c r="L46" s="404"/>
    </row>
    <row r="47" spans="2:12" ht="15" customHeight="1" x14ac:dyDescent="0.25">
      <c r="B47" s="439" t="s">
        <v>78</v>
      </c>
      <c r="C47" s="440"/>
      <c r="D47" s="440"/>
      <c r="E47" s="440"/>
      <c r="F47" s="440"/>
      <c r="G47" s="413">
        <v>1</v>
      </c>
      <c r="H47" s="413"/>
      <c r="I47" s="412">
        <v>1</v>
      </c>
      <c r="J47" s="401"/>
      <c r="K47" s="403">
        <v>0</v>
      </c>
      <c r="L47" s="404"/>
    </row>
    <row r="48" spans="2:12" ht="15" customHeight="1" x14ac:dyDescent="0.25">
      <c r="B48" s="439" t="s">
        <v>79</v>
      </c>
      <c r="C48" s="440"/>
      <c r="D48" s="440"/>
      <c r="E48" s="440"/>
      <c r="F48" s="440"/>
      <c r="G48" s="413">
        <v>1</v>
      </c>
      <c r="H48" s="413"/>
      <c r="I48" s="412">
        <v>1</v>
      </c>
      <c r="J48" s="401"/>
      <c r="K48" s="403">
        <v>0</v>
      </c>
      <c r="L48" s="404"/>
    </row>
    <row r="49" spans="2:12" ht="15" customHeight="1" x14ac:dyDescent="0.25">
      <c r="B49" s="439" t="s">
        <v>80</v>
      </c>
      <c r="C49" s="440"/>
      <c r="D49" s="440"/>
      <c r="E49" s="440"/>
      <c r="F49" s="440"/>
      <c r="G49" s="413">
        <v>12</v>
      </c>
      <c r="H49" s="413"/>
      <c r="I49" s="412">
        <v>1</v>
      </c>
      <c r="J49" s="401"/>
      <c r="K49" s="403">
        <v>1</v>
      </c>
      <c r="L49" s="404"/>
    </row>
    <row r="50" spans="2:12" ht="15" customHeight="1" x14ac:dyDescent="0.25">
      <c r="B50" s="439" t="s">
        <v>81</v>
      </c>
      <c r="C50" s="440"/>
      <c r="D50" s="440"/>
      <c r="E50" s="440"/>
      <c r="F50" s="440"/>
      <c r="G50" s="413">
        <v>1</v>
      </c>
      <c r="H50" s="413"/>
      <c r="I50" s="412">
        <v>0</v>
      </c>
      <c r="J50" s="401"/>
      <c r="K50" s="403">
        <v>3</v>
      </c>
      <c r="L50" s="404"/>
    </row>
    <row r="51" spans="2:12" ht="15" customHeight="1" x14ac:dyDescent="0.25">
      <c r="B51" s="397" t="s">
        <v>448</v>
      </c>
      <c r="C51" s="398"/>
      <c r="D51" s="398"/>
      <c r="E51" s="398"/>
      <c r="F51" s="398"/>
      <c r="G51" s="413">
        <v>590</v>
      </c>
      <c r="H51" s="413"/>
      <c r="I51" s="412" t="s">
        <v>298</v>
      </c>
      <c r="J51" s="401"/>
      <c r="K51" s="403">
        <v>244</v>
      </c>
      <c r="L51" s="404"/>
    </row>
    <row r="52" spans="2:12" ht="15" customHeight="1" x14ac:dyDescent="0.25">
      <c r="B52" s="397" t="s">
        <v>444</v>
      </c>
      <c r="C52" s="398"/>
      <c r="D52" s="398"/>
      <c r="E52" s="398"/>
      <c r="F52" s="398"/>
      <c r="G52" s="399"/>
      <c r="H52" s="400"/>
      <c r="I52" s="401"/>
      <c r="J52" s="402"/>
      <c r="K52" s="403">
        <v>0</v>
      </c>
      <c r="L52" s="404"/>
    </row>
    <row r="53" spans="2:12" ht="15" customHeight="1" x14ac:dyDescent="0.25">
      <c r="B53" s="397" t="s">
        <v>82</v>
      </c>
      <c r="C53" s="398"/>
      <c r="D53" s="398"/>
      <c r="E53" s="398"/>
      <c r="F53" s="398"/>
      <c r="G53" s="413">
        <v>10</v>
      </c>
      <c r="H53" s="413"/>
      <c r="I53" s="412" t="s">
        <v>298</v>
      </c>
      <c r="J53" s="401"/>
      <c r="K53" s="403">
        <v>8</v>
      </c>
      <c r="L53" s="404"/>
    </row>
    <row r="54" spans="2:12" ht="15" customHeight="1" x14ac:dyDescent="0.25">
      <c r="B54" s="439" t="s">
        <v>83</v>
      </c>
      <c r="C54" s="440"/>
      <c r="D54" s="440"/>
      <c r="E54" s="440"/>
      <c r="F54" s="440"/>
      <c r="G54" s="413">
        <v>0</v>
      </c>
      <c r="H54" s="413"/>
      <c r="I54" s="412">
        <v>0</v>
      </c>
      <c r="J54" s="401"/>
      <c r="K54" s="403">
        <v>1</v>
      </c>
      <c r="L54" s="404"/>
    </row>
    <row r="55" spans="2:12" ht="15" customHeight="1" x14ac:dyDescent="0.25">
      <c r="B55" s="439" t="s">
        <v>84</v>
      </c>
      <c r="C55" s="440"/>
      <c r="D55" s="440"/>
      <c r="E55" s="440"/>
      <c r="F55" s="440"/>
      <c r="G55" s="413">
        <v>2</v>
      </c>
      <c r="H55" s="413"/>
      <c r="I55" s="412">
        <v>5</v>
      </c>
      <c r="J55" s="401"/>
      <c r="K55" s="403">
        <v>3</v>
      </c>
      <c r="L55" s="404"/>
    </row>
    <row r="56" spans="2:12" ht="15" customHeight="1" thickBot="1" x14ac:dyDescent="0.3">
      <c r="B56" s="441" t="s">
        <v>85</v>
      </c>
      <c r="C56" s="442"/>
      <c r="D56" s="442"/>
      <c r="E56" s="442"/>
      <c r="F56" s="442"/>
      <c r="G56" s="409">
        <v>0</v>
      </c>
      <c r="H56" s="409"/>
      <c r="I56" s="410">
        <v>0</v>
      </c>
      <c r="J56" s="411"/>
      <c r="K56" s="403">
        <v>0</v>
      </c>
      <c r="L56" s="404"/>
    </row>
    <row r="57" spans="2:12" ht="15" customHeight="1" x14ac:dyDescent="0.25">
      <c r="B57" s="431" t="s">
        <v>457</v>
      </c>
      <c r="C57" s="432"/>
      <c r="D57" s="432"/>
      <c r="E57" s="432"/>
      <c r="F57" s="432"/>
      <c r="G57" s="432"/>
      <c r="H57" s="432"/>
      <c r="I57" s="432"/>
      <c r="J57" s="433"/>
      <c r="K57" s="436" t="s">
        <v>413</v>
      </c>
      <c r="L57" s="437"/>
    </row>
    <row r="58" spans="2:12" ht="15" customHeight="1" x14ac:dyDescent="0.25">
      <c r="B58" s="416" t="s">
        <v>117</v>
      </c>
      <c r="C58" s="417"/>
      <c r="D58" s="417"/>
      <c r="E58" s="417"/>
      <c r="F58" s="418"/>
      <c r="G58" s="405">
        <v>2018</v>
      </c>
      <c r="H58" s="405"/>
      <c r="I58" s="405">
        <v>2019</v>
      </c>
      <c r="J58" s="406"/>
      <c r="K58" s="405">
        <v>2020</v>
      </c>
      <c r="L58" s="406"/>
    </row>
    <row r="59" spans="2:12" ht="15" customHeight="1" x14ac:dyDescent="0.25">
      <c r="B59" s="511" t="s">
        <v>118</v>
      </c>
      <c r="C59" s="512"/>
      <c r="D59" s="512"/>
      <c r="E59" s="512"/>
      <c r="F59" s="513"/>
      <c r="G59" s="392" t="s">
        <v>298</v>
      </c>
      <c r="H59" s="392"/>
      <c r="I59" s="407">
        <v>0.6401</v>
      </c>
      <c r="J59" s="408"/>
      <c r="K59" s="414">
        <v>0.67100000000000004</v>
      </c>
      <c r="L59" s="415"/>
    </row>
    <row r="60" spans="2:12" ht="15" customHeight="1" x14ac:dyDescent="0.25">
      <c r="B60" s="511" t="s">
        <v>119</v>
      </c>
      <c r="C60" s="512"/>
      <c r="D60" s="512"/>
      <c r="E60" s="512"/>
      <c r="F60" s="513"/>
      <c r="G60" s="392" t="s">
        <v>298</v>
      </c>
      <c r="H60" s="392"/>
      <c r="I60" s="407">
        <v>0.47499999999999998</v>
      </c>
      <c r="J60" s="408"/>
      <c r="K60" s="414">
        <v>0.78129999999999999</v>
      </c>
      <c r="L60" s="415"/>
    </row>
    <row r="61" spans="2:12" ht="15" customHeight="1" thickBot="1" x14ac:dyDescent="0.3">
      <c r="B61" s="425" t="s">
        <v>120</v>
      </c>
      <c r="C61" s="426"/>
      <c r="D61" s="426"/>
      <c r="E61" s="426"/>
      <c r="F61" s="427"/>
      <c r="G61" s="428">
        <v>236</v>
      </c>
      <c r="H61" s="428"/>
      <c r="I61" s="429">
        <v>0.75</v>
      </c>
      <c r="J61" s="430"/>
      <c r="K61" s="414">
        <v>1.04</v>
      </c>
      <c r="L61" s="415"/>
    </row>
    <row r="62" spans="2:12" ht="15" customHeight="1" x14ac:dyDescent="0.25">
      <c r="B62" s="389" t="s">
        <v>86</v>
      </c>
      <c r="C62" s="390"/>
      <c r="D62" s="390"/>
      <c r="E62" s="390"/>
      <c r="F62" s="390"/>
      <c r="G62" s="390"/>
      <c r="H62" s="390"/>
      <c r="I62" s="390"/>
      <c r="J62" s="391"/>
      <c r="K62" s="436" t="s">
        <v>447</v>
      </c>
      <c r="L62" s="437"/>
    </row>
    <row r="63" spans="2:12" ht="15" customHeight="1" x14ac:dyDescent="0.25">
      <c r="B63" s="416" t="s">
        <v>117</v>
      </c>
      <c r="C63" s="417"/>
      <c r="D63" s="417"/>
      <c r="E63" s="417"/>
      <c r="F63" s="418"/>
      <c r="G63" s="405">
        <v>2018</v>
      </c>
      <c r="H63" s="405"/>
      <c r="I63" s="405">
        <v>2019</v>
      </c>
      <c r="J63" s="406"/>
      <c r="K63" s="405">
        <v>2020</v>
      </c>
      <c r="L63" s="406"/>
    </row>
    <row r="64" spans="2:12" ht="15" customHeight="1" x14ac:dyDescent="0.25">
      <c r="B64" s="419" t="s">
        <v>87</v>
      </c>
      <c r="C64" s="420"/>
      <c r="D64" s="420"/>
      <c r="E64" s="420"/>
      <c r="F64" s="421"/>
      <c r="G64" s="434">
        <v>0.73080000000000001</v>
      </c>
      <c r="H64" s="435"/>
      <c r="I64" s="407">
        <v>6.4600000000000005E-2</v>
      </c>
      <c r="J64" s="438"/>
      <c r="K64" s="506">
        <v>0.02</v>
      </c>
      <c r="L64" s="507"/>
    </row>
    <row r="65" spans="2:12" ht="15" customHeight="1" x14ac:dyDescent="0.25">
      <c r="B65" s="530" t="s">
        <v>445</v>
      </c>
      <c r="C65" s="531"/>
      <c r="D65" s="531"/>
      <c r="E65" s="531"/>
      <c r="F65" s="532"/>
      <c r="G65" s="211"/>
      <c r="H65" s="212"/>
      <c r="I65" s="408"/>
      <c r="J65" s="533"/>
      <c r="K65" s="506">
        <v>0.04</v>
      </c>
      <c r="L65" s="507"/>
    </row>
    <row r="66" spans="2:12" ht="15" customHeight="1" thickBot="1" x14ac:dyDescent="0.3">
      <c r="B66" s="422" t="s">
        <v>88</v>
      </c>
      <c r="C66" s="423"/>
      <c r="D66" s="423"/>
      <c r="E66" s="423"/>
      <c r="F66" s="424"/>
      <c r="G66" s="537" t="s">
        <v>298</v>
      </c>
      <c r="H66" s="537"/>
      <c r="I66" s="429" t="s">
        <v>298</v>
      </c>
      <c r="J66" s="538"/>
      <c r="K66" s="539"/>
      <c r="L66" s="540"/>
    </row>
    <row r="67" spans="2:12" x14ac:dyDescent="0.25">
      <c r="B67" s="20" t="s">
        <v>218</v>
      </c>
      <c r="C67" s="27"/>
      <c r="D67" s="27"/>
      <c r="E67" s="27"/>
      <c r="F67" s="27"/>
      <c r="G67" s="27"/>
      <c r="H67" s="27"/>
      <c r="I67" s="534" t="s">
        <v>28</v>
      </c>
      <c r="J67" s="534"/>
      <c r="K67" s="535">
        <v>44132</v>
      </c>
      <c r="L67" s="536"/>
    </row>
    <row r="68" spans="2:12" ht="15.75" x14ac:dyDescent="0.25">
      <c r="B68" s="8"/>
      <c r="C68" s="8"/>
      <c r="D68" s="8"/>
      <c r="E68" s="8"/>
      <c r="F68" s="8"/>
      <c r="G68" s="8"/>
      <c r="H68" s="8"/>
      <c r="I68" s="1"/>
    </row>
    <row r="69" spans="2:12" x14ac:dyDescent="0.25">
      <c r="B69" s="527" t="s">
        <v>460</v>
      </c>
      <c r="C69" s="528"/>
      <c r="D69" s="528"/>
      <c r="E69" s="528"/>
      <c r="F69" s="528"/>
      <c r="G69" s="528"/>
      <c r="H69" s="528"/>
      <c r="I69" s="528"/>
      <c r="J69" s="528"/>
      <c r="K69" s="528"/>
      <c r="L69" s="528"/>
    </row>
    <row r="70" spans="2:12" x14ac:dyDescent="0.25">
      <c r="B70" s="291" t="s">
        <v>461</v>
      </c>
      <c r="C70" s="292"/>
      <c r="D70" s="292"/>
      <c r="E70" s="292"/>
      <c r="F70" s="292"/>
      <c r="G70" s="292"/>
      <c r="H70" s="292"/>
      <c r="I70" s="292"/>
      <c r="J70" s="292"/>
      <c r="K70" s="292"/>
      <c r="L70" s="292"/>
    </row>
    <row r="71" spans="2:12" x14ac:dyDescent="0.25">
      <c r="B71" s="291" t="s">
        <v>462</v>
      </c>
      <c r="C71" s="292"/>
      <c r="D71" s="292"/>
      <c r="E71" s="292"/>
      <c r="F71" s="292"/>
      <c r="G71" s="292"/>
      <c r="H71" s="292"/>
      <c r="I71" s="292"/>
      <c r="J71" s="292"/>
      <c r="K71" s="292"/>
      <c r="L71" s="292"/>
    </row>
    <row r="72" spans="2:12" x14ac:dyDescent="0.25">
      <c r="B72" s="291" t="s">
        <v>463</v>
      </c>
      <c r="C72" s="291"/>
      <c r="D72" s="291"/>
      <c r="E72" s="291"/>
      <c r="F72" s="291"/>
      <c r="G72" s="291"/>
      <c r="H72" s="291"/>
      <c r="I72" s="291"/>
      <c r="J72" s="291"/>
      <c r="K72" s="291"/>
      <c r="L72" s="291"/>
    </row>
    <row r="73" spans="2:12" x14ac:dyDescent="0.25">
      <c r="B73" s="529"/>
      <c r="C73" s="529"/>
      <c r="D73" s="529"/>
      <c r="E73" s="529"/>
      <c r="F73" s="529"/>
      <c r="G73" s="529"/>
      <c r="H73" s="529"/>
      <c r="I73" s="529"/>
      <c r="J73" s="529"/>
      <c r="K73" s="529"/>
      <c r="L73" s="529"/>
    </row>
    <row r="74" spans="2:12" x14ac:dyDescent="0.25">
      <c r="B74" s="529"/>
      <c r="C74" s="529"/>
      <c r="D74" s="529"/>
      <c r="E74" s="529"/>
      <c r="F74" s="529"/>
      <c r="G74" s="529"/>
      <c r="H74" s="529"/>
      <c r="I74" s="529"/>
      <c r="J74" s="529"/>
      <c r="K74" s="529"/>
      <c r="L74" s="529"/>
    </row>
  </sheetData>
  <mergeCells count="198">
    <mergeCell ref="B69:L69"/>
    <mergeCell ref="B70:L70"/>
    <mergeCell ref="B71:L71"/>
    <mergeCell ref="B72:L72"/>
    <mergeCell ref="B73:L73"/>
    <mergeCell ref="B74:L74"/>
    <mergeCell ref="B65:F65"/>
    <mergeCell ref="I65:J65"/>
    <mergeCell ref="K65:L65"/>
    <mergeCell ref="I67:J67"/>
    <mergeCell ref="K67:L67"/>
    <mergeCell ref="G66:H66"/>
    <mergeCell ref="I66:J66"/>
    <mergeCell ref="K66:L66"/>
    <mergeCell ref="B41:F41"/>
    <mergeCell ref="B42:F42"/>
    <mergeCell ref="B43:F43"/>
    <mergeCell ref="K46:L46"/>
    <mergeCell ref="K47:L47"/>
    <mergeCell ref="K48:L48"/>
    <mergeCell ref="K49:L49"/>
    <mergeCell ref="K50:L50"/>
    <mergeCell ref="K51:L51"/>
    <mergeCell ref="G47:H47"/>
    <mergeCell ref="I47:J47"/>
    <mergeCell ref="G48:H48"/>
    <mergeCell ref="I48:J48"/>
    <mergeCell ref="I49:J49"/>
    <mergeCell ref="B46:F46"/>
    <mergeCell ref="B47:F47"/>
    <mergeCell ref="B48:F48"/>
    <mergeCell ref="B49:F49"/>
    <mergeCell ref="B50:F50"/>
    <mergeCell ref="B51:F51"/>
    <mergeCell ref="G46:H46"/>
    <mergeCell ref="I46:J46"/>
    <mergeCell ref="I43:J43"/>
    <mergeCell ref="K64:L64"/>
    <mergeCell ref="K44:L44"/>
    <mergeCell ref="B44:J44"/>
    <mergeCell ref="K62:L62"/>
    <mergeCell ref="B58:F58"/>
    <mergeCell ref="B59:F59"/>
    <mergeCell ref="B60:F60"/>
    <mergeCell ref="I16:L16"/>
    <mergeCell ref="J22:K22"/>
    <mergeCell ref="I17:K17"/>
    <mergeCell ref="I18:K18"/>
    <mergeCell ref="I19:K19"/>
    <mergeCell ref="B32:D32"/>
    <mergeCell ref="B33:D33"/>
    <mergeCell ref="J33:K33"/>
    <mergeCell ref="G33:I33"/>
    <mergeCell ref="J25:K25"/>
    <mergeCell ref="G26:I26"/>
    <mergeCell ref="J26:K26"/>
    <mergeCell ref="E27:L27"/>
    <mergeCell ref="G28:I28"/>
    <mergeCell ref="J28:K28"/>
    <mergeCell ref="G30:I30"/>
    <mergeCell ref="J30:K30"/>
    <mergeCell ref="B40:F40"/>
    <mergeCell ref="G25:I25"/>
    <mergeCell ref="G22:H22"/>
    <mergeCell ref="B25:D25"/>
    <mergeCell ref="B26:D26"/>
    <mergeCell ref="B28:D28"/>
    <mergeCell ref="B29:D29"/>
    <mergeCell ref="B30:D30"/>
    <mergeCell ref="B31:D31"/>
    <mergeCell ref="I36:J36"/>
    <mergeCell ref="G37:H37"/>
    <mergeCell ref="G38:H38"/>
    <mergeCell ref="G39:H39"/>
    <mergeCell ref="G40:H40"/>
    <mergeCell ref="G36:H36"/>
    <mergeCell ref="B27:D27"/>
    <mergeCell ref="E25:F25"/>
    <mergeCell ref="E26:F26"/>
    <mergeCell ref="E28:F28"/>
    <mergeCell ref="E30:F30"/>
    <mergeCell ref="B4:G4"/>
    <mergeCell ref="B2:L2"/>
    <mergeCell ref="B3:L3"/>
    <mergeCell ref="B12:G12"/>
    <mergeCell ref="B24:D24"/>
    <mergeCell ref="E24:F24"/>
    <mergeCell ref="G24:H24"/>
    <mergeCell ref="I24:K24"/>
    <mergeCell ref="K37:L37"/>
    <mergeCell ref="I37:J37"/>
    <mergeCell ref="E31:F31"/>
    <mergeCell ref="G31:I31"/>
    <mergeCell ref="J31:K31"/>
    <mergeCell ref="G32:I32"/>
    <mergeCell ref="J32:K32"/>
    <mergeCell ref="J29:K29"/>
    <mergeCell ref="E29:F29"/>
    <mergeCell ref="H8:H10"/>
    <mergeCell ref="B9:G9"/>
    <mergeCell ref="B10:G10"/>
    <mergeCell ref="B13:G13"/>
    <mergeCell ref="H13:H15"/>
    <mergeCell ref="B14:G14"/>
    <mergeCell ref="B15:G15"/>
    <mergeCell ref="B7:G7"/>
    <mergeCell ref="B5:G5"/>
    <mergeCell ref="B6:G6"/>
    <mergeCell ref="B11:G11"/>
    <mergeCell ref="B8:G8"/>
    <mergeCell ref="B20:G20"/>
    <mergeCell ref="I21:L21"/>
    <mergeCell ref="K35:L35"/>
    <mergeCell ref="I20:L20"/>
    <mergeCell ref="B22:E22"/>
    <mergeCell ref="B35:J35"/>
    <mergeCell ref="E32:F32"/>
    <mergeCell ref="E33:F33"/>
    <mergeCell ref="G29:I29"/>
    <mergeCell ref="B34:L34"/>
    <mergeCell ref="B16:G16"/>
    <mergeCell ref="B21:G21"/>
    <mergeCell ref="B17:G19"/>
    <mergeCell ref="H17:H19"/>
    <mergeCell ref="I11:I12"/>
    <mergeCell ref="I13:L15"/>
    <mergeCell ref="B56:F56"/>
    <mergeCell ref="G50:H50"/>
    <mergeCell ref="I50:J50"/>
    <mergeCell ref="G51:H51"/>
    <mergeCell ref="I60:J60"/>
    <mergeCell ref="K36:L36"/>
    <mergeCell ref="B36:F36"/>
    <mergeCell ref="K41:L41"/>
    <mergeCell ref="K42:L42"/>
    <mergeCell ref="K43:L43"/>
    <mergeCell ref="K38:L38"/>
    <mergeCell ref="K39:L39"/>
    <mergeCell ref="K40:L40"/>
    <mergeCell ref="G41:H41"/>
    <mergeCell ref="G42:H42"/>
    <mergeCell ref="G43:H43"/>
    <mergeCell ref="I38:J38"/>
    <mergeCell ref="I39:J39"/>
    <mergeCell ref="I40:J40"/>
    <mergeCell ref="I41:J41"/>
    <mergeCell ref="I42:J42"/>
    <mergeCell ref="B37:F37"/>
    <mergeCell ref="B38:F38"/>
    <mergeCell ref="B39:F39"/>
    <mergeCell ref="B63:F63"/>
    <mergeCell ref="B64:F64"/>
    <mergeCell ref="B66:F66"/>
    <mergeCell ref="I54:J54"/>
    <mergeCell ref="K53:L53"/>
    <mergeCell ref="K56:L56"/>
    <mergeCell ref="I55:J55"/>
    <mergeCell ref="K55:L55"/>
    <mergeCell ref="K54:L54"/>
    <mergeCell ref="G53:H53"/>
    <mergeCell ref="I53:J53"/>
    <mergeCell ref="G54:H54"/>
    <mergeCell ref="K60:L60"/>
    <mergeCell ref="B61:F61"/>
    <mergeCell ref="G61:H61"/>
    <mergeCell ref="I61:J61"/>
    <mergeCell ref="G63:H63"/>
    <mergeCell ref="I63:J63"/>
    <mergeCell ref="K63:L63"/>
    <mergeCell ref="B57:J57"/>
    <mergeCell ref="B53:F53"/>
    <mergeCell ref="G64:H64"/>
    <mergeCell ref="K57:L57"/>
    <mergeCell ref="I64:J64"/>
    <mergeCell ref="B62:J62"/>
    <mergeCell ref="G60:H60"/>
    <mergeCell ref="B45:F45"/>
    <mergeCell ref="I45:J45"/>
    <mergeCell ref="K45:L45"/>
    <mergeCell ref="G45:H45"/>
    <mergeCell ref="B52:F52"/>
    <mergeCell ref="G52:H52"/>
    <mergeCell ref="I52:J52"/>
    <mergeCell ref="K52:L52"/>
    <mergeCell ref="G58:H58"/>
    <mergeCell ref="I58:J58"/>
    <mergeCell ref="K58:L58"/>
    <mergeCell ref="G59:H59"/>
    <mergeCell ref="I59:J59"/>
    <mergeCell ref="G56:H56"/>
    <mergeCell ref="I56:J56"/>
    <mergeCell ref="I51:J51"/>
    <mergeCell ref="G49:H49"/>
    <mergeCell ref="K61:L61"/>
    <mergeCell ref="G55:H55"/>
    <mergeCell ref="K59:L59"/>
    <mergeCell ref="B54:F54"/>
    <mergeCell ref="B55:F55"/>
  </mergeCells>
  <pageMargins left="0" right="0" top="3.937007874015748E-2" bottom="0.19685039370078741" header="0" footer="0"/>
  <pageSetup paperSize="9"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101"/>
  <sheetViews>
    <sheetView showGridLines="0" view="pageBreakPreview" zoomScaleNormal="100" zoomScaleSheetLayoutView="100" workbookViewId="0">
      <selection activeCell="J41" sqref="J41"/>
    </sheetView>
  </sheetViews>
  <sheetFormatPr defaultRowHeight="12.75" x14ac:dyDescent="0.2"/>
  <cols>
    <col min="1" max="1" width="0.85546875" style="91" customWidth="1"/>
    <col min="2" max="2" width="8.7109375" style="90" customWidth="1"/>
    <col min="3" max="3" width="19.28515625" style="90" customWidth="1"/>
    <col min="4" max="4" width="18.28515625" style="90" customWidth="1"/>
    <col min="5" max="5" width="15.140625" style="90" customWidth="1"/>
    <col min="6" max="6" width="14.140625" style="90" customWidth="1"/>
    <col min="7" max="7" width="16.28515625" style="90" customWidth="1"/>
    <col min="8" max="8" width="14.28515625" style="90" customWidth="1"/>
    <col min="9" max="9" width="15.140625" style="90" customWidth="1"/>
    <col min="10" max="10" width="16.5703125" style="90" customWidth="1"/>
    <col min="11" max="11" width="19.7109375" style="90" customWidth="1"/>
    <col min="12" max="16384" width="9.140625" style="90"/>
  </cols>
  <sheetData>
    <row r="1" spans="1:11" ht="15" customHeight="1" x14ac:dyDescent="0.2"/>
    <row r="2" spans="1:11" s="98" customFormat="1" ht="28.5" customHeight="1" x14ac:dyDescent="0.2">
      <c r="A2" s="130"/>
      <c r="B2" s="487" t="s">
        <v>193</v>
      </c>
      <c r="C2" s="488"/>
      <c r="D2" s="594"/>
      <c r="E2" s="487" t="s">
        <v>339</v>
      </c>
      <c r="F2" s="488"/>
      <c r="G2" s="488"/>
      <c r="H2" s="488"/>
      <c r="I2" s="488"/>
      <c r="J2" s="488"/>
      <c r="K2" s="594"/>
    </row>
    <row r="3" spans="1:11" ht="4.5" customHeight="1" x14ac:dyDescent="0.2">
      <c r="B3" s="91"/>
      <c r="C3" s="91"/>
      <c r="D3" s="91"/>
      <c r="E3" s="91"/>
      <c r="F3" s="91"/>
      <c r="G3" s="91"/>
      <c r="H3" s="91"/>
      <c r="I3" s="91"/>
      <c r="J3" s="91"/>
      <c r="K3" s="92"/>
    </row>
    <row r="4" spans="1:11" s="94" customFormat="1" ht="21" customHeight="1" x14ac:dyDescent="0.25">
      <c r="A4" s="123"/>
      <c r="B4" s="550" t="s">
        <v>123</v>
      </c>
      <c r="C4" s="552"/>
      <c r="D4" s="113">
        <v>42</v>
      </c>
      <c r="E4" s="550" t="s">
        <v>194</v>
      </c>
      <c r="F4" s="551"/>
      <c r="G4" s="114">
        <v>7</v>
      </c>
      <c r="H4" s="550" t="s">
        <v>195</v>
      </c>
      <c r="I4" s="552"/>
      <c r="J4" s="114">
        <v>110</v>
      </c>
      <c r="K4" s="93" t="s">
        <v>196</v>
      </c>
    </row>
    <row r="5" spans="1:11" ht="3.75" customHeight="1" x14ac:dyDescent="0.2">
      <c r="B5" s="603"/>
      <c r="C5" s="604"/>
      <c r="D5" s="604"/>
      <c r="E5" s="604"/>
      <c r="F5" s="604"/>
      <c r="G5" s="604"/>
      <c r="H5" s="604"/>
      <c r="I5" s="604"/>
      <c r="J5" s="604"/>
      <c r="K5" s="605"/>
    </row>
    <row r="6" spans="1:11" ht="10.5" customHeight="1" x14ac:dyDescent="0.2">
      <c r="B6" s="595" t="s">
        <v>197</v>
      </c>
      <c r="C6" s="596"/>
      <c r="D6" s="596"/>
      <c r="E6" s="596"/>
      <c r="F6" s="596"/>
      <c r="G6" s="596"/>
      <c r="H6" s="596"/>
      <c r="I6" s="597"/>
      <c r="J6" s="598" t="s">
        <v>374</v>
      </c>
      <c r="K6" s="599"/>
    </row>
    <row r="7" spans="1:11" ht="10.5" customHeight="1" x14ac:dyDescent="0.2">
      <c r="B7" s="581" t="s">
        <v>124</v>
      </c>
      <c r="C7" s="581"/>
      <c r="D7" s="581" t="s">
        <v>125</v>
      </c>
      <c r="E7" s="581"/>
      <c r="F7" s="581" t="s">
        <v>126</v>
      </c>
      <c r="G7" s="581"/>
      <c r="H7" s="581" t="s">
        <v>127</v>
      </c>
      <c r="I7" s="581"/>
      <c r="J7" s="581" t="s">
        <v>128</v>
      </c>
      <c r="K7" s="581"/>
    </row>
    <row r="8" spans="1:11" ht="10.5" customHeight="1" x14ac:dyDescent="0.2">
      <c r="B8" s="128" t="s">
        <v>129</v>
      </c>
      <c r="C8" s="95" t="s">
        <v>130</v>
      </c>
      <c r="D8" s="95" t="s">
        <v>129</v>
      </c>
      <c r="E8" s="95" t="s">
        <v>130</v>
      </c>
      <c r="F8" s="95" t="s">
        <v>129</v>
      </c>
      <c r="G8" s="95" t="s">
        <v>130</v>
      </c>
      <c r="H8" s="95" t="s">
        <v>129</v>
      </c>
      <c r="I8" s="95" t="s">
        <v>130</v>
      </c>
      <c r="J8" s="95" t="s">
        <v>129</v>
      </c>
      <c r="K8" s="95" t="s">
        <v>130</v>
      </c>
    </row>
    <row r="9" spans="1:11" ht="18" customHeight="1" x14ac:dyDescent="0.2">
      <c r="B9" s="129">
        <v>14</v>
      </c>
      <c r="C9" s="115">
        <v>14</v>
      </c>
      <c r="D9" s="115">
        <v>8</v>
      </c>
      <c r="E9" s="115">
        <v>8</v>
      </c>
      <c r="F9" s="115">
        <v>10</v>
      </c>
      <c r="G9" s="115">
        <v>10</v>
      </c>
      <c r="H9" s="115">
        <v>4</v>
      </c>
      <c r="I9" s="115">
        <v>4</v>
      </c>
      <c r="J9" s="115">
        <v>9</v>
      </c>
      <c r="K9" s="115">
        <v>9</v>
      </c>
    </row>
    <row r="10" spans="1:11" ht="24" customHeight="1" x14ac:dyDescent="0.2">
      <c r="B10" s="606" t="s">
        <v>417</v>
      </c>
      <c r="C10" s="606"/>
      <c r="D10" s="607" t="s">
        <v>418</v>
      </c>
      <c r="E10" s="608"/>
      <c r="F10" s="607" t="s">
        <v>419</v>
      </c>
      <c r="G10" s="608"/>
      <c r="H10" s="609" t="s">
        <v>420</v>
      </c>
      <c r="I10" s="610"/>
      <c r="J10" s="610"/>
      <c r="K10" s="611"/>
    </row>
    <row r="11" spans="1:11" ht="18" customHeight="1" x14ac:dyDescent="0.2">
      <c r="B11" s="95" t="s">
        <v>129</v>
      </c>
      <c r="C11" s="95" t="s">
        <v>130</v>
      </c>
      <c r="D11" s="95" t="s">
        <v>129</v>
      </c>
      <c r="E11" s="95" t="s">
        <v>130</v>
      </c>
      <c r="F11" s="95" t="s">
        <v>129</v>
      </c>
      <c r="G11" s="95" t="s">
        <v>130</v>
      </c>
      <c r="H11" s="612"/>
      <c r="I11" s="613"/>
      <c r="J11" s="613"/>
      <c r="K11" s="614"/>
    </row>
    <row r="12" spans="1:11" ht="18" customHeight="1" x14ac:dyDescent="0.2">
      <c r="B12" s="113">
        <v>0</v>
      </c>
      <c r="C12" s="113">
        <v>0</v>
      </c>
      <c r="D12" s="115">
        <v>3</v>
      </c>
      <c r="E12" s="115">
        <v>3</v>
      </c>
      <c r="F12" s="115">
        <v>0</v>
      </c>
      <c r="G12" s="115">
        <v>0</v>
      </c>
      <c r="H12" s="615"/>
      <c r="I12" s="616"/>
      <c r="J12" s="616"/>
      <c r="K12" s="617"/>
    </row>
    <row r="13" spans="1:11" ht="7.5" customHeight="1" x14ac:dyDescent="0.2">
      <c r="B13" s="619"/>
      <c r="C13" s="619"/>
      <c r="D13" s="619"/>
      <c r="E13" s="619"/>
      <c r="F13" s="619"/>
      <c r="G13" s="619"/>
      <c r="H13" s="619"/>
      <c r="I13" s="619"/>
      <c r="J13" s="619"/>
      <c r="K13" s="620"/>
    </row>
    <row r="14" spans="1:11" ht="18" customHeight="1" x14ac:dyDescent="0.2">
      <c r="B14" s="621" t="s">
        <v>421</v>
      </c>
      <c r="C14" s="622"/>
      <c r="D14" s="623" t="s">
        <v>423</v>
      </c>
      <c r="E14" s="623"/>
      <c r="F14" s="624" t="s">
        <v>424</v>
      </c>
      <c r="G14" s="625"/>
      <c r="H14" s="176" t="s">
        <v>425</v>
      </c>
      <c r="I14" s="626" t="s">
        <v>422</v>
      </c>
      <c r="J14" s="627"/>
      <c r="K14" s="625"/>
    </row>
    <row r="15" spans="1:11" ht="3" customHeight="1" x14ac:dyDescent="0.2">
      <c r="B15" s="600"/>
      <c r="C15" s="600"/>
      <c r="D15" s="600"/>
      <c r="E15" s="600"/>
      <c r="F15" s="600"/>
      <c r="G15" s="600"/>
      <c r="H15" s="600"/>
      <c r="I15" s="600"/>
      <c r="J15" s="600"/>
      <c r="K15" s="600"/>
    </row>
    <row r="16" spans="1:11" s="96" customFormat="1" ht="22.5" customHeight="1" x14ac:dyDescent="0.25">
      <c r="A16" s="131"/>
      <c r="B16" s="595" t="s">
        <v>131</v>
      </c>
      <c r="C16" s="596"/>
      <c r="D16" s="596"/>
      <c r="E16" s="597"/>
      <c r="F16" s="89" t="s">
        <v>129</v>
      </c>
      <c r="G16" s="163">
        <v>2</v>
      </c>
      <c r="H16" s="595" t="s">
        <v>132</v>
      </c>
      <c r="I16" s="597"/>
      <c r="J16" s="163">
        <v>2</v>
      </c>
      <c r="K16" s="93" t="s">
        <v>196</v>
      </c>
    </row>
    <row r="17" spans="2:11" ht="3.75" customHeight="1" x14ac:dyDescent="0.2">
      <c r="B17" s="629"/>
      <c r="C17" s="630"/>
      <c r="D17" s="630"/>
      <c r="E17" s="630"/>
      <c r="F17" s="630"/>
      <c r="G17" s="630"/>
      <c r="H17" s="630"/>
      <c r="I17" s="630"/>
      <c r="J17" s="630"/>
      <c r="K17" s="631"/>
    </row>
    <row r="18" spans="2:11" ht="15" customHeight="1" x14ac:dyDescent="0.2">
      <c r="B18" s="581" t="s">
        <v>133</v>
      </c>
      <c r="C18" s="581"/>
      <c r="D18" s="581"/>
      <c r="E18" s="89" t="s">
        <v>134</v>
      </c>
      <c r="F18" s="213" t="s">
        <v>135</v>
      </c>
      <c r="G18" s="632" t="s">
        <v>136</v>
      </c>
      <c r="H18" s="633"/>
      <c r="I18" s="283">
        <v>2018</v>
      </c>
      <c r="J18" s="283">
        <v>2019</v>
      </c>
      <c r="K18" s="283">
        <v>2020</v>
      </c>
    </row>
    <row r="19" spans="2:11" ht="15" customHeight="1" x14ac:dyDescent="0.2">
      <c r="B19" s="580" t="s">
        <v>137</v>
      </c>
      <c r="C19" s="580"/>
      <c r="D19" s="580"/>
      <c r="E19" s="116">
        <v>1</v>
      </c>
      <c r="F19" s="214">
        <v>1</v>
      </c>
      <c r="G19" s="601" t="s">
        <v>138</v>
      </c>
      <c r="H19" s="602"/>
      <c r="I19" s="284">
        <v>407</v>
      </c>
      <c r="J19" s="284">
        <v>116</v>
      </c>
      <c r="K19" s="284">
        <v>30</v>
      </c>
    </row>
    <row r="20" spans="2:11" ht="15" customHeight="1" x14ac:dyDescent="0.2">
      <c r="B20" s="580" t="s">
        <v>139</v>
      </c>
      <c r="C20" s="580"/>
      <c r="D20" s="580"/>
      <c r="E20" s="116">
        <v>3</v>
      </c>
      <c r="F20" s="214">
        <v>2</v>
      </c>
      <c r="G20" s="601" t="s">
        <v>140</v>
      </c>
      <c r="H20" s="602"/>
      <c r="I20" s="284">
        <v>940</v>
      </c>
      <c r="J20" s="284">
        <v>391</v>
      </c>
      <c r="K20" s="284">
        <v>17</v>
      </c>
    </row>
    <row r="21" spans="2:11" ht="15" customHeight="1" x14ac:dyDescent="0.2">
      <c r="B21" s="580" t="s">
        <v>141</v>
      </c>
      <c r="C21" s="580"/>
      <c r="D21" s="580"/>
      <c r="E21" s="116">
        <v>0</v>
      </c>
      <c r="F21" s="214">
        <v>0</v>
      </c>
      <c r="G21" s="601" t="s">
        <v>142</v>
      </c>
      <c r="H21" s="602"/>
      <c r="I21" s="284">
        <v>3151</v>
      </c>
      <c r="J21" s="284">
        <v>2654</v>
      </c>
      <c r="K21" s="284">
        <v>175</v>
      </c>
    </row>
    <row r="22" spans="2:11" ht="15" customHeight="1" x14ac:dyDescent="0.2">
      <c r="B22" s="581" t="s">
        <v>129</v>
      </c>
      <c r="C22" s="581"/>
      <c r="D22" s="581"/>
      <c r="E22" s="97">
        <f>SUM(E19:E21)</f>
        <v>4</v>
      </c>
      <c r="F22" s="215">
        <f>SUM(F19:F21)</f>
        <v>3</v>
      </c>
      <c r="G22" s="601" t="s">
        <v>143</v>
      </c>
      <c r="H22" s="602"/>
      <c r="I22" s="284">
        <v>391</v>
      </c>
      <c r="J22" s="284">
        <v>588</v>
      </c>
      <c r="K22" s="284">
        <v>19</v>
      </c>
    </row>
    <row r="23" spans="2:11" x14ac:dyDescent="0.2">
      <c r="B23" s="584" t="s">
        <v>198</v>
      </c>
      <c r="C23" s="585"/>
      <c r="D23" s="585"/>
      <c r="E23" s="585"/>
      <c r="F23" s="585"/>
      <c r="G23" s="585"/>
      <c r="H23" s="585"/>
      <c r="I23" s="585"/>
      <c r="J23" s="585"/>
      <c r="K23" s="586"/>
    </row>
    <row r="24" spans="2:11" ht="13.5" customHeight="1" x14ac:dyDescent="0.2">
      <c r="B24" s="628" t="s">
        <v>144</v>
      </c>
      <c r="C24" s="628"/>
      <c r="D24" s="628"/>
      <c r="E24" s="89" t="s">
        <v>145</v>
      </c>
      <c r="F24" s="89" t="s">
        <v>146</v>
      </c>
      <c r="G24" s="581" t="s">
        <v>147</v>
      </c>
      <c r="H24" s="581"/>
      <c r="I24" s="581"/>
      <c r="J24" s="89" t="s">
        <v>134</v>
      </c>
      <c r="K24" s="213" t="s">
        <v>135</v>
      </c>
    </row>
    <row r="25" spans="2:11" ht="13.5" customHeight="1" x14ac:dyDescent="0.2">
      <c r="B25" s="555" t="s">
        <v>148</v>
      </c>
      <c r="C25" s="555"/>
      <c r="D25" s="555"/>
      <c r="E25" s="145" t="s">
        <v>327</v>
      </c>
      <c r="F25" s="145"/>
      <c r="G25" s="580" t="s">
        <v>149</v>
      </c>
      <c r="H25" s="580"/>
      <c r="I25" s="580"/>
      <c r="J25" s="147">
        <v>1</v>
      </c>
      <c r="K25" s="214">
        <v>1</v>
      </c>
    </row>
    <row r="26" spans="2:11" ht="13.5" customHeight="1" x14ac:dyDescent="0.2">
      <c r="B26" s="555" t="s">
        <v>150</v>
      </c>
      <c r="C26" s="555"/>
      <c r="D26" s="555"/>
      <c r="E26" s="145"/>
      <c r="F26" s="145" t="s">
        <v>327</v>
      </c>
      <c r="G26" s="580" t="s">
        <v>151</v>
      </c>
      <c r="H26" s="580"/>
      <c r="I26" s="580"/>
      <c r="J26" s="147">
        <v>1</v>
      </c>
      <c r="K26" s="214">
        <v>1</v>
      </c>
    </row>
    <row r="27" spans="2:11" ht="13.5" customHeight="1" x14ac:dyDescent="0.2">
      <c r="B27" s="555" t="s">
        <v>152</v>
      </c>
      <c r="C27" s="555"/>
      <c r="D27" s="555"/>
      <c r="E27" s="145"/>
      <c r="F27" s="145" t="s">
        <v>327</v>
      </c>
      <c r="G27" s="580" t="s">
        <v>153</v>
      </c>
      <c r="H27" s="580"/>
      <c r="I27" s="580"/>
      <c r="J27" s="147">
        <v>1</v>
      </c>
      <c r="K27" s="214">
        <v>0</v>
      </c>
    </row>
    <row r="28" spans="2:11" ht="13.5" customHeight="1" x14ac:dyDescent="0.2">
      <c r="B28" s="555" t="s">
        <v>154</v>
      </c>
      <c r="C28" s="555"/>
      <c r="D28" s="555"/>
      <c r="E28" s="145"/>
      <c r="F28" s="145" t="s">
        <v>327</v>
      </c>
      <c r="G28" s="580" t="s">
        <v>155</v>
      </c>
      <c r="H28" s="580"/>
      <c r="I28" s="580"/>
      <c r="J28" s="147">
        <v>2</v>
      </c>
      <c r="K28" s="214">
        <v>2</v>
      </c>
    </row>
    <row r="29" spans="2:11" ht="13.5" customHeight="1" x14ac:dyDescent="0.2">
      <c r="B29" s="555" t="s">
        <v>156</v>
      </c>
      <c r="C29" s="555"/>
      <c r="D29" s="555"/>
      <c r="E29" s="145" t="s">
        <v>327</v>
      </c>
      <c r="F29" s="145"/>
      <c r="G29" s="580" t="s">
        <v>157</v>
      </c>
      <c r="H29" s="580"/>
      <c r="I29" s="580"/>
      <c r="J29" s="147">
        <v>1</v>
      </c>
      <c r="K29" s="214">
        <v>1</v>
      </c>
    </row>
    <row r="30" spans="2:11" ht="13.5" customHeight="1" x14ac:dyDescent="0.2">
      <c r="B30" s="555" t="s">
        <v>158</v>
      </c>
      <c r="C30" s="555"/>
      <c r="D30" s="555"/>
      <c r="E30" s="145"/>
      <c r="F30" s="145" t="s">
        <v>327</v>
      </c>
      <c r="G30" s="580" t="s">
        <v>159</v>
      </c>
      <c r="H30" s="580"/>
      <c r="I30" s="580"/>
      <c r="J30" s="147">
        <v>3</v>
      </c>
      <c r="K30" s="214">
        <v>2</v>
      </c>
    </row>
    <row r="31" spans="2:11" ht="13.5" customHeight="1" x14ac:dyDescent="0.2">
      <c r="B31" s="555" t="s">
        <v>199</v>
      </c>
      <c r="C31" s="555"/>
      <c r="D31" s="555"/>
      <c r="E31" s="145" t="s">
        <v>327</v>
      </c>
      <c r="F31" s="145"/>
      <c r="G31" s="580" t="s">
        <v>160</v>
      </c>
      <c r="H31" s="580"/>
      <c r="I31" s="580"/>
      <c r="J31" s="147">
        <v>1</v>
      </c>
      <c r="K31" s="214">
        <v>1</v>
      </c>
    </row>
    <row r="32" spans="2:11" ht="13.5" customHeight="1" x14ac:dyDescent="0.2">
      <c r="B32" s="555" t="s">
        <v>161</v>
      </c>
      <c r="C32" s="555"/>
      <c r="D32" s="555"/>
      <c r="E32" s="145" t="s">
        <v>327</v>
      </c>
      <c r="F32" s="145"/>
      <c r="G32" s="580" t="s">
        <v>162</v>
      </c>
      <c r="H32" s="580"/>
      <c r="I32" s="580"/>
      <c r="J32" s="147">
        <v>1</v>
      </c>
      <c r="K32" s="214">
        <v>1</v>
      </c>
    </row>
    <row r="33" spans="1:11" ht="13.5" customHeight="1" x14ac:dyDescent="0.2">
      <c r="B33" s="555" t="s">
        <v>393</v>
      </c>
      <c r="C33" s="555"/>
      <c r="D33" s="555"/>
      <c r="E33" s="145" t="s">
        <v>327</v>
      </c>
      <c r="F33" s="145"/>
      <c r="G33" s="580" t="s">
        <v>163</v>
      </c>
      <c r="H33" s="580"/>
      <c r="I33" s="580"/>
      <c r="J33" s="147">
        <v>0</v>
      </c>
      <c r="K33" s="214">
        <v>0</v>
      </c>
    </row>
    <row r="34" spans="1:11" ht="13.5" customHeight="1" x14ac:dyDescent="0.2">
      <c r="B34" s="555" t="s">
        <v>140</v>
      </c>
      <c r="C34" s="555"/>
      <c r="D34" s="555"/>
      <c r="E34" s="145" t="s">
        <v>327</v>
      </c>
      <c r="F34" s="145"/>
      <c r="G34" s="580" t="s">
        <v>164</v>
      </c>
      <c r="H34" s="580"/>
      <c r="I34" s="580"/>
      <c r="J34" s="147">
        <v>1</v>
      </c>
      <c r="K34" s="214">
        <v>1</v>
      </c>
    </row>
    <row r="35" spans="1:11" ht="13.5" customHeight="1" x14ac:dyDescent="0.2">
      <c r="B35" s="555" t="s">
        <v>138</v>
      </c>
      <c r="C35" s="555"/>
      <c r="D35" s="555"/>
      <c r="E35" s="145" t="s">
        <v>327</v>
      </c>
      <c r="F35" s="145"/>
      <c r="G35" s="580" t="s">
        <v>165</v>
      </c>
      <c r="H35" s="580"/>
      <c r="I35" s="580"/>
      <c r="J35" s="147">
        <v>2</v>
      </c>
      <c r="K35" s="214">
        <v>1</v>
      </c>
    </row>
    <row r="36" spans="1:11" ht="13.5" customHeight="1" x14ac:dyDescent="0.2">
      <c r="B36" s="555" t="s">
        <v>166</v>
      </c>
      <c r="C36" s="555"/>
      <c r="D36" s="555"/>
      <c r="E36" s="145"/>
      <c r="F36" s="145" t="s">
        <v>327</v>
      </c>
      <c r="G36" s="580" t="s">
        <v>167</v>
      </c>
      <c r="H36" s="580"/>
      <c r="I36" s="580"/>
      <c r="J36" s="147">
        <v>1</v>
      </c>
      <c r="K36" s="214">
        <v>1</v>
      </c>
    </row>
    <row r="37" spans="1:11" ht="13.5" customHeight="1" x14ac:dyDescent="0.2">
      <c r="B37" s="555" t="s">
        <v>168</v>
      </c>
      <c r="C37" s="555"/>
      <c r="D37" s="555"/>
      <c r="E37" s="145" t="s">
        <v>327</v>
      </c>
      <c r="F37" s="145"/>
      <c r="G37" s="580" t="s">
        <v>169</v>
      </c>
      <c r="H37" s="580"/>
      <c r="I37" s="580"/>
      <c r="J37" s="147">
        <v>1</v>
      </c>
      <c r="K37" s="214">
        <v>0</v>
      </c>
    </row>
    <row r="38" spans="1:11" ht="13.5" customHeight="1" x14ac:dyDescent="0.2">
      <c r="B38" s="555" t="s">
        <v>170</v>
      </c>
      <c r="C38" s="555"/>
      <c r="D38" s="555"/>
      <c r="E38" s="145"/>
      <c r="F38" s="145" t="s">
        <v>327</v>
      </c>
      <c r="G38" s="580" t="s">
        <v>171</v>
      </c>
      <c r="H38" s="580"/>
      <c r="I38" s="580"/>
      <c r="J38" s="147">
        <v>2</v>
      </c>
      <c r="K38" s="214">
        <v>1</v>
      </c>
    </row>
    <row r="39" spans="1:11" ht="13.5" customHeight="1" x14ac:dyDescent="0.2">
      <c r="B39" s="555" t="s">
        <v>172</v>
      </c>
      <c r="C39" s="555"/>
      <c r="D39" s="555"/>
      <c r="E39" s="145" t="s">
        <v>327</v>
      </c>
      <c r="F39" s="145"/>
      <c r="G39" s="593" t="s">
        <v>173</v>
      </c>
      <c r="H39" s="593"/>
      <c r="I39" s="593"/>
      <c r="J39" s="162">
        <v>2</v>
      </c>
      <c r="K39" s="214">
        <v>2</v>
      </c>
    </row>
    <row r="40" spans="1:11" s="94" customFormat="1" ht="13.5" customHeight="1" x14ac:dyDescent="0.25">
      <c r="A40" s="123"/>
      <c r="B40" s="555" t="s">
        <v>174</v>
      </c>
      <c r="C40" s="555"/>
      <c r="D40" s="555"/>
      <c r="E40" s="145" t="s">
        <v>327</v>
      </c>
      <c r="F40" s="145"/>
      <c r="G40" s="580" t="s">
        <v>175</v>
      </c>
      <c r="H40" s="580"/>
      <c r="I40" s="580"/>
      <c r="J40" s="147">
        <v>0</v>
      </c>
      <c r="K40" s="214">
        <v>0</v>
      </c>
    </row>
    <row r="41" spans="1:11" ht="13.5" customHeight="1" x14ac:dyDescent="0.2">
      <c r="B41" s="555" t="s">
        <v>176</v>
      </c>
      <c r="C41" s="555"/>
      <c r="D41" s="555"/>
      <c r="E41" s="146" t="s">
        <v>327</v>
      </c>
      <c r="F41" s="146"/>
      <c r="G41" s="580" t="s">
        <v>177</v>
      </c>
      <c r="H41" s="580"/>
      <c r="I41" s="580"/>
      <c r="J41" s="147">
        <v>2</v>
      </c>
      <c r="K41" s="214">
        <v>2</v>
      </c>
    </row>
    <row r="42" spans="1:11" ht="15.75" customHeight="1" x14ac:dyDescent="0.2">
      <c r="B42" s="584" t="s">
        <v>198</v>
      </c>
      <c r="C42" s="585"/>
      <c r="D42" s="585"/>
      <c r="E42" s="585"/>
      <c r="F42" s="585"/>
      <c r="G42" s="585"/>
      <c r="H42" s="585"/>
      <c r="I42" s="585"/>
      <c r="J42" s="585"/>
      <c r="K42" s="586"/>
    </row>
    <row r="43" spans="1:11" ht="16.5" customHeight="1" x14ac:dyDescent="0.2">
      <c r="B43" s="587" t="s">
        <v>178</v>
      </c>
      <c r="C43" s="588"/>
      <c r="D43" s="588"/>
      <c r="E43" s="588"/>
      <c r="F43" s="588"/>
      <c r="G43" s="588"/>
      <c r="H43" s="588"/>
      <c r="I43" s="589"/>
      <c r="J43" s="590" t="s">
        <v>202</v>
      </c>
      <c r="K43" s="591"/>
    </row>
    <row r="44" spans="1:11" ht="13.5" customHeight="1" x14ac:dyDescent="0.2">
      <c r="B44" s="581" t="s">
        <v>179</v>
      </c>
      <c r="C44" s="581"/>
      <c r="D44" s="581"/>
      <c r="E44" s="582" t="s">
        <v>201</v>
      </c>
      <c r="F44" s="582"/>
      <c r="G44" s="581" t="s">
        <v>200</v>
      </c>
      <c r="H44" s="581"/>
      <c r="I44" s="581"/>
      <c r="J44" s="583" t="s">
        <v>180</v>
      </c>
      <c r="K44" s="583"/>
    </row>
    <row r="45" spans="1:11" ht="15" customHeight="1" x14ac:dyDescent="0.2">
      <c r="B45" s="556" t="s">
        <v>137</v>
      </c>
      <c r="C45" s="556"/>
      <c r="D45" s="556"/>
      <c r="E45" s="545">
        <f>F67+F80</f>
        <v>11</v>
      </c>
      <c r="F45" s="557"/>
      <c r="G45" s="545">
        <f>F64+F65+F66</f>
        <v>2</v>
      </c>
      <c r="H45" s="557"/>
      <c r="I45" s="546"/>
      <c r="J45" s="547">
        <f>J80</f>
        <v>5</v>
      </c>
      <c r="K45" s="548"/>
    </row>
    <row r="46" spans="1:11" ht="15" customHeight="1" x14ac:dyDescent="0.2">
      <c r="B46" s="556" t="s">
        <v>181</v>
      </c>
      <c r="C46" s="556"/>
      <c r="D46" s="556"/>
      <c r="E46" s="545">
        <f>F59+F62</f>
        <v>5</v>
      </c>
      <c r="F46" s="557"/>
      <c r="G46" s="558"/>
      <c r="H46" s="557"/>
      <c r="I46" s="546"/>
      <c r="J46" s="547">
        <f>J62</f>
        <v>0</v>
      </c>
      <c r="K46" s="548"/>
    </row>
    <row r="47" spans="1:11" ht="15" customHeight="1" x14ac:dyDescent="0.2">
      <c r="B47" s="556" t="s">
        <v>182</v>
      </c>
      <c r="C47" s="556"/>
      <c r="D47" s="556"/>
      <c r="E47" s="545">
        <f>F60+F61+F63</f>
        <v>0</v>
      </c>
      <c r="F47" s="557"/>
      <c r="G47" s="558"/>
      <c r="H47" s="557"/>
      <c r="I47" s="546"/>
      <c r="J47" s="547"/>
      <c r="K47" s="548"/>
    </row>
    <row r="48" spans="1:11" ht="15" customHeight="1" x14ac:dyDescent="0.2">
      <c r="B48" s="556" t="s">
        <v>183</v>
      </c>
      <c r="C48" s="556"/>
      <c r="D48" s="556"/>
      <c r="E48" s="545">
        <v>55</v>
      </c>
      <c r="F48" s="557"/>
      <c r="G48" s="558"/>
      <c r="H48" s="557"/>
      <c r="I48" s="546"/>
      <c r="J48" s="547">
        <f>J54+J68+J71+J74+J87</f>
        <v>21</v>
      </c>
      <c r="K48" s="548"/>
    </row>
    <row r="49" spans="1:15" ht="15" customHeight="1" x14ac:dyDescent="0.2">
      <c r="B49" s="542" t="s">
        <v>335</v>
      </c>
      <c r="C49" s="543"/>
      <c r="D49" s="544"/>
      <c r="E49" s="545">
        <f>F81+F82+F83+F84+F85+F86</f>
        <v>29</v>
      </c>
      <c r="F49" s="546"/>
      <c r="G49" s="148"/>
      <c r="H49" s="149"/>
      <c r="I49" s="150"/>
      <c r="J49" s="547">
        <v>96</v>
      </c>
      <c r="K49" s="548"/>
    </row>
    <row r="50" spans="1:15" ht="15" customHeight="1" x14ac:dyDescent="0.2">
      <c r="B50" s="549" t="s">
        <v>184</v>
      </c>
      <c r="C50" s="549"/>
      <c r="D50" s="549"/>
      <c r="E50" s="550">
        <f>SUM(E45:E49)</f>
        <v>100</v>
      </c>
      <c r="F50" s="551"/>
      <c r="G50" s="550">
        <f>SUM(G45:I48)</f>
        <v>2</v>
      </c>
      <c r="H50" s="551"/>
      <c r="I50" s="552"/>
      <c r="J50" s="553">
        <f>SUM(J45:K49)</f>
        <v>122</v>
      </c>
      <c r="K50" s="554"/>
    </row>
    <row r="51" spans="1:15" ht="14.25" customHeight="1" x14ac:dyDescent="0.2">
      <c r="B51" s="549" t="s">
        <v>285</v>
      </c>
      <c r="C51" s="549"/>
      <c r="D51" s="549"/>
      <c r="E51" s="550">
        <f>E50+G50+J50</f>
        <v>224</v>
      </c>
      <c r="F51" s="551"/>
      <c r="G51" s="551"/>
      <c r="H51" s="551"/>
      <c r="I51" s="551"/>
      <c r="J51" s="551"/>
      <c r="K51" s="552"/>
    </row>
    <row r="52" spans="1:15" ht="15" customHeight="1" thickBot="1" x14ac:dyDescent="0.25">
      <c r="B52" s="565" t="s">
        <v>459</v>
      </c>
      <c r="C52" s="566"/>
      <c r="D52" s="566"/>
      <c r="E52" s="566"/>
      <c r="F52" s="566"/>
      <c r="G52" s="566"/>
      <c r="H52" s="566"/>
      <c r="I52" s="566"/>
      <c r="J52" s="566"/>
      <c r="K52" s="567"/>
    </row>
    <row r="53" spans="1:15" s="94" customFormat="1" ht="24" customHeight="1" thickBot="1" x14ac:dyDescent="0.3">
      <c r="A53" s="123"/>
      <c r="B53" s="568" t="s">
        <v>185</v>
      </c>
      <c r="C53" s="569"/>
      <c r="D53" s="569"/>
      <c r="E53" s="216" t="s">
        <v>286</v>
      </c>
      <c r="F53" s="217" t="s">
        <v>272</v>
      </c>
      <c r="G53" s="216" t="s">
        <v>249</v>
      </c>
      <c r="H53" s="218" t="s">
        <v>283</v>
      </c>
      <c r="I53" s="219" t="s">
        <v>282</v>
      </c>
      <c r="J53" s="216" t="s">
        <v>287</v>
      </c>
      <c r="K53" s="220" t="s">
        <v>284</v>
      </c>
    </row>
    <row r="54" spans="1:15" s="94" customFormat="1" ht="16.5" customHeight="1" x14ac:dyDescent="0.2">
      <c r="A54" s="123"/>
      <c r="B54" s="578"/>
      <c r="C54" s="555" t="s">
        <v>189</v>
      </c>
      <c r="D54" s="555"/>
      <c r="E54" s="221">
        <v>6293.9380000000001</v>
      </c>
      <c r="F54" s="222">
        <v>2</v>
      </c>
      <c r="G54" s="223">
        <f t="shared" ref="G54:G86" si="0">E54*F54</f>
        <v>12587.876</v>
      </c>
      <c r="H54" s="224"/>
      <c r="I54" s="225"/>
      <c r="J54" s="226">
        <v>4</v>
      </c>
      <c r="K54" s="227">
        <f t="shared" ref="K54:K87" si="1">(F54-H54-I54)+J54</f>
        <v>6</v>
      </c>
    </row>
    <row r="55" spans="1:15" s="94" customFormat="1" ht="16.5" customHeight="1" x14ac:dyDescent="0.2">
      <c r="A55" s="123"/>
      <c r="B55" s="578"/>
      <c r="C55" s="555" t="s">
        <v>224</v>
      </c>
      <c r="D55" s="555"/>
      <c r="E55" s="221">
        <v>6293.9380000000001</v>
      </c>
      <c r="F55" s="222"/>
      <c r="G55" s="223">
        <f t="shared" si="0"/>
        <v>0</v>
      </c>
      <c r="H55" s="224"/>
      <c r="I55" s="225"/>
      <c r="J55" s="226"/>
      <c r="K55" s="227">
        <f t="shared" si="1"/>
        <v>0</v>
      </c>
    </row>
    <row r="56" spans="1:15" s="94" customFormat="1" ht="16.5" customHeight="1" x14ac:dyDescent="0.2">
      <c r="A56" s="123"/>
      <c r="B56" s="578"/>
      <c r="C56" s="555" t="s">
        <v>225</v>
      </c>
      <c r="D56" s="555"/>
      <c r="E56" s="221">
        <v>6293.9380000000001</v>
      </c>
      <c r="F56" s="222">
        <v>1</v>
      </c>
      <c r="G56" s="223">
        <f t="shared" si="0"/>
        <v>6293.9380000000001</v>
      </c>
      <c r="H56" s="224"/>
      <c r="I56" s="225"/>
      <c r="J56" s="226"/>
      <c r="K56" s="227">
        <f t="shared" si="1"/>
        <v>1</v>
      </c>
      <c r="O56" s="124"/>
    </row>
    <row r="57" spans="1:15" s="94" customFormat="1" ht="16.5" customHeight="1" x14ac:dyDescent="0.2">
      <c r="A57" s="123"/>
      <c r="B57" s="578"/>
      <c r="C57" s="555" t="s">
        <v>226</v>
      </c>
      <c r="D57" s="555"/>
      <c r="E57" s="221">
        <v>6293.9380000000001</v>
      </c>
      <c r="F57" s="222">
        <v>2</v>
      </c>
      <c r="G57" s="223">
        <f t="shared" si="0"/>
        <v>12587.876</v>
      </c>
      <c r="H57" s="224"/>
      <c r="I57" s="225"/>
      <c r="J57" s="226"/>
      <c r="K57" s="227">
        <f t="shared" si="1"/>
        <v>2</v>
      </c>
    </row>
    <row r="58" spans="1:15" s="94" customFormat="1" ht="16.5" customHeight="1" x14ac:dyDescent="0.2">
      <c r="A58" s="123"/>
      <c r="B58" s="578"/>
      <c r="C58" s="555" t="s">
        <v>227</v>
      </c>
      <c r="D58" s="555"/>
      <c r="E58" s="221">
        <v>6293.9380000000001</v>
      </c>
      <c r="F58" s="222"/>
      <c r="G58" s="223">
        <f t="shared" si="0"/>
        <v>0</v>
      </c>
      <c r="H58" s="224"/>
      <c r="I58" s="225"/>
      <c r="J58" s="226"/>
      <c r="K58" s="227">
        <f t="shared" si="1"/>
        <v>0</v>
      </c>
    </row>
    <row r="59" spans="1:15" s="94" customFormat="1" ht="16.5" customHeight="1" x14ac:dyDescent="0.2">
      <c r="A59" s="123"/>
      <c r="B59" s="578"/>
      <c r="C59" s="555" t="s">
        <v>190</v>
      </c>
      <c r="D59" s="555"/>
      <c r="E59" s="221">
        <v>6903.0279999999993</v>
      </c>
      <c r="F59" s="222">
        <v>2</v>
      </c>
      <c r="G59" s="223">
        <f t="shared" si="0"/>
        <v>13806.055999999999</v>
      </c>
      <c r="H59" s="224"/>
      <c r="I59" s="225"/>
      <c r="J59" s="226"/>
      <c r="K59" s="227">
        <f t="shared" si="1"/>
        <v>2</v>
      </c>
    </row>
    <row r="60" spans="1:15" s="94" customFormat="1" ht="16.5" customHeight="1" x14ac:dyDescent="0.2">
      <c r="A60" s="123"/>
      <c r="B60" s="578"/>
      <c r="C60" s="555" t="s">
        <v>228</v>
      </c>
      <c r="D60" s="555"/>
      <c r="E60" s="221">
        <v>10381.128000000001</v>
      </c>
      <c r="F60" s="222"/>
      <c r="G60" s="223">
        <f t="shared" si="0"/>
        <v>0</v>
      </c>
      <c r="H60" s="224"/>
      <c r="I60" s="225"/>
      <c r="J60" s="226"/>
      <c r="K60" s="227">
        <f t="shared" si="1"/>
        <v>0</v>
      </c>
    </row>
    <row r="61" spans="1:15" s="94" customFormat="1" ht="16.5" customHeight="1" x14ac:dyDescent="0.2">
      <c r="A61" s="123"/>
      <c r="B61" s="578"/>
      <c r="C61" s="555" t="s">
        <v>229</v>
      </c>
      <c r="D61" s="555"/>
      <c r="E61" s="221">
        <v>8174.5040000000008</v>
      </c>
      <c r="F61" s="222"/>
      <c r="G61" s="223">
        <f t="shared" si="0"/>
        <v>0</v>
      </c>
      <c r="H61" s="224"/>
      <c r="I61" s="225"/>
      <c r="J61" s="226">
        <v>3</v>
      </c>
      <c r="K61" s="227">
        <f t="shared" si="1"/>
        <v>3</v>
      </c>
    </row>
    <row r="62" spans="1:15" s="94" customFormat="1" ht="16.5" customHeight="1" x14ac:dyDescent="0.2">
      <c r="A62" s="123"/>
      <c r="B62" s="578"/>
      <c r="C62" s="555" t="s">
        <v>230</v>
      </c>
      <c r="D62" s="555"/>
      <c r="E62" s="221">
        <v>6903.0279999999993</v>
      </c>
      <c r="F62" s="222">
        <v>3</v>
      </c>
      <c r="G62" s="223">
        <f t="shared" si="0"/>
        <v>20709.083999999999</v>
      </c>
      <c r="H62" s="224"/>
      <c r="I62" s="225"/>
      <c r="J62" s="226"/>
      <c r="K62" s="227">
        <f t="shared" si="1"/>
        <v>3</v>
      </c>
    </row>
    <row r="63" spans="1:15" s="94" customFormat="1" ht="16.5" customHeight="1" x14ac:dyDescent="0.2">
      <c r="A63" s="123"/>
      <c r="B63" s="578"/>
      <c r="C63" s="555" t="s">
        <v>231</v>
      </c>
      <c r="D63" s="555"/>
      <c r="E63" s="221">
        <v>9204.7240000000002</v>
      </c>
      <c r="F63" s="222"/>
      <c r="G63" s="223">
        <f t="shared" si="0"/>
        <v>0</v>
      </c>
      <c r="H63" s="224"/>
      <c r="I63" s="225"/>
      <c r="J63" s="226"/>
      <c r="K63" s="227">
        <f t="shared" si="1"/>
        <v>0</v>
      </c>
    </row>
    <row r="64" spans="1:15" s="94" customFormat="1" ht="16.5" customHeight="1" x14ac:dyDescent="0.2">
      <c r="A64" s="123"/>
      <c r="B64" s="579"/>
      <c r="C64" s="572" t="s">
        <v>333</v>
      </c>
      <c r="D64" s="573"/>
      <c r="E64" s="228">
        <v>3000</v>
      </c>
      <c r="F64" s="229">
        <v>1</v>
      </c>
      <c r="G64" s="230">
        <f t="shared" si="0"/>
        <v>3000</v>
      </c>
      <c r="H64" s="231"/>
      <c r="I64" s="232"/>
      <c r="J64" s="233"/>
      <c r="K64" s="227">
        <f t="shared" si="1"/>
        <v>1</v>
      </c>
    </row>
    <row r="65" spans="1:11" s="94" customFormat="1" ht="16.5" customHeight="1" x14ac:dyDescent="0.2">
      <c r="A65" s="123"/>
      <c r="B65" s="579"/>
      <c r="C65" s="572" t="s">
        <v>334</v>
      </c>
      <c r="D65" s="573"/>
      <c r="E65" s="228">
        <v>1500</v>
      </c>
      <c r="F65" s="229"/>
      <c r="G65" s="230">
        <f t="shared" si="0"/>
        <v>0</v>
      </c>
      <c r="H65" s="231"/>
      <c r="I65" s="232"/>
      <c r="J65" s="233"/>
      <c r="K65" s="227">
        <f t="shared" si="1"/>
        <v>0</v>
      </c>
    </row>
    <row r="66" spans="1:11" s="94" customFormat="1" ht="16.5" customHeight="1" x14ac:dyDescent="0.2">
      <c r="A66" s="123"/>
      <c r="B66" s="579"/>
      <c r="C66" s="572" t="s">
        <v>344</v>
      </c>
      <c r="D66" s="573"/>
      <c r="E66" s="228">
        <v>1500</v>
      </c>
      <c r="F66" s="229">
        <v>1</v>
      </c>
      <c r="G66" s="230">
        <f t="shared" si="0"/>
        <v>1500</v>
      </c>
      <c r="H66" s="231"/>
      <c r="I66" s="232"/>
      <c r="J66" s="233"/>
      <c r="K66" s="227">
        <f t="shared" si="1"/>
        <v>1</v>
      </c>
    </row>
    <row r="67" spans="1:11" s="94" customFormat="1" ht="16.5" customHeight="1" thickBot="1" x14ac:dyDescent="0.25">
      <c r="A67" s="123"/>
      <c r="B67" s="592"/>
      <c r="C67" s="570" t="s">
        <v>232</v>
      </c>
      <c r="D67" s="570"/>
      <c r="E67" s="234">
        <v>5075.7640000000001</v>
      </c>
      <c r="F67" s="235"/>
      <c r="G67" s="236">
        <f t="shared" si="0"/>
        <v>0</v>
      </c>
      <c r="H67" s="237"/>
      <c r="I67" s="238"/>
      <c r="J67" s="239"/>
      <c r="K67" s="240">
        <f t="shared" si="1"/>
        <v>0</v>
      </c>
    </row>
    <row r="68" spans="1:11" s="94" customFormat="1" ht="16.5" customHeight="1" x14ac:dyDescent="0.2">
      <c r="A68" s="123"/>
      <c r="B68" s="577" t="s">
        <v>247</v>
      </c>
      <c r="C68" s="571" t="s">
        <v>233</v>
      </c>
      <c r="D68" s="571"/>
      <c r="E68" s="241">
        <v>1759.5940000000001</v>
      </c>
      <c r="F68" s="242">
        <v>9</v>
      </c>
      <c r="G68" s="243">
        <f t="shared" si="0"/>
        <v>15836.346000000001</v>
      </c>
      <c r="H68" s="244"/>
      <c r="I68" s="245">
        <v>2</v>
      </c>
      <c r="J68" s="246"/>
      <c r="K68" s="247">
        <f t="shared" si="1"/>
        <v>7</v>
      </c>
    </row>
    <row r="69" spans="1:11" s="94" customFormat="1" ht="16.5" customHeight="1" x14ac:dyDescent="0.2">
      <c r="A69" s="123"/>
      <c r="B69" s="578"/>
      <c r="C69" s="555" t="s">
        <v>234</v>
      </c>
      <c r="D69" s="555"/>
      <c r="E69" s="221">
        <v>1759.5940000000001</v>
      </c>
      <c r="F69" s="222"/>
      <c r="G69" s="223">
        <f t="shared" si="0"/>
        <v>0</v>
      </c>
      <c r="H69" s="224"/>
      <c r="I69" s="225"/>
      <c r="J69" s="226"/>
      <c r="K69" s="227">
        <f t="shared" si="1"/>
        <v>0</v>
      </c>
    </row>
    <row r="70" spans="1:11" s="94" customFormat="1" ht="16.5" customHeight="1" x14ac:dyDescent="0.2">
      <c r="A70" s="123"/>
      <c r="B70" s="578"/>
      <c r="C70" s="555" t="s">
        <v>235</v>
      </c>
      <c r="D70" s="555"/>
      <c r="E70" s="221">
        <v>1759.5940000000001</v>
      </c>
      <c r="F70" s="222"/>
      <c r="G70" s="223">
        <f t="shared" si="0"/>
        <v>0</v>
      </c>
      <c r="H70" s="224"/>
      <c r="I70" s="225"/>
      <c r="J70" s="226"/>
      <c r="K70" s="227">
        <f t="shared" si="1"/>
        <v>0</v>
      </c>
    </row>
    <row r="71" spans="1:11" s="94" customFormat="1" ht="16.5" customHeight="1" x14ac:dyDescent="0.2">
      <c r="A71" s="123"/>
      <c r="B71" s="578"/>
      <c r="C71" s="555" t="s">
        <v>236</v>
      </c>
      <c r="D71" s="555"/>
      <c r="E71" s="221">
        <v>1759.5940000000001</v>
      </c>
      <c r="F71" s="222">
        <v>1</v>
      </c>
      <c r="G71" s="223">
        <f t="shared" si="0"/>
        <v>1759.5940000000001</v>
      </c>
      <c r="H71" s="224"/>
      <c r="I71" s="225"/>
      <c r="J71" s="226">
        <v>2</v>
      </c>
      <c r="K71" s="227">
        <f t="shared" si="1"/>
        <v>3</v>
      </c>
    </row>
    <row r="72" spans="1:11" s="94" customFormat="1" ht="16.5" customHeight="1" x14ac:dyDescent="0.2">
      <c r="A72" s="123"/>
      <c r="B72" s="578"/>
      <c r="C72" s="555" t="s">
        <v>237</v>
      </c>
      <c r="D72" s="555"/>
      <c r="E72" s="221">
        <v>1759.5940000000001</v>
      </c>
      <c r="F72" s="222"/>
      <c r="G72" s="223">
        <f t="shared" si="0"/>
        <v>0</v>
      </c>
      <c r="H72" s="224"/>
      <c r="I72" s="225"/>
      <c r="J72" s="226"/>
      <c r="K72" s="227">
        <f t="shared" si="1"/>
        <v>0</v>
      </c>
    </row>
    <row r="73" spans="1:11" s="94" customFormat="1" ht="16.5" customHeight="1" thickBot="1" x14ac:dyDescent="0.25">
      <c r="A73" s="123"/>
      <c r="B73" s="579"/>
      <c r="C73" s="618" t="s">
        <v>238</v>
      </c>
      <c r="D73" s="618"/>
      <c r="E73" s="228">
        <v>1488.89</v>
      </c>
      <c r="F73" s="229"/>
      <c r="G73" s="230">
        <f t="shared" si="0"/>
        <v>0</v>
      </c>
      <c r="H73" s="231"/>
      <c r="I73" s="232"/>
      <c r="J73" s="233"/>
      <c r="K73" s="248">
        <f t="shared" si="1"/>
        <v>0</v>
      </c>
    </row>
    <row r="74" spans="1:11" s="94" customFormat="1" ht="16.5" customHeight="1" x14ac:dyDescent="0.2">
      <c r="A74" s="123"/>
      <c r="B74" s="574" t="s">
        <v>248</v>
      </c>
      <c r="C74" s="571" t="s">
        <v>239</v>
      </c>
      <c r="D74" s="571"/>
      <c r="E74" s="241">
        <v>1494.3019999999999</v>
      </c>
      <c r="F74" s="242"/>
      <c r="G74" s="243">
        <f t="shared" si="0"/>
        <v>0</v>
      </c>
      <c r="H74" s="244">
        <v>2</v>
      </c>
      <c r="I74" s="245"/>
      <c r="J74" s="246">
        <v>13</v>
      </c>
      <c r="K74" s="247">
        <f t="shared" si="1"/>
        <v>11</v>
      </c>
    </row>
    <row r="75" spans="1:11" s="94" customFormat="1" ht="16.5" customHeight="1" x14ac:dyDescent="0.2">
      <c r="A75" s="123"/>
      <c r="B75" s="575"/>
      <c r="C75" s="555" t="s">
        <v>240</v>
      </c>
      <c r="D75" s="555"/>
      <c r="E75" s="221">
        <v>1494.3019999999999</v>
      </c>
      <c r="F75" s="222"/>
      <c r="G75" s="223">
        <f t="shared" si="0"/>
        <v>0</v>
      </c>
      <c r="H75" s="224"/>
      <c r="I75" s="225"/>
      <c r="J75" s="226"/>
      <c r="K75" s="227">
        <f t="shared" si="1"/>
        <v>0</v>
      </c>
    </row>
    <row r="76" spans="1:11" s="94" customFormat="1" ht="16.5" customHeight="1" x14ac:dyDescent="0.2">
      <c r="A76" s="123"/>
      <c r="B76" s="575"/>
      <c r="C76" s="555" t="s">
        <v>241</v>
      </c>
      <c r="D76" s="555"/>
      <c r="E76" s="221">
        <v>1494.3019999999999</v>
      </c>
      <c r="F76" s="222"/>
      <c r="G76" s="223">
        <f t="shared" si="0"/>
        <v>0</v>
      </c>
      <c r="H76" s="224"/>
      <c r="I76" s="225"/>
      <c r="J76" s="226">
        <v>3</v>
      </c>
      <c r="K76" s="227">
        <f t="shared" si="1"/>
        <v>3</v>
      </c>
    </row>
    <row r="77" spans="1:11" s="94" customFormat="1" ht="16.5" customHeight="1" x14ac:dyDescent="0.2">
      <c r="A77" s="123"/>
      <c r="B77" s="575"/>
      <c r="C77" s="555" t="s">
        <v>242</v>
      </c>
      <c r="D77" s="555"/>
      <c r="E77" s="221">
        <v>1494.3019999999999</v>
      </c>
      <c r="F77" s="222">
        <v>3</v>
      </c>
      <c r="G77" s="223">
        <f t="shared" si="0"/>
        <v>4482.9059999999999</v>
      </c>
      <c r="H77" s="224"/>
      <c r="I77" s="225"/>
      <c r="J77" s="226">
        <v>1</v>
      </c>
      <c r="K77" s="227">
        <f t="shared" si="1"/>
        <v>4</v>
      </c>
    </row>
    <row r="78" spans="1:11" s="94" customFormat="1" ht="16.5" customHeight="1" x14ac:dyDescent="0.2">
      <c r="A78" s="123"/>
      <c r="B78" s="575"/>
      <c r="C78" s="555" t="s">
        <v>243</v>
      </c>
      <c r="D78" s="555"/>
      <c r="E78" s="221">
        <v>1494.3019999999999</v>
      </c>
      <c r="F78" s="222">
        <v>2</v>
      </c>
      <c r="G78" s="223">
        <f t="shared" si="0"/>
        <v>2988.6039999999998</v>
      </c>
      <c r="H78" s="224"/>
      <c r="I78" s="225"/>
      <c r="J78" s="226"/>
      <c r="K78" s="227">
        <f t="shared" si="1"/>
        <v>2</v>
      </c>
    </row>
    <row r="79" spans="1:11" s="94" customFormat="1" ht="16.5" customHeight="1" x14ac:dyDescent="0.2">
      <c r="A79" s="123"/>
      <c r="B79" s="575"/>
      <c r="C79" s="555" t="s">
        <v>244</v>
      </c>
      <c r="D79" s="555"/>
      <c r="E79" s="221">
        <v>1430.6859999999999</v>
      </c>
      <c r="F79" s="222">
        <v>11</v>
      </c>
      <c r="G79" s="223">
        <f t="shared" si="0"/>
        <v>15737.545999999998</v>
      </c>
      <c r="H79" s="224"/>
      <c r="I79" s="225">
        <v>1</v>
      </c>
      <c r="J79" s="226"/>
      <c r="K79" s="227">
        <f t="shared" si="1"/>
        <v>10</v>
      </c>
    </row>
    <row r="80" spans="1:11" s="94" customFormat="1" ht="16.5" customHeight="1" x14ac:dyDescent="0.2">
      <c r="A80" s="123"/>
      <c r="B80" s="575"/>
      <c r="C80" s="555" t="s">
        <v>245</v>
      </c>
      <c r="D80" s="555"/>
      <c r="E80" s="221">
        <v>1387.376</v>
      </c>
      <c r="F80" s="222">
        <v>11</v>
      </c>
      <c r="G80" s="223">
        <f t="shared" si="0"/>
        <v>15261.136</v>
      </c>
      <c r="H80" s="224">
        <v>1</v>
      </c>
      <c r="I80" s="225">
        <v>1</v>
      </c>
      <c r="J80" s="226">
        <v>5</v>
      </c>
      <c r="K80" s="227">
        <f t="shared" si="1"/>
        <v>14</v>
      </c>
    </row>
    <row r="81" spans="1:11" s="94" customFormat="1" ht="16.5" customHeight="1" x14ac:dyDescent="0.2">
      <c r="A81" s="123"/>
      <c r="B81" s="575"/>
      <c r="C81" s="555" t="s">
        <v>186</v>
      </c>
      <c r="D81" s="555"/>
      <c r="E81" s="221">
        <v>1375.87</v>
      </c>
      <c r="F81" s="222">
        <v>3</v>
      </c>
      <c r="G81" s="223">
        <f>E81*F81</f>
        <v>4127.6099999999997</v>
      </c>
      <c r="H81" s="224"/>
      <c r="I81" s="225"/>
      <c r="J81" s="226"/>
      <c r="K81" s="227">
        <f t="shared" si="1"/>
        <v>3</v>
      </c>
    </row>
    <row r="82" spans="1:11" s="94" customFormat="1" ht="16.5" customHeight="1" x14ac:dyDescent="0.2">
      <c r="A82" s="123"/>
      <c r="B82" s="575"/>
      <c r="C82" s="555" t="s">
        <v>246</v>
      </c>
      <c r="D82" s="555"/>
      <c r="E82" s="221">
        <v>1375.87</v>
      </c>
      <c r="F82" s="222">
        <v>9</v>
      </c>
      <c r="G82" s="223">
        <f t="shared" si="0"/>
        <v>12382.829999999998</v>
      </c>
      <c r="H82" s="224">
        <v>13</v>
      </c>
      <c r="I82" s="225"/>
      <c r="J82" s="226">
        <v>8</v>
      </c>
      <c r="K82" s="227">
        <f t="shared" si="1"/>
        <v>4</v>
      </c>
    </row>
    <row r="83" spans="1:11" s="94" customFormat="1" ht="16.5" customHeight="1" x14ac:dyDescent="0.2">
      <c r="A83" s="123"/>
      <c r="B83" s="575"/>
      <c r="C83" s="555" t="s">
        <v>187</v>
      </c>
      <c r="D83" s="555"/>
      <c r="E83" s="221">
        <v>1375.87</v>
      </c>
      <c r="F83" s="222">
        <v>5</v>
      </c>
      <c r="G83" s="223">
        <f t="shared" si="0"/>
        <v>6879.3499999999995</v>
      </c>
      <c r="H83" s="224"/>
      <c r="I83" s="225"/>
      <c r="J83" s="226"/>
      <c r="K83" s="227">
        <f t="shared" si="1"/>
        <v>5</v>
      </c>
    </row>
    <row r="84" spans="1:11" s="94" customFormat="1" ht="16.5" customHeight="1" x14ac:dyDescent="0.2">
      <c r="A84" s="123"/>
      <c r="B84" s="575"/>
      <c r="C84" s="555" t="s">
        <v>188</v>
      </c>
      <c r="D84" s="555"/>
      <c r="E84" s="221">
        <v>1375.87</v>
      </c>
      <c r="F84" s="222">
        <v>4</v>
      </c>
      <c r="G84" s="223">
        <f t="shared" si="0"/>
        <v>5503.48</v>
      </c>
      <c r="H84" s="224">
        <v>1</v>
      </c>
      <c r="I84" s="225"/>
      <c r="J84" s="226"/>
      <c r="K84" s="227">
        <f t="shared" si="1"/>
        <v>3</v>
      </c>
    </row>
    <row r="85" spans="1:11" s="94" customFormat="1" ht="16.5" customHeight="1" x14ac:dyDescent="0.2">
      <c r="A85" s="123"/>
      <c r="B85" s="575"/>
      <c r="C85" s="555" t="s">
        <v>191</v>
      </c>
      <c r="D85" s="555"/>
      <c r="E85" s="221">
        <v>1585.71</v>
      </c>
      <c r="F85" s="222">
        <v>3</v>
      </c>
      <c r="G85" s="223">
        <f t="shared" si="0"/>
        <v>4757.13</v>
      </c>
      <c r="H85" s="224"/>
      <c r="I85" s="225"/>
      <c r="J85" s="226">
        <v>4</v>
      </c>
      <c r="K85" s="227">
        <f t="shared" si="1"/>
        <v>7</v>
      </c>
    </row>
    <row r="86" spans="1:11" s="94" customFormat="1" ht="16.5" customHeight="1" x14ac:dyDescent="0.2">
      <c r="A86" s="123"/>
      <c r="B86" s="575"/>
      <c r="C86" s="618" t="s">
        <v>192</v>
      </c>
      <c r="D86" s="618"/>
      <c r="E86" s="228">
        <v>1375.87</v>
      </c>
      <c r="F86" s="229">
        <v>5</v>
      </c>
      <c r="G86" s="230">
        <f t="shared" si="0"/>
        <v>6879.3499999999995</v>
      </c>
      <c r="H86" s="231"/>
      <c r="I86" s="232"/>
      <c r="J86" s="233">
        <v>2</v>
      </c>
      <c r="K86" s="248">
        <f t="shared" si="1"/>
        <v>7</v>
      </c>
    </row>
    <row r="87" spans="1:11" s="94" customFormat="1" ht="16.5" customHeight="1" x14ac:dyDescent="0.2">
      <c r="A87" s="123"/>
      <c r="B87" s="575"/>
      <c r="C87" s="555" t="s">
        <v>408</v>
      </c>
      <c r="D87" s="555"/>
      <c r="E87" s="221"/>
      <c r="F87" s="222"/>
      <c r="G87" s="223">
        <v>0</v>
      </c>
      <c r="H87" s="224"/>
      <c r="I87" s="224"/>
      <c r="J87" s="226">
        <v>2</v>
      </c>
      <c r="K87" s="248">
        <f t="shared" si="1"/>
        <v>2</v>
      </c>
    </row>
    <row r="88" spans="1:11" s="94" customFormat="1" ht="16.5" customHeight="1" x14ac:dyDescent="0.2">
      <c r="A88" s="123"/>
      <c r="B88" s="575"/>
      <c r="C88" s="555" t="s">
        <v>336</v>
      </c>
      <c r="D88" s="555"/>
      <c r="E88" s="221">
        <v>2076.42</v>
      </c>
      <c r="F88" s="222">
        <v>1</v>
      </c>
      <c r="G88" s="223">
        <v>2076.42</v>
      </c>
      <c r="H88" s="224"/>
      <c r="I88" s="224"/>
      <c r="J88" s="226"/>
      <c r="K88" s="248">
        <f>(F88-H88-I88)+J88</f>
        <v>1</v>
      </c>
    </row>
    <row r="89" spans="1:11" s="94" customFormat="1" ht="16.5" customHeight="1" x14ac:dyDescent="0.2">
      <c r="A89" s="123"/>
      <c r="B89" s="575"/>
      <c r="C89" s="555" t="s">
        <v>337</v>
      </c>
      <c r="D89" s="555"/>
      <c r="E89" s="221">
        <v>2076.42</v>
      </c>
      <c r="F89" s="222">
        <v>11</v>
      </c>
      <c r="G89" s="223">
        <f>E89*F89</f>
        <v>22840.620000000003</v>
      </c>
      <c r="H89" s="224">
        <v>4</v>
      </c>
      <c r="I89" s="224"/>
      <c r="J89" s="226"/>
      <c r="K89" s="248">
        <f>(F89-H89-I89)+J89</f>
        <v>7</v>
      </c>
    </row>
    <row r="90" spans="1:11" s="94" customFormat="1" ht="16.5" customHeight="1" thickBot="1" x14ac:dyDescent="0.25">
      <c r="A90" s="123"/>
      <c r="B90" s="576"/>
      <c r="C90" s="555" t="s">
        <v>338</v>
      </c>
      <c r="D90" s="555"/>
      <c r="E90" s="221">
        <v>1525.14</v>
      </c>
      <c r="F90" s="222">
        <v>10</v>
      </c>
      <c r="G90" s="223">
        <f>E90*F90</f>
        <v>15251.400000000001</v>
      </c>
      <c r="H90" s="224"/>
      <c r="I90" s="224"/>
      <c r="J90" s="226"/>
      <c r="K90" s="248">
        <f>(F90-H90-I90)+J90</f>
        <v>10</v>
      </c>
    </row>
    <row r="91" spans="1:11" s="94" customFormat="1" ht="16.5" customHeight="1" thickBot="1" x14ac:dyDescent="0.3">
      <c r="A91" s="123"/>
      <c r="B91" s="562" t="s">
        <v>129</v>
      </c>
      <c r="C91" s="563"/>
      <c r="D91" s="563"/>
      <c r="E91" s="564"/>
      <c r="F91" s="249">
        <f>SUM(F54:F90)</f>
        <v>100</v>
      </c>
      <c r="G91" s="250">
        <f>SUM(G54:G90)</f>
        <v>207249.15200000003</v>
      </c>
      <c r="H91" s="251">
        <f>SUM(H54:H90)</f>
        <v>21</v>
      </c>
      <c r="I91" s="251">
        <f>SUM(I54:I86)</f>
        <v>4</v>
      </c>
      <c r="J91" s="251">
        <f>SUM(J54:J90)</f>
        <v>47</v>
      </c>
      <c r="K91" s="252">
        <f>F91-H91-I91+J91</f>
        <v>122</v>
      </c>
    </row>
    <row r="92" spans="1:11" x14ac:dyDescent="0.2">
      <c r="B92" s="559" t="s">
        <v>409</v>
      </c>
      <c r="C92" s="560"/>
      <c r="D92" s="560"/>
      <c r="E92" s="560"/>
      <c r="F92" s="560"/>
      <c r="G92" s="560"/>
      <c r="H92" s="560"/>
      <c r="I92" s="560"/>
      <c r="J92" s="560"/>
      <c r="K92" s="561"/>
    </row>
    <row r="93" spans="1:11" x14ac:dyDescent="0.2">
      <c r="B93" s="253" t="s">
        <v>219</v>
      </c>
      <c r="C93" s="254"/>
      <c r="D93" s="254"/>
      <c r="E93" s="254"/>
      <c r="F93" s="254"/>
      <c r="G93" s="254"/>
      <c r="H93" s="253"/>
      <c r="I93" s="255"/>
      <c r="J93" s="256" t="s">
        <v>28</v>
      </c>
      <c r="K93" s="257">
        <v>44132</v>
      </c>
    </row>
    <row r="94" spans="1:11" s="94" customFormat="1" ht="20.25" customHeight="1" x14ac:dyDescent="0.25">
      <c r="A94" s="123"/>
      <c r="B94" s="258" t="s">
        <v>378</v>
      </c>
      <c r="C94" s="254">
        <v>2</v>
      </c>
      <c r="D94" s="254"/>
      <c r="E94" s="254"/>
      <c r="F94" s="254"/>
      <c r="G94" s="254"/>
      <c r="H94" s="253"/>
      <c r="I94" s="259"/>
      <c r="J94" s="260"/>
      <c r="K94" s="261"/>
    </row>
    <row r="95" spans="1:11" x14ac:dyDescent="0.2">
      <c r="B95" s="262" t="s">
        <v>379</v>
      </c>
      <c r="C95" s="262"/>
      <c r="D95" s="262"/>
      <c r="E95" s="262"/>
      <c r="F95" s="262"/>
      <c r="G95" s="262"/>
      <c r="H95" s="262"/>
      <c r="I95" s="262"/>
      <c r="J95" s="262"/>
      <c r="K95" s="262"/>
    </row>
    <row r="96" spans="1:11" x14ac:dyDescent="0.2">
      <c r="B96" s="262" t="s">
        <v>380</v>
      </c>
      <c r="C96" s="262"/>
      <c r="D96" s="262"/>
      <c r="E96" s="262"/>
      <c r="F96" s="262"/>
      <c r="G96" s="262"/>
      <c r="H96" s="262"/>
      <c r="I96" s="262"/>
      <c r="J96" s="262"/>
      <c r="K96" s="262"/>
    </row>
    <row r="97" spans="2:11" x14ac:dyDescent="0.2">
      <c r="B97" s="263" t="s">
        <v>381</v>
      </c>
      <c r="C97" s="262"/>
      <c r="D97" s="262"/>
      <c r="E97" s="262"/>
      <c r="F97" s="262"/>
      <c r="G97" s="262"/>
      <c r="H97" s="262"/>
      <c r="I97" s="262"/>
      <c r="J97" s="262"/>
      <c r="K97" s="262"/>
    </row>
    <row r="98" spans="2:11" x14ac:dyDescent="0.2">
      <c r="B98" s="262" t="s">
        <v>382</v>
      </c>
      <c r="C98" s="262"/>
      <c r="D98" s="262"/>
      <c r="E98" s="262"/>
      <c r="F98" s="262"/>
      <c r="G98" s="262"/>
      <c r="H98" s="262"/>
      <c r="I98" s="262"/>
      <c r="J98" s="262"/>
      <c r="K98" s="262"/>
    </row>
    <row r="99" spans="2:11" x14ac:dyDescent="0.2">
      <c r="B99" s="262" t="s">
        <v>383</v>
      </c>
      <c r="C99" s="262"/>
      <c r="D99" s="262"/>
      <c r="E99" s="262"/>
      <c r="F99" s="262"/>
      <c r="G99" s="262"/>
      <c r="H99" s="262"/>
      <c r="I99" s="262"/>
      <c r="J99" s="262"/>
      <c r="K99" s="262"/>
    </row>
    <row r="100" spans="2:11" x14ac:dyDescent="0.2">
      <c r="B100" s="262" t="s">
        <v>384</v>
      </c>
      <c r="C100" s="262"/>
      <c r="D100" s="262"/>
      <c r="E100" s="262"/>
      <c r="F100" s="262"/>
      <c r="G100" s="262"/>
      <c r="H100" s="262"/>
      <c r="I100" s="262"/>
      <c r="J100" s="262"/>
      <c r="K100" s="262"/>
    </row>
    <row r="101" spans="2:11" x14ac:dyDescent="0.2">
      <c r="B101" s="90" t="s">
        <v>466</v>
      </c>
    </row>
  </sheetData>
  <mergeCells count="149">
    <mergeCell ref="B13:K13"/>
    <mergeCell ref="B14:C14"/>
    <mergeCell ref="D14:E14"/>
    <mergeCell ref="F14:G14"/>
    <mergeCell ref="I14:K14"/>
    <mergeCell ref="C80:D80"/>
    <mergeCell ref="C81:D81"/>
    <mergeCell ref="C82:D82"/>
    <mergeCell ref="C83:D83"/>
    <mergeCell ref="B24:D24"/>
    <mergeCell ref="G24:I24"/>
    <mergeCell ref="B17:K17"/>
    <mergeCell ref="B18:D18"/>
    <mergeCell ref="B19:D19"/>
    <mergeCell ref="B20:D20"/>
    <mergeCell ref="B21:D21"/>
    <mergeCell ref="G18:H18"/>
    <mergeCell ref="G19:H19"/>
    <mergeCell ref="B23:K23"/>
    <mergeCell ref="B25:D25"/>
    <mergeCell ref="G25:I25"/>
    <mergeCell ref="B26:D26"/>
    <mergeCell ref="G26:I26"/>
    <mergeCell ref="B27:D27"/>
    <mergeCell ref="C88:D88"/>
    <mergeCell ref="C85:D85"/>
    <mergeCell ref="C86:D86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B2:D2"/>
    <mergeCell ref="E2:K2"/>
    <mergeCell ref="E4:F4"/>
    <mergeCell ref="H4:I4"/>
    <mergeCell ref="B6:I6"/>
    <mergeCell ref="J6:K6"/>
    <mergeCell ref="H16:I16"/>
    <mergeCell ref="B16:E16"/>
    <mergeCell ref="B22:D22"/>
    <mergeCell ref="B15:K15"/>
    <mergeCell ref="B7:C7"/>
    <mergeCell ref="G20:H20"/>
    <mergeCell ref="G21:H21"/>
    <mergeCell ref="G22:H22"/>
    <mergeCell ref="B5:K5"/>
    <mergeCell ref="D7:E7"/>
    <mergeCell ref="F7:G7"/>
    <mergeCell ref="H7:I7"/>
    <mergeCell ref="J7:K7"/>
    <mergeCell ref="B4:C4"/>
    <mergeCell ref="B10:C10"/>
    <mergeCell ref="D10:E10"/>
    <mergeCell ref="F10:G10"/>
    <mergeCell ref="H10:K12"/>
    <mergeCell ref="G27:I27"/>
    <mergeCell ref="B43:I43"/>
    <mergeCell ref="J43:K43"/>
    <mergeCell ref="B54:B67"/>
    <mergeCell ref="B28:D28"/>
    <mergeCell ref="G28:I28"/>
    <mergeCell ref="B31:D31"/>
    <mergeCell ref="G31:I31"/>
    <mergeCell ref="B32:D32"/>
    <mergeCell ref="G32:I32"/>
    <mergeCell ref="B33:D33"/>
    <mergeCell ref="G33:I33"/>
    <mergeCell ref="B29:D29"/>
    <mergeCell ref="G29:I29"/>
    <mergeCell ref="B30:D30"/>
    <mergeCell ref="G30:I30"/>
    <mergeCell ref="B37:D37"/>
    <mergeCell ref="G37:I37"/>
    <mergeCell ref="B38:D38"/>
    <mergeCell ref="G38:I38"/>
    <mergeCell ref="B39:D39"/>
    <mergeCell ref="G39:I39"/>
    <mergeCell ref="B34:D34"/>
    <mergeCell ref="G34:I34"/>
    <mergeCell ref="B35:D35"/>
    <mergeCell ref="G35:I35"/>
    <mergeCell ref="B36:D36"/>
    <mergeCell ref="G36:I36"/>
    <mergeCell ref="B44:D44"/>
    <mergeCell ref="E44:F44"/>
    <mergeCell ref="G44:I44"/>
    <mergeCell ref="J44:K44"/>
    <mergeCell ref="B45:D45"/>
    <mergeCell ref="E45:F45"/>
    <mergeCell ref="G45:I45"/>
    <mergeCell ref="J45:K45"/>
    <mergeCell ref="B40:D40"/>
    <mergeCell ref="G40:I40"/>
    <mergeCell ref="B41:D41"/>
    <mergeCell ref="G41:I41"/>
    <mergeCell ref="B42:K42"/>
    <mergeCell ref="B92:K92"/>
    <mergeCell ref="B91:E91"/>
    <mergeCell ref="C57:D57"/>
    <mergeCell ref="C58:D58"/>
    <mergeCell ref="C59:D59"/>
    <mergeCell ref="C60:D60"/>
    <mergeCell ref="C61:D61"/>
    <mergeCell ref="B51:D51"/>
    <mergeCell ref="E51:K51"/>
    <mergeCell ref="B52:K52"/>
    <mergeCell ref="B53:D53"/>
    <mergeCell ref="C67:D67"/>
    <mergeCell ref="C68:D68"/>
    <mergeCell ref="C64:D64"/>
    <mergeCell ref="C65:D65"/>
    <mergeCell ref="C66:D66"/>
    <mergeCell ref="C90:D90"/>
    <mergeCell ref="B74:B90"/>
    <mergeCell ref="C84:D84"/>
    <mergeCell ref="C89:D89"/>
    <mergeCell ref="C87:D87"/>
    <mergeCell ref="B68:B73"/>
    <mergeCell ref="C78:D78"/>
    <mergeCell ref="C79:D79"/>
    <mergeCell ref="B48:D48"/>
    <mergeCell ref="E48:F48"/>
    <mergeCell ref="G48:I48"/>
    <mergeCell ref="J48:K48"/>
    <mergeCell ref="B46:D46"/>
    <mergeCell ref="E46:F46"/>
    <mergeCell ref="G46:I46"/>
    <mergeCell ref="J46:K46"/>
    <mergeCell ref="B47:D47"/>
    <mergeCell ref="E47:F47"/>
    <mergeCell ref="G47:I47"/>
    <mergeCell ref="J47:K47"/>
    <mergeCell ref="B49:D49"/>
    <mergeCell ref="E49:F49"/>
    <mergeCell ref="J49:K49"/>
    <mergeCell ref="B50:D50"/>
    <mergeCell ref="E50:F50"/>
    <mergeCell ref="G50:I50"/>
    <mergeCell ref="J50:K50"/>
    <mergeCell ref="C62:D62"/>
    <mergeCell ref="C63:D63"/>
    <mergeCell ref="C54:D54"/>
    <mergeCell ref="C55:D55"/>
    <mergeCell ref="C56:D56"/>
  </mergeCells>
  <pageMargins left="0" right="0" top="3.937007874015748E-2" bottom="0.19685039370078741" header="0" footer="0"/>
  <pageSetup paperSize="9" scale="56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N9"/>
  <sheetViews>
    <sheetView workbookViewId="0">
      <selection activeCell="L27" sqref="L27"/>
    </sheetView>
  </sheetViews>
  <sheetFormatPr defaultRowHeight="15" x14ac:dyDescent="0.25"/>
  <sheetData>
    <row r="1" spans="1:14" x14ac:dyDescent="0.25">
      <c r="A1" s="291" t="s">
        <v>464</v>
      </c>
      <c r="B1" s="291"/>
      <c r="C1" s="291"/>
      <c r="D1" s="291"/>
      <c r="E1" s="291"/>
      <c r="F1" s="291"/>
      <c r="G1" s="291"/>
      <c r="H1" s="291"/>
      <c r="I1" s="291"/>
    </row>
    <row r="2" spans="1:14" ht="15.75" thickBot="1" x14ac:dyDescent="0.3"/>
    <row r="3" spans="1:14" ht="15.75" x14ac:dyDescent="0.25">
      <c r="A3" s="431" t="s">
        <v>457</v>
      </c>
      <c r="B3" s="432"/>
      <c r="C3" s="432"/>
      <c r="D3" s="432"/>
      <c r="E3" s="432"/>
      <c r="F3" s="432"/>
      <c r="G3" s="432"/>
      <c r="H3" s="432"/>
      <c r="I3" s="433"/>
      <c r="J3" s="436" t="s">
        <v>413</v>
      </c>
      <c r="K3" s="437"/>
    </row>
    <row r="4" spans="1:14" ht="15.75" x14ac:dyDescent="0.25">
      <c r="A4" s="416" t="s">
        <v>117</v>
      </c>
      <c r="B4" s="417"/>
      <c r="C4" s="417"/>
      <c r="D4" s="417"/>
      <c r="E4" s="418"/>
      <c r="F4" s="405">
        <v>2018</v>
      </c>
      <c r="G4" s="405"/>
      <c r="H4" s="405">
        <v>2019</v>
      </c>
      <c r="I4" s="406"/>
      <c r="J4" s="405">
        <v>2020</v>
      </c>
      <c r="K4" s="406"/>
    </row>
    <row r="5" spans="1:14" ht="15.75" x14ac:dyDescent="0.25">
      <c r="A5" s="511" t="s">
        <v>118</v>
      </c>
      <c r="B5" s="512"/>
      <c r="C5" s="512"/>
      <c r="D5" s="512"/>
      <c r="E5" s="513"/>
      <c r="F5" s="392" t="s">
        <v>298</v>
      </c>
      <c r="G5" s="392"/>
      <c r="H5" s="407">
        <v>0.6401</v>
      </c>
      <c r="I5" s="408"/>
      <c r="J5" s="414">
        <v>0.67100000000000004</v>
      </c>
      <c r="K5" s="415"/>
    </row>
    <row r="6" spans="1:14" ht="15.75" x14ac:dyDescent="0.25">
      <c r="A6" s="511" t="s">
        <v>119</v>
      </c>
      <c r="B6" s="512"/>
      <c r="C6" s="512"/>
      <c r="D6" s="512"/>
      <c r="E6" s="513"/>
      <c r="F6" s="392" t="s">
        <v>298</v>
      </c>
      <c r="G6" s="392"/>
      <c r="H6" s="407">
        <v>0.47499999999999998</v>
      </c>
      <c r="I6" s="408"/>
      <c r="J6" s="414">
        <v>0.78129999999999999</v>
      </c>
      <c r="K6" s="415"/>
    </row>
    <row r="7" spans="1:14" ht="16.5" thickBot="1" x14ac:dyDescent="0.3">
      <c r="A7" s="425" t="s">
        <v>120</v>
      </c>
      <c r="B7" s="426"/>
      <c r="C7" s="426"/>
      <c r="D7" s="426"/>
      <c r="E7" s="427"/>
      <c r="F7" s="428">
        <v>236</v>
      </c>
      <c r="G7" s="428"/>
      <c r="H7" s="429">
        <v>0.75</v>
      </c>
      <c r="I7" s="430"/>
      <c r="J7" s="414">
        <v>1.04</v>
      </c>
      <c r="K7" s="415"/>
    </row>
    <row r="9" spans="1:14" x14ac:dyDescent="0.25">
      <c r="A9" s="541" t="s">
        <v>465</v>
      </c>
      <c r="B9" s="541"/>
      <c r="C9" s="541"/>
      <c r="D9" s="541"/>
      <c r="E9" s="541"/>
      <c r="F9" s="541"/>
      <c r="G9" s="541"/>
      <c r="H9" s="541"/>
      <c r="I9" s="541"/>
      <c r="J9" s="541"/>
      <c r="K9" s="541"/>
      <c r="L9" s="541"/>
      <c r="M9" s="541"/>
      <c r="N9" s="541"/>
    </row>
  </sheetData>
  <mergeCells count="20">
    <mergeCell ref="A7:E7"/>
    <mergeCell ref="F7:G7"/>
    <mergeCell ref="H7:I7"/>
    <mergeCell ref="J7:K7"/>
    <mergeCell ref="A9:N9"/>
    <mergeCell ref="A5:E5"/>
    <mergeCell ref="F5:G5"/>
    <mergeCell ref="H5:I5"/>
    <mergeCell ref="J5:K5"/>
    <mergeCell ref="A6:E6"/>
    <mergeCell ref="F6:G6"/>
    <mergeCell ref="H6:I6"/>
    <mergeCell ref="J6:K6"/>
    <mergeCell ref="A1:I1"/>
    <mergeCell ref="A3:I3"/>
    <mergeCell ref="J3:K3"/>
    <mergeCell ref="A4:E4"/>
    <mergeCell ref="F4:G4"/>
    <mergeCell ref="H4:I4"/>
    <mergeCell ref="J4:K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M71"/>
  <sheetViews>
    <sheetView showGridLines="0" view="pageBreakPreview" topLeftCell="A52" zoomScaleNormal="100" zoomScaleSheetLayoutView="100" workbookViewId="0">
      <selection activeCell="F51" sqref="F51"/>
    </sheetView>
  </sheetViews>
  <sheetFormatPr defaultRowHeight="15" x14ac:dyDescent="0.25"/>
  <cols>
    <col min="1" max="1" width="0.85546875" customWidth="1"/>
    <col min="2" max="2" width="4.5703125" customWidth="1"/>
    <col min="3" max="3" width="11.5703125" customWidth="1"/>
    <col min="4" max="4" width="34.85546875" customWidth="1"/>
    <col min="5" max="5" width="8.7109375" customWidth="1"/>
    <col min="6" max="6" width="13.5703125" customWidth="1"/>
    <col min="7" max="7" width="10.7109375" customWidth="1"/>
    <col min="8" max="8" width="14.5703125" customWidth="1"/>
    <col min="9" max="9" width="8.7109375" customWidth="1"/>
    <col min="10" max="10" width="14.85546875" customWidth="1"/>
    <col min="11" max="11" width="8.7109375" customWidth="1"/>
    <col min="12" max="12" width="15" customWidth="1"/>
    <col min="13" max="13" width="22.7109375" style="28" customWidth="1"/>
  </cols>
  <sheetData>
    <row r="1" spans="2:13" s="26" customFormat="1" ht="27.75" customHeight="1" thickBot="1" x14ac:dyDescent="0.3">
      <c r="B1" s="693" t="s">
        <v>267</v>
      </c>
      <c r="C1" s="693"/>
      <c r="D1" s="693"/>
      <c r="E1" s="693"/>
      <c r="F1" s="693"/>
      <c r="G1" s="693"/>
      <c r="H1" s="693"/>
      <c r="I1" s="693"/>
      <c r="J1" s="693"/>
      <c r="K1" s="693"/>
      <c r="L1" s="693"/>
      <c r="M1" s="693"/>
    </row>
    <row r="2" spans="2:13" ht="18.75" customHeight="1" x14ac:dyDescent="0.25">
      <c r="B2" s="674" t="s">
        <v>264</v>
      </c>
      <c r="C2" s="675"/>
      <c r="D2" s="675"/>
      <c r="E2" s="675"/>
      <c r="F2" s="675"/>
      <c r="G2" s="675"/>
      <c r="H2" s="675"/>
      <c r="I2" s="675"/>
      <c r="J2" s="675"/>
      <c r="K2" s="675"/>
      <c r="L2" s="675"/>
      <c r="M2" s="694"/>
    </row>
    <row r="3" spans="2:13" ht="15" customHeight="1" x14ac:dyDescent="0.25">
      <c r="B3" s="695" t="s">
        <v>117</v>
      </c>
      <c r="C3" s="696"/>
      <c r="D3" s="696"/>
      <c r="E3" s="696"/>
      <c r="F3" s="696"/>
      <c r="G3" s="655">
        <v>2018</v>
      </c>
      <c r="H3" s="655"/>
      <c r="I3" s="329">
        <v>2019</v>
      </c>
      <c r="J3" s="331"/>
      <c r="K3" s="703">
        <v>2020</v>
      </c>
      <c r="L3" s="690"/>
      <c r="M3" s="177" t="s">
        <v>129</v>
      </c>
    </row>
    <row r="4" spans="2:13" ht="15" customHeight="1" x14ac:dyDescent="0.25">
      <c r="B4" s="666" t="s">
        <v>428</v>
      </c>
      <c r="C4" s="638"/>
      <c r="D4" s="638"/>
      <c r="E4" s="638"/>
      <c r="F4" s="638"/>
      <c r="G4" s="641">
        <v>46212.639999999999</v>
      </c>
      <c r="H4" s="642"/>
      <c r="I4" s="641">
        <v>189078.22</v>
      </c>
      <c r="J4" s="642"/>
      <c r="K4" s="669">
        <v>168459.92</v>
      </c>
      <c r="L4" s="670"/>
      <c r="M4" s="175">
        <f>SUM(G4:K4)</f>
        <v>403750.78</v>
      </c>
    </row>
    <row r="5" spans="2:13" ht="15" customHeight="1" x14ac:dyDescent="0.25">
      <c r="B5" s="650" t="s">
        <v>204</v>
      </c>
      <c r="C5" s="651"/>
      <c r="D5" s="651"/>
      <c r="E5" s="651"/>
      <c r="F5" s="651"/>
      <c r="G5" s="646">
        <v>0</v>
      </c>
      <c r="H5" s="646"/>
      <c r="I5" s="646">
        <v>0</v>
      </c>
      <c r="J5" s="646"/>
      <c r="K5" s="649"/>
      <c r="L5" s="649"/>
      <c r="M5" s="175">
        <f t="shared" ref="M5:M16" si="0">SUM(G5:K5)</f>
        <v>0</v>
      </c>
    </row>
    <row r="6" spans="2:13" ht="15" customHeight="1" x14ac:dyDescent="0.25">
      <c r="B6" s="697" t="s">
        <v>205</v>
      </c>
      <c r="C6" s="698"/>
      <c r="D6" s="698"/>
      <c r="E6" s="698"/>
      <c r="F6" s="699"/>
      <c r="G6" s="646">
        <v>2965.55</v>
      </c>
      <c r="H6" s="646"/>
      <c r="I6" s="646">
        <v>0</v>
      </c>
      <c r="J6" s="646"/>
      <c r="K6" s="649"/>
      <c r="L6" s="649"/>
      <c r="M6" s="175">
        <f t="shared" si="0"/>
        <v>2965.55</v>
      </c>
    </row>
    <row r="7" spans="2:13" ht="15" customHeight="1" x14ac:dyDescent="0.25">
      <c r="B7" s="662" t="s">
        <v>402</v>
      </c>
      <c r="C7" s="663"/>
      <c r="D7" s="663"/>
      <c r="E7" s="663"/>
      <c r="F7" s="663"/>
      <c r="G7" s="646">
        <v>0</v>
      </c>
      <c r="H7" s="646"/>
      <c r="I7" s="646">
        <v>194229.98</v>
      </c>
      <c r="J7" s="646"/>
      <c r="K7" s="649">
        <v>293390.09999999998</v>
      </c>
      <c r="L7" s="649"/>
      <c r="M7" s="175">
        <f t="shared" si="0"/>
        <v>487620.07999999996</v>
      </c>
    </row>
    <row r="8" spans="2:13" s="19" customFormat="1" ht="15" customHeight="1" x14ac:dyDescent="0.25">
      <c r="B8" s="666" t="s">
        <v>452</v>
      </c>
      <c r="C8" s="638"/>
      <c r="D8" s="638"/>
      <c r="E8" s="638"/>
      <c r="F8" s="638"/>
      <c r="G8" s="646">
        <v>2070697.21</v>
      </c>
      <c r="H8" s="646"/>
      <c r="I8" s="707">
        <v>3241014.17</v>
      </c>
      <c r="J8" s="707"/>
      <c r="K8" s="705">
        <v>2309522.31</v>
      </c>
      <c r="L8" s="705"/>
      <c r="M8" s="175">
        <f t="shared" si="0"/>
        <v>7621233.6899999995</v>
      </c>
    </row>
    <row r="9" spans="2:13" ht="15" customHeight="1" x14ac:dyDescent="0.25">
      <c r="B9" s="650" t="s">
        <v>262</v>
      </c>
      <c r="C9" s="651"/>
      <c r="D9" s="651"/>
      <c r="E9" s="651"/>
      <c r="F9" s="651"/>
      <c r="G9" s="646">
        <v>167244.64000000001</v>
      </c>
      <c r="H9" s="646"/>
      <c r="I9" s="646"/>
      <c r="J9" s="646"/>
      <c r="K9" s="649"/>
      <c r="L9" s="649"/>
      <c r="M9" s="175">
        <f t="shared" si="0"/>
        <v>167244.64000000001</v>
      </c>
    </row>
    <row r="10" spans="2:13" ht="15" customHeight="1" x14ac:dyDescent="0.25">
      <c r="B10" s="666" t="s">
        <v>432</v>
      </c>
      <c r="C10" s="638"/>
      <c r="D10" s="638"/>
      <c r="E10" s="638"/>
      <c r="F10" s="638"/>
      <c r="G10" s="646">
        <v>0</v>
      </c>
      <c r="H10" s="646"/>
      <c r="I10" s="646">
        <v>0</v>
      </c>
      <c r="J10" s="646"/>
      <c r="K10" s="706">
        <v>662148.87</v>
      </c>
      <c r="L10" s="706"/>
      <c r="M10" s="175">
        <f t="shared" si="0"/>
        <v>662148.87</v>
      </c>
    </row>
    <row r="11" spans="2:13" ht="15" customHeight="1" x14ac:dyDescent="0.25">
      <c r="B11" s="662" t="s">
        <v>221</v>
      </c>
      <c r="C11" s="663"/>
      <c r="D11" s="663"/>
      <c r="E11" s="663"/>
      <c r="F11" s="663"/>
      <c r="G11" s="646">
        <v>0</v>
      </c>
      <c r="H11" s="646"/>
      <c r="I11" s="646">
        <v>0</v>
      </c>
      <c r="J11" s="646"/>
      <c r="K11" s="649"/>
      <c r="L11" s="649"/>
      <c r="M11" s="175">
        <f t="shared" si="0"/>
        <v>0</v>
      </c>
    </row>
    <row r="12" spans="2:13" ht="15" customHeight="1" x14ac:dyDescent="0.25">
      <c r="B12" s="666" t="s">
        <v>433</v>
      </c>
      <c r="C12" s="638"/>
      <c r="D12" s="638"/>
      <c r="E12" s="638"/>
      <c r="F12" s="638"/>
      <c r="G12" s="641">
        <v>0</v>
      </c>
      <c r="H12" s="642"/>
      <c r="I12" s="641">
        <v>0</v>
      </c>
      <c r="J12" s="642"/>
      <c r="K12" s="669">
        <v>6949.22</v>
      </c>
      <c r="L12" s="670"/>
      <c r="M12" s="175">
        <f t="shared" si="0"/>
        <v>6949.22</v>
      </c>
    </row>
    <row r="13" spans="2:13" ht="15" customHeight="1" x14ac:dyDescent="0.25">
      <c r="B13" s="659" t="s">
        <v>203</v>
      </c>
      <c r="C13" s="660"/>
      <c r="D13" s="660"/>
      <c r="E13" s="660"/>
      <c r="F13" s="661"/>
      <c r="G13" s="646">
        <v>0</v>
      </c>
      <c r="H13" s="646"/>
      <c r="I13" s="646">
        <v>0</v>
      </c>
      <c r="J13" s="646"/>
      <c r="K13" s="649"/>
      <c r="L13" s="649"/>
      <c r="M13" s="175">
        <f t="shared" si="0"/>
        <v>0</v>
      </c>
    </row>
    <row r="14" spans="2:13" ht="15" customHeight="1" x14ac:dyDescent="0.25">
      <c r="B14" s="667" t="s">
        <v>434</v>
      </c>
      <c r="C14" s="668"/>
      <c r="D14" s="668"/>
      <c r="E14" s="668"/>
      <c r="F14" s="668"/>
      <c r="G14" s="646">
        <v>149184</v>
      </c>
      <c r="H14" s="646"/>
      <c r="I14" s="646">
        <v>75192</v>
      </c>
      <c r="J14" s="646"/>
      <c r="K14" s="649">
        <v>18787</v>
      </c>
      <c r="L14" s="649"/>
      <c r="M14" s="175">
        <f t="shared" si="0"/>
        <v>243163</v>
      </c>
    </row>
    <row r="15" spans="2:13" ht="15" customHeight="1" x14ac:dyDescent="0.25">
      <c r="B15" s="650" t="s">
        <v>332</v>
      </c>
      <c r="C15" s="651"/>
      <c r="D15" s="651"/>
      <c r="E15" s="651"/>
      <c r="F15" s="651"/>
      <c r="G15" s="646">
        <v>73994.87</v>
      </c>
      <c r="H15" s="646"/>
      <c r="I15" s="646">
        <v>0</v>
      </c>
      <c r="J15" s="646"/>
      <c r="K15" s="649"/>
      <c r="L15" s="649"/>
      <c r="M15" s="175">
        <f t="shared" si="0"/>
        <v>73994.87</v>
      </c>
    </row>
    <row r="16" spans="2:13" ht="15" customHeight="1" x14ac:dyDescent="0.25">
      <c r="B16" s="650" t="s">
        <v>331</v>
      </c>
      <c r="C16" s="651"/>
      <c r="D16" s="651"/>
      <c r="E16" s="651"/>
      <c r="F16" s="651"/>
      <c r="G16" s="646">
        <v>241715.4</v>
      </c>
      <c r="H16" s="646"/>
      <c r="I16" s="646">
        <v>0</v>
      </c>
      <c r="J16" s="646"/>
      <c r="K16" s="649"/>
      <c r="L16" s="649"/>
      <c r="M16" s="175">
        <f t="shared" si="0"/>
        <v>241715.4</v>
      </c>
    </row>
    <row r="17" spans="2:13" ht="15.75" customHeight="1" thickBot="1" x14ac:dyDescent="0.3">
      <c r="B17" s="657" t="s">
        <v>184</v>
      </c>
      <c r="C17" s="658"/>
      <c r="D17" s="658"/>
      <c r="E17" s="658"/>
      <c r="F17" s="658"/>
      <c r="G17" s="652">
        <f>SUM(G4:H14)</f>
        <v>2436304.04</v>
      </c>
      <c r="H17" s="652"/>
      <c r="I17" s="652">
        <f>SUM(I4:J14)</f>
        <v>3699514.37</v>
      </c>
      <c r="J17" s="652"/>
      <c r="K17" s="653">
        <f>SUM(K4:L14)</f>
        <v>3459257.4200000004</v>
      </c>
      <c r="L17" s="654"/>
      <c r="M17" s="178">
        <f>SUM(M4:M16)</f>
        <v>9910786.0999999996</v>
      </c>
    </row>
    <row r="18" spans="2:13" ht="13.5" customHeight="1" thickBot="1" x14ac:dyDescent="0.3">
      <c r="B18" s="656" t="s">
        <v>372</v>
      </c>
      <c r="C18" s="656"/>
      <c r="D18" s="656"/>
      <c r="E18" s="656"/>
      <c r="F18" s="656"/>
      <c r="G18" s="656"/>
      <c r="H18" s="656"/>
      <c r="I18" s="656"/>
      <c r="J18" s="656"/>
      <c r="K18" s="656"/>
      <c r="L18" s="656"/>
      <c r="M18" s="656"/>
    </row>
    <row r="19" spans="2:13" ht="18.75" customHeight="1" x14ac:dyDescent="0.25">
      <c r="B19" s="643" t="s">
        <v>265</v>
      </c>
      <c r="C19" s="644"/>
      <c r="D19" s="644"/>
      <c r="E19" s="644"/>
      <c r="F19" s="644"/>
      <c r="G19" s="644"/>
      <c r="H19" s="644"/>
      <c r="I19" s="644"/>
      <c r="J19" s="644"/>
      <c r="K19" s="644"/>
      <c r="L19" s="644"/>
      <c r="M19" s="645"/>
    </row>
    <row r="20" spans="2:13" s="6" customFormat="1" ht="15" customHeight="1" x14ac:dyDescent="0.25">
      <c r="B20" s="665" t="s">
        <v>117</v>
      </c>
      <c r="C20" s="664"/>
      <c r="D20" s="264" t="s">
        <v>252</v>
      </c>
      <c r="E20" s="264" t="s">
        <v>251</v>
      </c>
      <c r="F20" s="265" t="s">
        <v>222</v>
      </c>
      <c r="G20" s="664">
        <v>2018</v>
      </c>
      <c r="H20" s="664"/>
      <c r="I20" s="655">
        <v>2019</v>
      </c>
      <c r="J20" s="655"/>
      <c r="K20" s="655">
        <v>2020</v>
      </c>
      <c r="L20" s="655"/>
      <c r="M20" s="266" t="s">
        <v>129</v>
      </c>
    </row>
    <row r="21" spans="2:13" s="26" customFormat="1" ht="15" customHeight="1" x14ac:dyDescent="0.25">
      <c r="B21" s="267" t="s">
        <v>223</v>
      </c>
      <c r="C21" s="268" t="s">
        <v>254</v>
      </c>
      <c r="D21" s="285" t="s">
        <v>253</v>
      </c>
      <c r="E21" s="270" t="s">
        <v>329</v>
      </c>
      <c r="F21" s="271"/>
      <c r="G21" s="272">
        <v>0</v>
      </c>
      <c r="H21" s="272"/>
      <c r="I21" s="646">
        <v>0</v>
      </c>
      <c r="J21" s="646"/>
      <c r="K21" s="646"/>
      <c r="L21" s="646"/>
      <c r="M21" s="273">
        <f t="shared" ref="M21:M27" si="1">SUM(G21:K21)</f>
        <v>0</v>
      </c>
    </row>
    <row r="22" spans="2:13" s="26" customFormat="1" ht="15" customHeight="1" x14ac:dyDescent="0.25">
      <c r="B22" s="647" t="s">
        <v>257</v>
      </c>
      <c r="C22" s="648"/>
      <c r="D22" s="286" t="s">
        <v>62</v>
      </c>
      <c r="E22" s="274"/>
      <c r="F22" s="275"/>
      <c r="G22" s="646">
        <v>0</v>
      </c>
      <c r="H22" s="646"/>
      <c r="I22" s="646">
        <v>0</v>
      </c>
      <c r="J22" s="646"/>
      <c r="K22" s="646"/>
      <c r="L22" s="646"/>
      <c r="M22" s="273">
        <f>SUM(G22:K22)</f>
        <v>0</v>
      </c>
    </row>
    <row r="23" spans="2:13" s="26" customFormat="1" ht="15" customHeight="1" x14ac:dyDescent="0.25">
      <c r="B23" s="267" t="s">
        <v>223</v>
      </c>
      <c r="C23" s="268" t="s">
        <v>250</v>
      </c>
      <c r="D23" s="285" t="s">
        <v>253</v>
      </c>
      <c r="E23" s="270" t="s">
        <v>330</v>
      </c>
      <c r="F23" s="275"/>
      <c r="G23" s="646">
        <v>22224.93</v>
      </c>
      <c r="H23" s="646"/>
      <c r="I23" s="646">
        <v>0</v>
      </c>
      <c r="J23" s="646"/>
      <c r="K23" s="646"/>
      <c r="L23" s="646"/>
      <c r="M23" s="273">
        <f t="shared" si="1"/>
        <v>22224.93</v>
      </c>
    </row>
    <row r="24" spans="2:13" s="26" customFormat="1" ht="15" customHeight="1" x14ac:dyDescent="0.25">
      <c r="B24" s="267" t="s">
        <v>223</v>
      </c>
      <c r="C24" s="276" t="s">
        <v>255</v>
      </c>
      <c r="D24" s="287" t="s">
        <v>256</v>
      </c>
      <c r="E24" s="274"/>
      <c r="F24" s="275"/>
      <c r="G24" s="646">
        <v>126000</v>
      </c>
      <c r="H24" s="646"/>
      <c r="I24" s="646">
        <v>0</v>
      </c>
      <c r="J24" s="646"/>
      <c r="K24" s="646"/>
      <c r="L24" s="646"/>
      <c r="M24" s="273">
        <f t="shared" si="1"/>
        <v>126000</v>
      </c>
    </row>
    <row r="25" spans="2:13" s="26" customFormat="1" ht="15" customHeight="1" x14ac:dyDescent="0.25">
      <c r="B25" s="267" t="s">
        <v>223</v>
      </c>
      <c r="C25" s="276" t="s">
        <v>258</v>
      </c>
      <c r="D25" s="287" t="s">
        <v>260</v>
      </c>
      <c r="E25" s="274"/>
      <c r="F25" s="275"/>
      <c r="G25" s="646">
        <v>260000</v>
      </c>
      <c r="H25" s="646"/>
      <c r="I25" s="646">
        <v>0</v>
      </c>
      <c r="J25" s="646"/>
      <c r="K25" s="646"/>
      <c r="L25" s="646"/>
      <c r="M25" s="273">
        <f t="shared" si="1"/>
        <v>260000</v>
      </c>
    </row>
    <row r="26" spans="2:13" s="26" customFormat="1" ht="15" customHeight="1" x14ac:dyDescent="0.25">
      <c r="B26" s="267" t="s">
        <v>223</v>
      </c>
      <c r="C26" s="276" t="s">
        <v>259</v>
      </c>
      <c r="D26" s="287" t="s">
        <v>261</v>
      </c>
      <c r="E26" s="274"/>
      <c r="F26" s="275"/>
      <c r="G26" s="646">
        <v>250000</v>
      </c>
      <c r="H26" s="646"/>
      <c r="I26" s="646">
        <v>0</v>
      </c>
      <c r="J26" s="646"/>
      <c r="K26" s="646"/>
      <c r="L26" s="646"/>
      <c r="M26" s="273">
        <f t="shared" si="1"/>
        <v>250000</v>
      </c>
    </row>
    <row r="27" spans="2:13" s="26" customFormat="1" ht="15" customHeight="1" x14ac:dyDescent="0.25">
      <c r="B27" s="680"/>
      <c r="C27" s="681"/>
      <c r="D27" s="269" t="s">
        <v>416</v>
      </c>
      <c r="E27" s="277"/>
      <c r="F27" s="275"/>
      <c r="G27" s="646">
        <v>0</v>
      </c>
      <c r="H27" s="646"/>
      <c r="I27" s="646">
        <v>1156387.75</v>
      </c>
      <c r="J27" s="646"/>
      <c r="K27" s="646">
        <v>927729.6</v>
      </c>
      <c r="L27" s="646"/>
      <c r="M27" s="273">
        <f t="shared" si="1"/>
        <v>2084117.35</v>
      </c>
    </row>
    <row r="28" spans="2:13" ht="19.5" customHeight="1" thickBot="1" x14ac:dyDescent="0.3">
      <c r="B28" s="678" t="s">
        <v>184</v>
      </c>
      <c r="C28" s="679"/>
      <c r="D28" s="679"/>
      <c r="E28" s="679"/>
      <c r="F28" s="679"/>
      <c r="G28" s="676">
        <f>SUM(G21:G27)</f>
        <v>658224.92999999993</v>
      </c>
      <c r="H28" s="676"/>
      <c r="I28" s="676">
        <f>SUM(I21:J27)</f>
        <v>1156387.75</v>
      </c>
      <c r="J28" s="676"/>
      <c r="K28" s="676">
        <f>SUM(K21:L27)</f>
        <v>927729.6</v>
      </c>
      <c r="L28" s="676"/>
      <c r="M28" s="278">
        <f>SUM(M21:M27)</f>
        <v>2742342.2800000003</v>
      </c>
    </row>
    <row r="29" spans="2:13" ht="13.5" customHeight="1" thickBot="1" x14ac:dyDescent="0.3">
      <c r="B29" s="677" t="s">
        <v>215</v>
      </c>
      <c r="C29" s="677"/>
      <c r="D29" s="677"/>
      <c r="E29" s="677"/>
      <c r="F29" s="677"/>
      <c r="G29" s="677"/>
      <c r="H29" s="677"/>
      <c r="I29" s="677"/>
      <c r="J29" s="677"/>
      <c r="K29" s="677"/>
      <c r="L29" s="677"/>
      <c r="M29" s="677"/>
    </row>
    <row r="30" spans="2:13" ht="19.5" customHeight="1" thickBot="1" x14ac:dyDescent="0.3">
      <c r="B30" s="671" t="s">
        <v>266</v>
      </c>
      <c r="C30" s="672"/>
      <c r="D30" s="672"/>
      <c r="E30" s="672"/>
      <c r="F30" s="672"/>
      <c r="G30" s="672"/>
      <c r="H30" s="672"/>
      <c r="I30" s="672"/>
      <c r="J30" s="672"/>
      <c r="K30" s="672"/>
      <c r="L30" s="672"/>
      <c r="M30" s="673"/>
    </row>
    <row r="31" spans="2:13" s="26" customFormat="1" ht="24.75" customHeight="1" x14ac:dyDescent="0.25">
      <c r="B31" s="674" t="s">
        <v>263</v>
      </c>
      <c r="C31" s="675"/>
      <c r="D31" s="675"/>
      <c r="E31" s="675"/>
      <c r="F31" s="675"/>
      <c r="G31" s="644">
        <v>2018</v>
      </c>
      <c r="H31" s="644"/>
      <c r="I31" s="644">
        <v>2019</v>
      </c>
      <c r="J31" s="644"/>
      <c r="K31" s="675">
        <v>2020</v>
      </c>
      <c r="L31" s="675"/>
      <c r="M31" s="174" t="s">
        <v>129</v>
      </c>
    </row>
    <row r="32" spans="2:13" ht="18" customHeight="1" x14ac:dyDescent="0.25">
      <c r="B32" s="717" t="s">
        <v>206</v>
      </c>
      <c r="C32" s="638" t="s">
        <v>208</v>
      </c>
      <c r="D32" s="638"/>
      <c r="E32" s="638"/>
      <c r="F32" s="638"/>
      <c r="G32" s="640">
        <v>117353.01</v>
      </c>
      <c r="H32" s="640"/>
      <c r="I32" s="640">
        <v>118468.57</v>
      </c>
      <c r="J32" s="640"/>
      <c r="K32" s="639">
        <v>108949.5</v>
      </c>
      <c r="L32" s="639"/>
      <c r="M32" s="117">
        <f t="shared" ref="M32:M44" si="2">SUM(G32:K32)</f>
        <v>344771.08</v>
      </c>
    </row>
    <row r="33" spans="2:13" ht="18" customHeight="1" x14ac:dyDescent="0.25">
      <c r="B33" s="717"/>
      <c r="C33" s="638" t="s">
        <v>207</v>
      </c>
      <c r="D33" s="638"/>
      <c r="E33" s="638"/>
      <c r="F33" s="638"/>
      <c r="G33" s="640">
        <v>4419817.9800000004</v>
      </c>
      <c r="H33" s="640"/>
      <c r="I33" s="640">
        <v>5305069.5999999996</v>
      </c>
      <c r="J33" s="640"/>
      <c r="K33" s="639">
        <v>4030634.63</v>
      </c>
      <c r="L33" s="639"/>
      <c r="M33" s="117">
        <f t="shared" si="2"/>
        <v>13755522.210000001</v>
      </c>
    </row>
    <row r="34" spans="2:13" ht="18" customHeight="1" x14ac:dyDescent="0.25">
      <c r="B34" s="717"/>
      <c r="C34" s="638" t="s">
        <v>386</v>
      </c>
      <c r="D34" s="638"/>
      <c r="E34" s="638"/>
      <c r="F34" s="638"/>
      <c r="G34" s="640">
        <v>1067916.05</v>
      </c>
      <c r="H34" s="640"/>
      <c r="I34" s="640">
        <v>1636136.42</v>
      </c>
      <c r="J34" s="640"/>
      <c r="K34" s="724">
        <v>1363210.7</v>
      </c>
      <c r="L34" s="724"/>
      <c r="M34" s="117">
        <f t="shared" si="2"/>
        <v>4067263.17</v>
      </c>
    </row>
    <row r="35" spans="2:13" ht="18" customHeight="1" x14ac:dyDescent="0.25">
      <c r="B35" s="717"/>
      <c r="C35" s="638" t="s">
        <v>209</v>
      </c>
      <c r="D35" s="638"/>
      <c r="E35" s="638"/>
      <c r="F35" s="638"/>
      <c r="G35" s="640">
        <v>453848.91</v>
      </c>
      <c r="H35" s="640"/>
      <c r="I35" s="640">
        <v>432251.06</v>
      </c>
      <c r="J35" s="640"/>
      <c r="K35" s="639">
        <v>342564.61</v>
      </c>
      <c r="L35" s="639"/>
      <c r="M35" s="117">
        <f t="shared" si="2"/>
        <v>1228664.58</v>
      </c>
    </row>
    <row r="36" spans="2:13" s="26" customFormat="1" ht="18" customHeight="1" x14ac:dyDescent="0.25">
      <c r="B36" s="717"/>
      <c r="C36" s="638" t="s">
        <v>210</v>
      </c>
      <c r="D36" s="638"/>
      <c r="E36" s="638"/>
      <c r="F36" s="638"/>
      <c r="G36" s="640">
        <v>12000</v>
      </c>
      <c r="H36" s="640"/>
      <c r="I36" s="640">
        <v>0</v>
      </c>
      <c r="J36" s="640"/>
      <c r="K36" s="639"/>
      <c r="L36" s="639"/>
      <c r="M36" s="117">
        <f t="shared" si="2"/>
        <v>12000</v>
      </c>
    </row>
    <row r="37" spans="2:13" ht="20.25" customHeight="1" x14ac:dyDescent="0.25">
      <c r="B37" s="717"/>
      <c r="C37" s="638" t="s">
        <v>268</v>
      </c>
      <c r="D37" s="638"/>
      <c r="E37" s="638"/>
      <c r="F37" s="638"/>
      <c r="G37" s="640">
        <v>142497.06</v>
      </c>
      <c r="H37" s="640"/>
      <c r="I37" s="640">
        <v>0</v>
      </c>
      <c r="J37" s="640"/>
      <c r="K37" s="639"/>
      <c r="L37" s="639"/>
      <c r="M37" s="117">
        <f t="shared" si="2"/>
        <v>142497.06</v>
      </c>
    </row>
    <row r="38" spans="2:13" ht="20.25" customHeight="1" x14ac:dyDescent="0.25">
      <c r="B38" s="717"/>
      <c r="C38" s="638" t="s">
        <v>426</v>
      </c>
      <c r="D38" s="638"/>
      <c r="E38" s="638"/>
      <c r="F38" s="638"/>
      <c r="G38" s="718"/>
      <c r="H38" s="718"/>
      <c r="I38" s="718"/>
      <c r="J38" s="718"/>
      <c r="K38" s="716">
        <v>3445560.48</v>
      </c>
      <c r="L38" s="716"/>
      <c r="M38" s="117"/>
    </row>
    <row r="39" spans="2:13" ht="20.25" customHeight="1" thickBot="1" x14ac:dyDescent="0.3">
      <c r="B39" s="657" t="s">
        <v>288</v>
      </c>
      <c r="C39" s="658"/>
      <c r="D39" s="658"/>
      <c r="E39" s="658"/>
      <c r="F39" s="658"/>
      <c r="G39" s="708">
        <f>SUM(G32:G37)</f>
        <v>6213433.0099999998</v>
      </c>
      <c r="H39" s="708"/>
      <c r="I39" s="708">
        <f>SUM(I32:I37)</f>
        <v>7491925.6499999994</v>
      </c>
      <c r="J39" s="708"/>
      <c r="K39" s="719">
        <f>SUM(K32:L38)</f>
        <v>9290919.9199999999</v>
      </c>
      <c r="L39" s="719"/>
      <c r="M39" s="180">
        <f>SUM(M32:M37)</f>
        <v>19550718.099999998</v>
      </c>
    </row>
    <row r="40" spans="2:13" ht="21" customHeight="1" x14ac:dyDescent="0.25">
      <c r="B40" s="691" t="s">
        <v>211</v>
      </c>
      <c r="C40" s="685" t="s">
        <v>207</v>
      </c>
      <c r="D40" s="685"/>
      <c r="E40" s="685"/>
      <c r="F40" s="685"/>
      <c r="G40" s="686">
        <v>660520</v>
      </c>
      <c r="H40" s="686"/>
      <c r="I40" s="686">
        <v>135600</v>
      </c>
      <c r="J40" s="686"/>
      <c r="K40" s="713"/>
      <c r="L40" s="713"/>
      <c r="M40" s="179">
        <f t="shared" si="2"/>
        <v>796120</v>
      </c>
    </row>
    <row r="41" spans="2:13" ht="18" customHeight="1" x14ac:dyDescent="0.25">
      <c r="B41" s="692"/>
      <c r="C41" s="638" t="s">
        <v>212</v>
      </c>
      <c r="D41" s="638"/>
      <c r="E41" s="638"/>
      <c r="F41" s="638"/>
      <c r="G41" s="640">
        <v>438500</v>
      </c>
      <c r="H41" s="640"/>
      <c r="I41" s="640">
        <v>228500</v>
      </c>
      <c r="J41" s="640"/>
      <c r="K41" s="639"/>
      <c r="L41" s="639"/>
      <c r="M41" s="117">
        <f t="shared" si="2"/>
        <v>667000</v>
      </c>
    </row>
    <row r="42" spans="2:13" ht="18" customHeight="1" x14ac:dyDescent="0.25">
      <c r="B42" s="692"/>
      <c r="C42" s="638" t="s">
        <v>209</v>
      </c>
      <c r="D42" s="638"/>
      <c r="E42" s="638"/>
      <c r="F42" s="638"/>
      <c r="G42" s="640">
        <v>0</v>
      </c>
      <c r="H42" s="640"/>
      <c r="I42" s="640">
        <v>0</v>
      </c>
      <c r="J42" s="640"/>
      <c r="K42" s="639"/>
      <c r="L42" s="639"/>
      <c r="M42" s="117">
        <f t="shared" si="2"/>
        <v>0</v>
      </c>
    </row>
    <row r="43" spans="2:13" ht="18" customHeight="1" x14ac:dyDescent="0.25">
      <c r="B43" s="692"/>
      <c r="C43" s="638" t="s">
        <v>270</v>
      </c>
      <c r="D43" s="638"/>
      <c r="E43" s="638"/>
      <c r="F43" s="638"/>
      <c r="G43" s="640">
        <v>0</v>
      </c>
      <c r="H43" s="640"/>
      <c r="I43" s="640">
        <v>0</v>
      </c>
      <c r="J43" s="640"/>
      <c r="K43" s="639"/>
      <c r="L43" s="639"/>
      <c r="M43" s="117">
        <f t="shared" si="2"/>
        <v>0</v>
      </c>
    </row>
    <row r="44" spans="2:13" ht="18" customHeight="1" x14ac:dyDescent="0.25">
      <c r="B44" s="692"/>
      <c r="C44" s="638" t="s">
        <v>210</v>
      </c>
      <c r="D44" s="638"/>
      <c r="E44" s="638"/>
      <c r="F44" s="638"/>
      <c r="G44" s="640">
        <v>0</v>
      </c>
      <c r="H44" s="640"/>
      <c r="I44" s="640">
        <v>0</v>
      </c>
      <c r="J44" s="640"/>
      <c r="K44" s="639"/>
      <c r="L44" s="639"/>
      <c r="M44" s="117">
        <f t="shared" si="2"/>
        <v>0</v>
      </c>
    </row>
    <row r="45" spans="2:13" ht="18" customHeight="1" thickBot="1" x14ac:dyDescent="0.3">
      <c r="B45" s="722" t="s">
        <v>288</v>
      </c>
      <c r="C45" s="723"/>
      <c r="D45" s="723"/>
      <c r="E45" s="723"/>
      <c r="F45" s="723"/>
      <c r="G45" s="720">
        <f>SUM(G40:G44)</f>
        <v>1099020</v>
      </c>
      <c r="H45" s="720"/>
      <c r="I45" s="720">
        <f>SUM(I40:I44)</f>
        <v>364100</v>
      </c>
      <c r="J45" s="720"/>
      <c r="K45" s="721"/>
      <c r="L45" s="721"/>
      <c r="M45" s="181">
        <f>SUM(M40:M44)</f>
        <v>1463120</v>
      </c>
    </row>
    <row r="46" spans="2:13" s="26" customFormat="1" ht="19.5" customHeight="1" thickBot="1" x14ac:dyDescent="0.3">
      <c r="B46" s="711" t="s">
        <v>213</v>
      </c>
      <c r="C46" s="712"/>
      <c r="D46" s="712"/>
      <c r="E46" s="712"/>
      <c r="F46" s="712"/>
      <c r="G46" s="710">
        <f>G39+G45</f>
        <v>7312453.0099999998</v>
      </c>
      <c r="H46" s="710"/>
      <c r="I46" s="710">
        <f>I39+I45</f>
        <v>7856025.6499999994</v>
      </c>
      <c r="J46" s="710"/>
      <c r="K46" s="704">
        <f>K39+K45</f>
        <v>9290919.9199999999</v>
      </c>
      <c r="L46" s="704"/>
      <c r="M46" s="99">
        <f>M39+M45</f>
        <v>21013838.099999998</v>
      </c>
    </row>
    <row r="47" spans="2:13" ht="15.75" customHeight="1" thickBot="1" x14ac:dyDescent="0.3">
      <c r="B47" s="677" t="s">
        <v>427</v>
      </c>
      <c r="C47" s="677"/>
      <c r="D47" s="677"/>
      <c r="E47" s="677"/>
      <c r="F47" s="677"/>
      <c r="G47" s="677"/>
      <c r="H47" s="677"/>
      <c r="I47" s="677"/>
      <c r="J47" s="677"/>
      <c r="K47" s="677"/>
      <c r="L47" s="677"/>
      <c r="M47" s="677"/>
    </row>
    <row r="48" spans="2:13" ht="19.5" customHeight="1" x14ac:dyDescent="0.25">
      <c r="B48" s="700" t="s">
        <v>269</v>
      </c>
      <c r="C48" s="701"/>
      <c r="D48" s="701"/>
      <c r="E48" s="701"/>
      <c r="F48" s="701"/>
      <c r="G48" s="701"/>
      <c r="H48" s="701"/>
      <c r="I48" s="701"/>
      <c r="J48" s="701"/>
      <c r="K48" s="701"/>
      <c r="L48" s="701"/>
      <c r="M48" s="702"/>
    </row>
    <row r="49" spans="2:13" s="33" customFormat="1" ht="15" customHeight="1" x14ac:dyDescent="0.25">
      <c r="B49" s="688" t="s">
        <v>271</v>
      </c>
      <c r="C49" s="689"/>
      <c r="D49" s="689"/>
      <c r="E49" s="689"/>
      <c r="F49" s="690"/>
      <c r="G49" s="687">
        <v>2018</v>
      </c>
      <c r="H49" s="687"/>
      <c r="I49" s="703">
        <v>2019</v>
      </c>
      <c r="J49" s="689"/>
      <c r="K49" s="703">
        <v>2020</v>
      </c>
      <c r="L49" s="690"/>
      <c r="M49" s="177" t="s">
        <v>129</v>
      </c>
    </row>
    <row r="50" spans="2:13" s="289" customFormat="1" ht="15" customHeight="1" x14ac:dyDescent="0.25">
      <c r="B50" s="634" t="s">
        <v>467</v>
      </c>
      <c r="C50" s="635"/>
      <c r="D50" s="635"/>
      <c r="E50" s="635"/>
      <c r="F50" s="279" t="s">
        <v>468</v>
      </c>
      <c r="G50" s="636"/>
      <c r="H50" s="637"/>
      <c r="I50" s="636"/>
      <c r="J50" s="637"/>
      <c r="K50" s="636"/>
      <c r="L50" s="637"/>
      <c r="M50" s="288"/>
    </row>
    <row r="51" spans="2:13" s="33" customFormat="1" ht="15" customHeight="1" x14ac:dyDescent="0.25">
      <c r="B51" s="714" t="s">
        <v>264</v>
      </c>
      <c r="C51" s="715"/>
      <c r="D51" s="715"/>
      <c r="E51" s="715"/>
      <c r="F51" s="173" t="s">
        <v>272</v>
      </c>
      <c r="G51" s="683">
        <f>G17</f>
        <v>2436304.04</v>
      </c>
      <c r="H51" s="684"/>
      <c r="I51" s="683">
        <f>I17</f>
        <v>3699514.37</v>
      </c>
      <c r="J51" s="684"/>
      <c r="K51" s="683">
        <f>K17</f>
        <v>3459257.4200000004</v>
      </c>
      <c r="L51" s="684"/>
      <c r="M51" s="182">
        <f>SUM(G51:K51)</f>
        <v>9595075.8300000001</v>
      </c>
    </row>
    <row r="52" spans="2:13" s="33" customFormat="1" ht="15" customHeight="1" x14ac:dyDescent="0.25">
      <c r="B52" s="714" t="s">
        <v>265</v>
      </c>
      <c r="C52" s="715"/>
      <c r="D52" s="715"/>
      <c r="E52" s="715"/>
      <c r="F52" s="173" t="s">
        <v>273</v>
      </c>
      <c r="G52" s="683">
        <f>G28</f>
        <v>658224.92999999993</v>
      </c>
      <c r="H52" s="684"/>
      <c r="I52" s="683">
        <f>I28</f>
        <v>1156387.75</v>
      </c>
      <c r="J52" s="684"/>
      <c r="K52" s="683">
        <f>K28</f>
        <v>927729.6</v>
      </c>
      <c r="L52" s="684"/>
      <c r="M52" s="183">
        <f>SUM(G52:K52)</f>
        <v>2742342.28</v>
      </c>
    </row>
    <row r="53" spans="2:13" s="33" customFormat="1" ht="15" customHeight="1" x14ac:dyDescent="0.25">
      <c r="B53" s="714" t="s">
        <v>266</v>
      </c>
      <c r="C53" s="715"/>
      <c r="D53" s="715"/>
      <c r="E53" s="715"/>
      <c r="F53" s="173" t="s">
        <v>274</v>
      </c>
      <c r="G53" s="683">
        <f>G46</f>
        <v>7312453.0099999998</v>
      </c>
      <c r="H53" s="684"/>
      <c r="I53" s="683">
        <f>I46</f>
        <v>7856025.6499999994</v>
      </c>
      <c r="J53" s="684"/>
      <c r="K53" s="683">
        <f>K46</f>
        <v>9290919.9199999999</v>
      </c>
      <c r="L53" s="684"/>
      <c r="M53" s="183">
        <f>SUM(G53:K53)</f>
        <v>24459398.579999998</v>
      </c>
    </row>
    <row r="54" spans="2:13" s="33" customFormat="1" ht="15" customHeight="1" x14ac:dyDescent="0.25">
      <c r="B54" s="688" t="s">
        <v>214</v>
      </c>
      <c r="C54" s="689"/>
      <c r="D54" s="689"/>
      <c r="E54" s="689"/>
      <c r="F54" s="690"/>
      <c r="G54" s="682">
        <f>SUM(G51:H53)</f>
        <v>10406981.98</v>
      </c>
      <c r="H54" s="682"/>
      <c r="I54" s="682">
        <f>SUM(I51:J53)</f>
        <v>12711927.77</v>
      </c>
      <c r="J54" s="682"/>
      <c r="K54" s="682">
        <f>SUM(K51:L53)</f>
        <v>13677906.940000001</v>
      </c>
      <c r="L54" s="682"/>
      <c r="M54" s="184">
        <f>SUM(G54:K54)</f>
        <v>36796816.689999998</v>
      </c>
    </row>
    <row r="55" spans="2:13" ht="16.5" customHeight="1" thickBot="1" x14ac:dyDescent="0.3">
      <c r="B55" s="185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7"/>
    </row>
    <row r="56" spans="2:13" x14ac:dyDescent="0.25">
      <c r="B56" s="21"/>
      <c r="C56" s="1"/>
      <c r="D56" s="1"/>
      <c r="E56" s="1"/>
      <c r="F56" s="1"/>
      <c r="G56" s="1"/>
      <c r="H56" s="1"/>
      <c r="I56" s="1"/>
      <c r="J56" s="1"/>
      <c r="K56" s="1"/>
      <c r="L56" s="1"/>
      <c r="M56" s="29"/>
    </row>
    <row r="57" spans="2:13" x14ac:dyDescent="0.25">
      <c r="B57" s="21"/>
      <c r="C57" s="1"/>
      <c r="D57" s="1"/>
      <c r="E57" s="1"/>
      <c r="F57" s="1"/>
      <c r="G57" s="1"/>
      <c r="H57" s="1"/>
      <c r="I57" s="1"/>
      <c r="J57" s="1"/>
      <c r="K57" s="1"/>
      <c r="L57" s="1"/>
      <c r="M57" s="29"/>
    </row>
    <row r="58" spans="2:13" x14ac:dyDescent="0.25">
      <c r="B58" s="21"/>
      <c r="C58" s="1"/>
      <c r="D58" s="1"/>
      <c r="E58" s="1"/>
      <c r="F58" s="1"/>
      <c r="G58" s="1"/>
      <c r="H58" s="1"/>
      <c r="I58" s="1"/>
      <c r="J58" s="1"/>
      <c r="K58" s="1"/>
      <c r="L58" s="1"/>
      <c r="M58" s="29"/>
    </row>
    <row r="59" spans="2:13" x14ac:dyDescent="0.25">
      <c r="B59" s="21"/>
      <c r="C59" s="1"/>
      <c r="D59" s="1"/>
      <c r="E59" s="1"/>
      <c r="F59" s="1"/>
      <c r="G59" s="1"/>
      <c r="H59" s="1"/>
      <c r="I59" s="1"/>
      <c r="J59" s="1"/>
      <c r="K59" s="1"/>
      <c r="L59" s="1"/>
      <c r="M59" s="29"/>
    </row>
    <row r="60" spans="2:13" x14ac:dyDescent="0.25">
      <c r="B60" s="21"/>
      <c r="C60" s="1"/>
      <c r="D60" s="1"/>
      <c r="E60" s="1"/>
      <c r="F60" s="1"/>
      <c r="G60" s="1"/>
      <c r="H60" s="1"/>
      <c r="I60" s="1"/>
      <c r="J60" s="1"/>
      <c r="K60" s="1"/>
      <c r="L60" s="1"/>
      <c r="M60" s="29"/>
    </row>
    <row r="61" spans="2:13" x14ac:dyDescent="0.25">
      <c r="B61" s="21"/>
      <c r="C61" s="1"/>
      <c r="D61" s="1"/>
      <c r="E61" s="1"/>
      <c r="F61" s="1"/>
      <c r="G61" s="1"/>
      <c r="H61" s="1"/>
      <c r="I61" s="1"/>
      <c r="J61" s="1"/>
      <c r="K61" s="1"/>
      <c r="L61" s="1"/>
      <c r="M61" s="29"/>
    </row>
    <row r="62" spans="2:13" x14ac:dyDescent="0.25">
      <c r="B62" s="21"/>
      <c r="C62" s="1"/>
      <c r="D62" s="1"/>
      <c r="E62" s="1"/>
      <c r="F62" s="1"/>
      <c r="G62" s="1"/>
      <c r="H62" s="1"/>
      <c r="I62" s="1"/>
      <c r="J62" s="1"/>
      <c r="K62" s="1"/>
      <c r="L62" s="1"/>
      <c r="M62" s="29"/>
    </row>
    <row r="63" spans="2:13" x14ac:dyDescent="0.25">
      <c r="B63" s="21"/>
      <c r="C63" s="1"/>
      <c r="D63" s="1"/>
      <c r="E63" s="1"/>
      <c r="F63" s="1"/>
      <c r="G63" s="1"/>
      <c r="H63" s="1"/>
      <c r="I63" s="1"/>
      <c r="J63" s="1"/>
      <c r="K63" s="1"/>
      <c r="L63" s="1"/>
      <c r="M63" s="29"/>
    </row>
    <row r="64" spans="2:13" x14ac:dyDescent="0.25">
      <c r="B64" s="21"/>
      <c r="C64" s="1"/>
      <c r="D64" s="1"/>
      <c r="E64" s="1"/>
      <c r="F64" s="1"/>
      <c r="G64" s="1"/>
      <c r="H64" s="1"/>
      <c r="I64" s="1"/>
      <c r="J64" s="1"/>
      <c r="K64" s="1"/>
      <c r="L64" s="1"/>
      <c r="M64" s="29"/>
    </row>
    <row r="65" spans="2:13" x14ac:dyDescent="0.25">
      <c r="B65" s="21"/>
      <c r="C65" s="1"/>
      <c r="D65" s="1"/>
      <c r="E65" s="1"/>
      <c r="F65" s="1"/>
      <c r="G65" s="1"/>
      <c r="H65" s="1"/>
      <c r="I65" s="1"/>
      <c r="J65" s="1"/>
      <c r="K65" s="1"/>
      <c r="L65" s="1"/>
      <c r="M65" s="29"/>
    </row>
    <row r="66" spans="2:13" ht="23.25" customHeight="1" x14ac:dyDescent="0.25">
      <c r="B66" s="21"/>
      <c r="C66" s="1"/>
      <c r="D66" s="1"/>
      <c r="E66" s="1"/>
      <c r="F66" s="1"/>
      <c r="G66" s="1"/>
      <c r="H66" s="1"/>
      <c r="I66" s="1"/>
      <c r="J66" s="1"/>
      <c r="K66" s="1"/>
      <c r="L66" s="1"/>
      <c r="M66" s="29"/>
    </row>
    <row r="67" spans="2:13" x14ac:dyDescent="0.25">
      <c r="B67" s="21"/>
      <c r="C67" s="1"/>
      <c r="D67" s="1"/>
      <c r="E67" s="1"/>
      <c r="F67" s="1"/>
      <c r="G67" s="1"/>
      <c r="H67" s="1"/>
      <c r="I67" s="1"/>
      <c r="J67" s="1"/>
      <c r="K67" s="1"/>
      <c r="L67" s="1"/>
      <c r="M67" s="29"/>
    </row>
    <row r="68" spans="2:13" ht="27" customHeight="1" x14ac:dyDescent="0.25">
      <c r="B68" s="21"/>
      <c r="C68" s="1"/>
      <c r="D68" s="1"/>
      <c r="E68" s="1"/>
      <c r="F68" s="1"/>
      <c r="G68" s="1"/>
      <c r="H68" s="1"/>
      <c r="I68" s="1"/>
      <c r="J68" s="1"/>
      <c r="K68" s="1"/>
      <c r="L68" s="1"/>
      <c r="M68" s="29"/>
    </row>
    <row r="69" spans="2:13" x14ac:dyDescent="0.25">
      <c r="B69" s="21"/>
      <c r="C69" s="1"/>
      <c r="D69" s="1"/>
      <c r="E69" s="1"/>
      <c r="F69" s="1"/>
      <c r="G69" s="1"/>
      <c r="H69" s="1"/>
      <c r="I69" s="1"/>
      <c r="J69" s="1"/>
      <c r="K69" s="1"/>
      <c r="L69" s="1"/>
      <c r="M69" s="29"/>
    </row>
    <row r="70" spans="2:13" ht="24" customHeight="1" x14ac:dyDescent="0.25">
      <c r="B70" s="30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2"/>
    </row>
    <row r="71" spans="2:13" x14ac:dyDescent="0.25">
      <c r="B71" s="20" t="s">
        <v>220</v>
      </c>
      <c r="C71" s="27"/>
      <c r="D71" s="27"/>
      <c r="E71" s="27"/>
      <c r="F71" s="27"/>
      <c r="G71" s="27"/>
      <c r="H71" s="27"/>
      <c r="K71" s="709" t="s">
        <v>28</v>
      </c>
      <c r="L71" s="709"/>
      <c r="M71" s="34">
        <v>44132</v>
      </c>
    </row>
  </sheetData>
  <mergeCells count="189">
    <mergeCell ref="K35:L35"/>
    <mergeCell ref="K32:L32"/>
    <mergeCell ref="K33:L33"/>
    <mergeCell ref="C32:F32"/>
    <mergeCell ref="G32:H32"/>
    <mergeCell ref="I32:J32"/>
    <mergeCell ref="C34:F34"/>
    <mergeCell ref="G34:H34"/>
    <mergeCell ref="I34:J34"/>
    <mergeCell ref="K71:L71"/>
    <mergeCell ref="K54:L54"/>
    <mergeCell ref="B54:F54"/>
    <mergeCell ref="I54:J54"/>
    <mergeCell ref="I41:J41"/>
    <mergeCell ref="I46:J46"/>
    <mergeCell ref="G46:H46"/>
    <mergeCell ref="B46:F46"/>
    <mergeCell ref="K40:L40"/>
    <mergeCell ref="K41:L41"/>
    <mergeCell ref="K42:L42"/>
    <mergeCell ref="K43:L43"/>
    <mergeCell ref="K44:L44"/>
    <mergeCell ref="B51:E51"/>
    <mergeCell ref="B52:E52"/>
    <mergeCell ref="B53:E53"/>
    <mergeCell ref="K49:L49"/>
    <mergeCell ref="K51:L51"/>
    <mergeCell ref="K52:L52"/>
    <mergeCell ref="I52:J52"/>
    <mergeCell ref="I53:J53"/>
    <mergeCell ref="B47:M47"/>
    <mergeCell ref="C41:F41"/>
    <mergeCell ref="G41:H41"/>
    <mergeCell ref="K53:L53"/>
    <mergeCell ref="B48:M48"/>
    <mergeCell ref="I49:J49"/>
    <mergeCell ref="K46:L46"/>
    <mergeCell ref="I43:J43"/>
    <mergeCell ref="I9:J9"/>
    <mergeCell ref="K3:L3"/>
    <mergeCell ref="K4:L4"/>
    <mergeCell ref="K5:L5"/>
    <mergeCell ref="I4:J4"/>
    <mergeCell ref="K8:L8"/>
    <mergeCell ref="K9:L9"/>
    <mergeCell ref="K10:L10"/>
    <mergeCell ref="B10:F10"/>
    <mergeCell ref="B8:F8"/>
    <mergeCell ref="G10:H10"/>
    <mergeCell ref="I10:J10"/>
    <mergeCell ref="B9:F9"/>
    <mergeCell ref="G8:H8"/>
    <mergeCell ref="I8:J8"/>
    <mergeCell ref="G9:H9"/>
    <mergeCell ref="B39:F39"/>
    <mergeCell ref="G39:H39"/>
    <mergeCell ref="I39:J39"/>
    <mergeCell ref="B1:M1"/>
    <mergeCell ref="B2:M2"/>
    <mergeCell ref="B3:F3"/>
    <mergeCell ref="G3:H3"/>
    <mergeCell ref="I3:J3"/>
    <mergeCell ref="B7:F7"/>
    <mergeCell ref="G7:H7"/>
    <mergeCell ref="I7:J7"/>
    <mergeCell ref="G4:H4"/>
    <mergeCell ref="B4:F4"/>
    <mergeCell ref="B6:F6"/>
    <mergeCell ref="B5:F5"/>
    <mergeCell ref="G5:H5"/>
    <mergeCell ref="I5:J5"/>
    <mergeCell ref="G6:H6"/>
    <mergeCell ref="I6:J6"/>
    <mergeCell ref="K6:L6"/>
    <mergeCell ref="K7:L7"/>
    <mergeCell ref="G54:H54"/>
    <mergeCell ref="G53:H53"/>
    <mergeCell ref="I35:J35"/>
    <mergeCell ref="C37:F37"/>
    <mergeCell ref="G37:H37"/>
    <mergeCell ref="I37:J37"/>
    <mergeCell ref="C40:F40"/>
    <mergeCell ref="G40:H40"/>
    <mergeCell ref="C42:F42"/>
    <mergeCell ref="G42:H42"/>
    <mergeCell ref="I42:J42"/>
    <mergeCell ref="G52:H52"/>
    <mergeCell ref="G49:H49"/>
    <mergeCell ref="G51:H51"/>
    <mergeCell ref="I51:J51"/>
    <mergeCell ref="I36:J36"/>
    <mergeCell ref="G43:H43"/>
    <mergeCell ref="G35:H35"/>
    <mergeCell ref="B49:F49"/>
    <mergeCell ref="B40:B44"/>
    <mergeCell ref="C43:F43"/>
    <mergeCell ref="C44:F44"/>
    <mergeCell ref="G44:H44"/>
    <mergeCell ref="I44:J44"/>
    <mergeCell ref="B30:M30"/>
    <mergeCell ref="B31:F31"/>
    <mergeCell ref="G31:H31"/>
    <mergeCell ref="K24:L24"/>
    <mergeCell ref="K25:L25"/>
    <mergeCell ref="K26:L26"/>
    <mergeCell ref="G28:H28"/>
    <mergeCell ref="I28:J28"/>
    <mergeCell ref="B29:M29"/>
    <mergeCell ref="K27:L27"/>
    <mergeCell ref="K28:L28"/>
    <mergeCell ref="K31:L31"/>
    <mergeCell ref="G26:H26"/>
    <mergeCell ref="I26:J26"/>
    <mergeCell ref="G25:H25"/>
    <mergeCell ref="I25:J25"/>
    <mergeCell ref="I24:J24"/>
    <mergeCell ref="G24:H24"/>
    <mergeCell ref="I27:J27"/>
    <mergeCell ref="B28:F28"/>
    <mergeCell ref="B27:C27"/>
    <mergeCell ref="G27:H27"/>
    <mergeCell ref="I31:J31"/>
    <mergeCell ref="K11:L11"/>
    <mergeCell ref="K17:L17"/>
    <mergeCell ref="K20:L20"/>
    <mergeCell ref="B18:M18"/>
    <mergeCell ref="G13:H13"/>
    <mergeCell ref="I13:J13"/>
    <mergeCell ref="G14:H14"/>
    <mergeCell ref="I14:J14"/>
    <mergeCell ref="B17:F17"/>
    <mergeCell ref="G17:H17"/>
    <mergeCell ref="B13:F13"/>
    <mergeCell ref="B16:F16"/>
    <mergeCell ref="G16:H16"/>
    <mergeCell ref="I16:J16"/>
    <mergeCell ref="B11:F11"/>
    <mergeCell ref="G11:H11"/>
    <mergeCell ref="I11:J11"/>
    <mergeCell ref="G20:H20"/>
    <mergeCell ref="I20:J20"/>
    <mergeCell ref="B20:C20"/>
    <mergeCell ref="B12:F12"/>
    <mergeCell ref="B14:F14"/>
    <mergeCell ref="K12:L12"/>
    <mergeCell ref="K14:L14"/>
    <mergeCell ref="G12:H12"/>
    <mergeCell ref="I12:J12"/>
    <mergeCell ref="B19:M19"/>
    <mergeCell ref="I22:J22"/>
    <mergeCell ref="B22:C22"/>
    <mergeCell ref="G23:H23"/>
    <mergeCell ref="G22:H22"/>
    <mergeCell ref="I23:J23"/>
    <mergeCell ref="I21:J21"/>
    <mergeCell ref="K21:L21"/>
    <mergeCell ref="K23:L23"/>
    <mergeCell ref="K22:L22"/>
    <mergeCell ref="G15:H15"/>
    <mergeCell ref="I15:J15"/>
    <mergeCell ref="K15:L15"/>
    <mergeCell ref="K16:L16"/>
    <mergeCell ref="K13:L13"/>
    <mergeCell ref="B15:F15"/>
    <mergeCell ref="I17:J17"/>
    <mergeCell ref="B50:E50"/>
    <mergeCell ref="G50:H50"/>
    <mergeCell ref="I50:J50"/>
    <mergeCell ref="K50:L50"/>
    <mergeCell ref="C35:F35"/>
    <mergeCell ref="K36:L36"/>
    <mergeCell ref="K37:L37"/>
    <mergeCell ref="C36:F36"/>
    <mergeCell ref="G36:H36"/>
    <mergeCell ref="K38:L38"/>
    <mergeCell ref="C38:F38"/>
    <mergeCell ref="B32:B38"/>
    <mergeCell ref="G38:H38"/>
    <mergeCell ref="I38:J38"/>
    <mergeCell ref="I40:J40"/>
    <mergeCell ref="K39:L39"/>
    <mergeCell ref="G45:H45"/>
    <mergeCell ref="I45:J45"/>
    <mergeCell ref="K45:L45"/>
    <mergeCell ref="B45:F45"/>
    <mergeCell ref="G33:H33"/>
    <mergeCell ref="I33:J33"/>
    <mergeCell ref="K34:L34"/>
    <mergeCell ref="C33:F33"/>
  </mergeCells>
  <pageMargins left="0" right="0" top="3.937007874015748E-2" bottom="0" header="0" footer="0"/>
  <pageSetup paperSize="9" scale="62" fitToHeight="0" orientation="portrait" r:id="rId1"/>
  <rowBreaks count="1" manualBreakCount="1">
    <brk id="76" max="12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O59"/>
  <sheetViews>
    <sheetView showGridLines="0" view="pageBreakPreview" topLeftCell="A41" zoomScaleNormal="80" zoomScaleSheetLayoutView="100" workbookViewId="0">
      <selection activeCell="B48" sqref="B48:O48"/>
    </sheetView>
  </sheetViews>
  <sheetFormatPr defaultRowHeight="15" x14ac:dyDescent="0.25"/>
  <cols>
    <col min="1" max="1" width="2" customWidth="1"/>
    <col min="2" max="2" width="18" customWidth="1"/>
    <col min="3" max="3" width="11.5703125" customWidth="1"/>
    <col min="4" max="4" width="12" customWidth="1"/>
    <col min="5" max="5" width="14.7109375" customWidth="1"/>
    <col min="6" max="6" width="12" customWidth="1"/>
    <col min="7" max="7" width="12.140625" customWidth="1"/>
    <col min="8" max="8" width="12.42578125" customWidth="1"/>
    <col min="9" max="9" width="12.7109375" customWidth="1"/>
    <col min="10" max="10" width="11.140625" customWidth="1"/>
    <col min="11" max="11" width="11.28515625" customWidth="1"/>
    <col min="12" max="14" width="10.28515625" customWidth="1"/>
    <col min="15" max="15" width="18.85546875" style="28" customWidth="1"/>
  </cols>
  <sheetData>
    <row r="1" spans="2:15" ht="4.5" customHeight="1" x14ac:dyDescent="0.25"/>
    <row r="2" spans="2:15" s="26" customFormat="1" ht="27.75" customHeight="1" x14ac:dyDescent="0.25">
      <c r="B2" s="740" t="s">
        <v>276</v>
      </c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  <c r="O2" s="740"/>
    </row>
    <row r="3" spans="2:15" s="26" customFormat="1" ht="27.75" customHeight="1" x14ac:dyDescent="0.25">
      <c r="B3" s="487" t="s">
        <v>346</v>
      </c>
      <c r="C3" s="488"/>
      <c r="D3" s="488"/>
      <c r="E3" s="488"/>
      <c r="F3" s="488"/>
      <c r="G3" s="488"/>
      <c r="H3" s="488"/>
      <c r="I3" s="488"/>
      <c r="J3" s="488"/>
      <c r="K3" s="488"/>
      <c r="L3" s="488"/>
      <c r="M3" s="488"/>
      <c r="N3" s="488"/>
      <c r="O3" s="594"/>
    </row>
    <row r="4" spans="2:15" s="26" customFormat="1" ht="15" customHeight="1" x14ac:dyDescent="0.25">
      <c r="B4" s="741" t="s">
        <v>371</v>
      </c>
      <c r="C4" s="742"/>
      <c r="D4" s="742"/>
      <c r="E4" s="742"/>
      <c r="F4" s="742"/>
      <c r="G4" s="742"/>
      <c r="H4" s="742"/>
      <c r="I4" s="742"/>
      <c r="J4" s="742"/>
      <c r="K4" s="742"/>
      <c r="L4" s="742"/>
      <c r="M4" s="742"/>
      <c r="N4" s="742"/>
      <c r="O4" s="743"/>
    </row>
    <row r="5" spans="2:15" ht="20.100000000000001" customHeight="1" x14ac:dyDescent="0.25">
      <c r="B5" s="726" t="s">
        <v>347</v>
      </c>
      <c r="C5" s="727"/>
      <c r="D5" s="727"/>
      <c r="E5" s="727"/>
      <c r="F5" s="727"/>
      <c r="G5" s="727"/>
      <c r="H5" s="727"/>
      <c r="I5" s="727"/>
      <c r="J5" s="727"/>
      <c r="K5" s="727"/>
      <c r="L5" s="727"/>
      <c r="M5" s="727"/>
      <c r="N5" s="727"/>
      <c r="O5" s="728"/>
    </row>
    <row r="6" spans="2:15" ht="20.100000000000001" customHeight="1" x14ac:dyDescent="0.25">
      <c r="B6" s="726" t="s">
        <v>348</v>
      </c>
      <c r="C6" s="727"/>
      <c r="D6" s="727"/>
      <c r="E6" s="727"/>
      <c r="F6" s="727"/>
      <c r="G6" s="727"/>
      <c r="H6" s="727"/>
      <c r="I6" s="727"/>
      <c r="J6" s="727"/>
      <c r="K6" s="727"/>
      <c r="L6" s="727"/>
      <c r="M6" s="727"/>
      <c r="N6" s="727"/>
      <c r="O6" s="728"/>
    </row>
    <row r="7" spans="2:15" x14ac:dyDescent="0.25">
      <c r="B7" s="726" t="s">
        <v>349</v>
      </c>
      <c r="C7" s="727"/>
      <c r="D7" s="727"/>
      <c r="E7" s="727"/>
      <c r="F7" s="727"/>
      <c r="G7" s="727"/>
      <c r="H7" s="727"/>
      <c r="I7" s="727"/>
      <c r="J7" s="727"/>
      <c r="K7" s="727"/>
      <c r="L7" s="727"/>
      <c r="M7" s="727"/>
      <c r="N7" s="727"/>
      <c r="O7" s="728"/>
    </row>
    <row r="8" spans="2:15" ht="18" customHeight="1" x14ac:dyDescent="0.25">
      <c r="B8" s="726" t="s">
        <v>350</v>
      </c>
      <c r="C8" s="727"/>
      <c r="D8" s="727"/>
      <c r="E8" s="727"/>
      <c r="F8" s="727"/>
      <c r="G8" s="727"/>
      <c r="H8" s="727"/>
      <c r="I8" s="727"/>
      <c r="J8" s="727"/>
      <c r="K8" s="727"/>
      <c r="L8" s="727"/>
      <c r="M8" s="727"/>
      <c r="N8" s="727"/>
      <c r="O8" s="728"/>
    </row>
    <row r="9" spans="2:15" ht="18" customHeight="1" x14ac:dyDescent="0.25">
      <c r="B9" s="726" t="s">
        <v>351</v>
      </c>
      <c r="C9" s="727"/>
      <c r="D9" s="727"/>
      <c r="E9" s="727"/>
      <c r="F9" s="727"/>
      <c r="G9" s="727"/>
      <c r="H9" s="727"/>
      <c r="I9" s="727"/>
      <c r="J9" s="727"/>
      <c r="K9" s="727"/>
      <c r="L9" s="727"/>
      <c r="M9" s="727"/>
      <c r="N9" s="727"/>
      <c r="O9" s="728"/>
    </row>
    <row r="10" spans="2:15" ht="18" customHeight="1" x14ac:dyDescent="0.25">
      <c r="B10" s="726" t="s">
        <v>352</v>
      </c>
      <c r="C10" s="727"/>
      <c r="D10" s="727"/>
      <c r="E10" s="727"/>
      <c r="F10" s="727"/>
      <c r="G10" s="727"/>
      <c r="H10" s="727"/>
      <c r="I10" s="727"/>
      <c r="J10" s="727"/>
      <c r="K10" s="727"/>
      <c r="L10" s="727"/>
      <c r="M10" s="727"/>
      <c r="N10" s="727"/>
      <c r="O10" s="728"/>
    </row>
    <row r="11" spans="2:15" ht="18" customHeight="1" x14ac:dyDescent="0.25">
      <c r="B11" s="726" t="s">
        <v>353</v>
      </c>
      <c r="C11" s="727"/>
      <c r="D11" s="727"/>
      <c r="E11" s="727"/>
      <c r="F11" s="727"/>
      <c r="G11" s="727"/>
      <c r="H11" s="727"/>
      <c r="I11" s="727"/>
      <c r="J11" s="727"/>
      <c r="K11" s="727"/>
      <c r="L11" s="727"/>
      <c r="M11" s="727"/>
      <c r="N11" s="727"/>
      <c r="O11" s="728"/>
    </row>
    <row r="12" spans="2:15" ht="18" customHeight="1" x14ac:dyDescent="0.25">
      <c r="B12" s="726" t="s">
        <v>354</v>
      </c>
      <c r="C12" s="727"/>
      <c r="D12" s="727"/>
      <c r="E12" s="727"/>
      <c r="F12" s="727"/>
      <c r="G12" s="727"/>
      <c r="H12" s="727"/>
      <c r="I12" s="727"/>
      <c r="J12" s="727"/>
      <c r="K12" s="727"/>
      <c r="L12" s="727"/>
      <c r="M12" s="727"/>
      <c r="N12" s="727"/>
      <c r="O12" s="728"/>
    </row>
    <row r="13" spans="2:15" ht="18" customHeight="1" x14ac:dyDescent="0.25">
      <c r="B13" s="726" t="s">
        <v>355</v>
      </c>
      <c r="C13" s="727"/>
      <c r="D13" s="727"/>
      <c r="E13" s="727"/>
      <c r="F13" s="727"/>
      <c r="G13" s="727"/>
      <c r="H13" s="727"/>
      <c r="I13" s="727"/>
      <c r="J13" s="727"/>
      <c r="K13" s="727"/>
      <c r="L13" s="727"/>
      <c r="M13" s="727"/>
      <c r="N13" s="727"/>
      <c r="O13" s="728"/>
    </row>
    <row r="14" spans="2:15" ht="18" customHeight="1" x14ac:dyDescent="0.25">
      <c r="B14" s="164" t="s">
        <v>375</v>
      </c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6"/>
    </row>
    <row r="15" spans="2:15" ht="18" customHeight="1" x14ac:dyDescent="0.25">
      <c r="B15" s="726" t="s">
        <v>376</v>
      </c>
      <c r="C15" s="727"/>
      <c r="D15" s="727"/>
      <c r="E15" s="727"/>
      <c r="F15" s="727"/>
      <c r="G15" s="727"/>
      <c r="H15" s="727"/>
      <c r="I15" s="727"/>
      <c r="J15" s="727"/>
      <c r="K15" s="727"/>
      <c r="L15" s="727"/>
      <c r="M15" s="727"/>
      <c r="N15" s="727"/>
      <c r="O15" s="728"/>
    </row>
    <row r="16" spans="2:15" ht="20.100000000000001" customHeight="1" x14ac:dyDescent="0.25">
      <c r="B16" s="726" t="s">
        <v>401</v>
      </c>
      <c r="C16" s="727"/>
      <c r="D16" s="727"/>
      <c r="E16" s="727"/>
      <c r="F16" s="727"/>
      <c r="G16" s="727"/>
      <c r="H16" s="727"/>
      <c r="I16" s="727"/>
      <c r="J16" s="727"/>
      <c r="K16" s="727"/>
      <c r="L16" s="727"/>
      <c r="M16" s="727"/>
      <c r="N16" s="727"/>
      <c r="O16" s="728"/>
    </row>
    <row r="17" spans="2:15" ht="20.100000000000001" customHeight="1" x14ac:dyDescent="0.25">
      <c r="B17" s="744"/>
      <c r="C17" s="745"/>
      <c r="D17" s="745"/>
      <c r="E17" s="745"/>
      <c r="F17" s="745"/>
      <c r="G17" s="745"/>
      <c r="H17" s="745"/>
      <c r="I17" s="745"/>
      <c r="J17" s="745"/>
      <c r="K17" s="745"/>
      <c r="L17" s="745"/>
      <c r="M17" s="745"/>
      <c r="N17" s="745"/>
      <c r="O17" s="746"/>
    </row>
    <row r="18" spans="2:15" ht="20.100000000000001" customHeight="1" x14ac:dyDescent="0.25">
      <c r="B18" s="747"/>
      <c r="C18" s="748"/>
      <c r="D18" s="748"/>
      <c r="E18" s="748"/>
      <c r="F18" s="748"/>
      <c r="G18" s="748"/>
      <c r="H18" s="748"/>
      <c r="I18" s="748"/>
      <c r="J18" s="748"/>
      <c r="K18" s="748"/>
      <c r="L18" s="748"/>
      <c r="M18" s="748"/>
      <c r="N18" s="748"/>
      <c r="O18" s="749"/>
    </row>
    <row r="19" spans="2:15" ht="20.100000000000001" customHeight="1" x14ac:dyDescent="0.25">
      <c r="B19" s="739" t="s">
        <v>356</v>
      </c>
      <c r="C19" s="739"/>
      <c r="D19" s="739"/>
      <c r="E19" s="739"/>
      <c r="F19" s="739"/>
      <c r="G19" s="739"/>
      <c r="H19" s="739"/>
      <c r="I19" s="739"/>
      <c r="J19" s="739"/>
      <c r="K19" s="739"/>
      <c r="L19" s="739"/>
      <c r="M19" s="739"/>
      <c r="N19" s="739"/>
      <c r="O19" s="739"/>
    </row>
    <row r="20" spans="2:15" s="26" customFormat="1" ht="20.100000000000001" customHeight="1" x14ac:dyDescent="0.25">
      <c r="B20" s="133" t="s">
        <v>357</v>
      </c>
      <c r="C20" s="136" t="s">
        <v>358</v>
      </c>
      <c r="D20" s="136" t="s">
        <v>359</v>
      </c>
      <c r="E20" s="136" t="s">
        <v>360</v>
      </c>
      <c r="F20" s="133" t="s">
        <v>361</v>
      </c>
      <c r="G20" s="133" t="s">
        <v>362</v>
      </c>
      <c r="H20" s="133" t="s">
        <v>363</v>
      </c>
      <c r="I20" s="133" t="s">
        <v>364</v>
      </c>
      <c r="J20" s="133" t="s">
        <v>365</v>
      </c>
      <c r="K20" s="133" t="s">
        <v>366</v>
      </c>
      <c r="L20" s="133" t="s">
        <v>367</v>
      </c>
      <c r="M20" s="133" t="s">
        <v>368</v>
      </c>
      <c r="N20" s="133" t="s">
        <v>369</v>
      </c>
      <c r="O20" s="133" t="s">
        <v>129</v>
      </c>
    </row>
    <row r="21" spans="2:15" ht="20.100000000000001" customHeight="1" x14ac:dyDescent="0.25">
      <c r="B21" s="135" t="s">
        <v>370</v>
      </c>
      <c r="C21" s="152">
        <v>108016.07</v>
      </c>
      <c r="D21" s="152">
        <v>108016.07</v>
      </c>
      <c r="E21" s="152">
        <v>108016.07</v>
      </c>
      <c r="F21" s="152">
        <v>108016.07</v>
      </c>
      <c r="G21" s="152">
        <v>108016.07</v>
      </c>
      <c r="H21" s="152">
        <v>108016.07</v>
      </c>
      <c r="I21" s="152">
        <v>108016.07</v>
      </c>
      <c r="J21" s="152">
        <v>108016.07</v>
      </c>
      <c r="K21" s="152">
        <v>108016.07</v>
      </c>
      <c r="L21" s="152">
        <v>108016.07</v>
      </c>
      <c r="M21" s="152">
        <v>108016.07</v>
      </c>
      <c r="N21" s="152">
        <v>108016.07</v>
      </c>
      <c r="O21" s="138">
        <f>SUM(C21:N21)</f>
        <v>1296192.8400000005</v>
      </c>
    </row>
    <row r="22" spans="2:15" ht="20.100000000000001" customHeight="1" x14ac:dyDescent="0.25">
      <c r="B22" s="135" t="s">
        <v>400</v>
      </c>
      <c r="C22" s="152">
        <v>28305</v>
      </c>
      <c r="D22" s="152">
        <v>28305</v>
      </c>
      <c r="E22" s="152">
        <v>28305</v>
      </c>
      <c r="F22" s="152">
        <v>28305</v>
      </c>
      <c r="G22" s="152">
        <v>28305</v>
      </c>
      <c r="H22" s="152">
        <v>28305</v>
      </c>
      <c r="I22" s="152">
        <v>28305</v>
      </c>
      <c r="J22" s="152">
        <v>28305</v>
      </c>
      <c r="K22" s="152">
        <v>28305</v>
      </c>
      <c r="L22" s="152">
        <v>28305</v>
      </c>
      <c r="M22" s="152">
        <v>28305</v>
      </c>
      <c r="N22" s="152">
        <v>28305</v>
      </c>
      <c r="O22" s="138">
        <f>SUM(C22:N22)</f>
        <v>339660</v>
      </c>
    </row>
    <row r="23" spans="2:15" ht="22.5" x14ac:dyDescent="0.25">
      <c r="B23" s="151" t="s">
        <v>387</v>
      </c>
      <c r="C23" s="137"/>
      <c r="D23" s="137"/>
      <c r="E23" s="137"/>
      <c r="F23" s="137"/>
      <c r="G23" s="154">
        <v>283.58</v>
      </c>
      <c r="H23" s="137"/>
      <c r="I23" s="137"/>
      <c r="J23" s="137"/>
      <c r="K23" s="134"/>
      <c r="L23" s="134"/>
      <c r="M23" s="134"/>
      <c r="N23" s="134"/>
      <c r="O23" s="138">
        <f>SUM(C23:N23)</f>
        <v>283.58</v>
      </c>
    </row>
    <row r="24" spans="2:15" ht="20.100000000000001" customHeight="1" x14ac:dyDescent="0.25">
      <c r="B24" s="139"/>
      <c r="C24" s="139"/>
      <c r="D24" s="139"/>
      <c r="E24" s="139"/>
      <c r="F24" s="139"/>
      <c r="G24" s="140">
        <f>SUM(G21:G23)</f>
        <v>136604.65</v>
      </c>
      <c r="H24" s="139"/>
      <c r="I24" s="139"/>
      <c r="J24" s="139"/>
      <c r="K24" s="139"/>
      <c r="L24" s="139"/>
      <c r="M24" s="139"/>
      <c r="N24" s="139"/>
      <c r="O24" s="153">
        <f>SUM(O21:O23)</f>
        <v>1636136.4200000006</v>
      </c>
    </row>
    <row r="25" spans="2:15" ht="20.100000000000001" customHeight="1" thickBot="1" x14ac:dyDescent="0.3">
      <c r="B25" s="762"/>
      <c r="C25" s="762"/>
      <c r="D25" s="762"/>
      <c r="E25" s="762"/>
      <c r="F25" s="762"/>
      <c r="G25" s="762"/>
      <c r="H25" s="762"/>
      <c r="I25" s="762"/>
      <c r="J25" s="762"/>
      <c r="K25" s="762"/>
      <c r="L25" s="762"/>
      <c r="M25" s="762"/>
      <c r="N25" s="762"/>
      <c r="O25" s="762"/>
    </row>
    <row r="26" spans="2:15" ht="20.100000000000001" customHeight="1" thickBot="1" x14ac:dyDescent="0.3">
      <c r="B26" s="763" t="s">
        <v>388</v>
      </c>
      <c r="C26" s="764"/>
      <c r="D26" s="764"/>
      <c r="E26" s="764"/>
      <c r="F26" s="764"/>
      <c r="G26" s="764"/>
      <c r="H26" s="764"/>
      <c r="I26" s="764"/>
      <c r="J26" s="764"/>
      <c r="K26" s="764"/>
      <c r="L26" s="764"/>
      <c r="M26" s="764"/>
      <c r="N26" s="764"/>
      <c r="O26" s="765"/>
    </row>
    <row r="27" spans="2:15" s="26" customFormat="1" ht="20.100000000000001" customHeight="1" x14ac:dyDescent="0.25">
      <c r="B27" s="142" t="s">
        <v>357</v>
      </c>
      <c r="C27" s="733" t="s">
        <v>389</v>
      </c>
      <c r="D27" s="733"/>
      <c r="E27" s="733" t="s">
        <v>394</v>
      </c>
      <c r="F27" s="733"/>
      <c r="G27" s="735" t="s">
        <v>414</v>
      </c>
      <c r="H27" s="736"/>
      <c r="I27" s="735" t="s">
        <v>415</v>
      </c>
      <c r="J27" s="736"/>
      <c r="K27" s="735" t="s">
        <v>129</v>
      </c>
      <c r="L27" s="766"/>
      <c r="M27" s="766"/>
      <c r="N27" s="766"/>
      <c r="O27" s="767"/>
    </row>
    <row r="28" spans="2:15" ht="20.100000000000001" customHeight="1" thickBot="1" x14ac:dyDescent="0.3">
      <c r="B28" s="141" t="s">
        <v>370</v>
      </c>
      <c r="C28" s="734">
        <v>231277.55</v>
      </c>
      <c r="D28" s="734"/>
      <c r="E28" s="734">
        <v>528634.4</v>
      </c>
      <c r="F28" s="734"/>
      <c r="G28" s="737">
        <v>264317.2</v>
      </c>
      <c r="H28" s="738"/>
      <c r="I28" s="737">
        <v>132158.6</v>
      </c>
      <c r="J28" s="738"/>
      <c r="K28" s="768">
        <v>1156387.75</v>
      </c>
      <c r="L28" s="769"/>
      <c r="M28" s="769"/>
      <c r="N28" s="769"/>
      <c r="O28" s="770"/>
    </row>
    <row r="29" spans="2:15" ht="30" customHeight="1" thickBot="1" x14ac:dyDescent="0.3">
      <c r="B29" s="759">
        <v>2020</v>
      </c>
      <c r="C29" s="760"/>
      <c r="D29" s="760"/>
      <c r="E29" s="760"/>
      <c r="F29" s="760"/>
      <c r="G29" s="760"/>
      <c r="H29" s="760"/>
      <c r="I29" s="760"/>
      <c r="J29" s="760"/>
      <c r="K29" s="760"/>
      <c r="L29" s="760"/>
      <c r="M29" s="760"/>
      <c r="N29" s="760"/>
      <c r="O29" s="761"/>
    </row>
    <row r="30" spans="2:15" ht="5.25" customHeight="1" x14ac:dyDescent="0.25">
      <c r="B30" s="725"/>
      <c r="C30" s="725"/>
      <c r="D30" s="725"/>
      <c r="E30" s="725"/>
      <c r="F30" s="725"/>
      <c r="G30" s="725"/>
      <c r="H30" s="725"/>
      <c r="I30" s="725"/>
      <c r="J30" s="725"/>
      <c r="K30" s="725"/>
      <c r="L30" s="725"/>
      <c r="M30" s="725"/>
      <c r="N30" s="725"/>
      <c r="O30" s="725"/>
    </row>
    <row r="31" spans="2:15" ht="20.100000000000001" customHeight="1" x14ac:dyDescent="0.25">
      <c r="B31" s="750" t="s">
        <v>403</v>
      </c>
      <c r="C31" s="750"/>
      <c r="D31" s="750"/>
      <c r="E31" s="750"/>
      <c r="F31" s="750"/>
      <c r="G31" s="750"/>
      <c r="H31" s="750"/>
      <c r="I31" s="750"/>
      <c r="J31" s="750"/>
      <c r="K31" s="750"/>
      <c r="L31" s="750"/>
      <c r="M31" s="750"/>
      <c r="N31" s="750"/>
      <c r="O31" s="750"/>
    </row>
    <row r="32" spans="2:15" s="33" customFormat="1" ht="20.100000000000001" customHeight="1" x14ac:dyDescent="0.25">
      <c r="B32" s="171" t="s">
        <v>357</v>
      </c>
      <c r="C32" s="172" t="s">
        <v>358</v>
      </c>
      <c r="D32" s="172" t="s">
        <v>359</v>
      </c>
      <c r="E32" s="172" t="s">
        <v>360</v>
      </c>
      <c r="F32" s="171" t="s">
        <v>361</v>
      </c>
      <c r="G32" s="171" t="s">
        <v>362</v>
      </c>
      <c r="H32" s="171" t="s">
        <v>363</v>
      </c>
      <c r="I32" s="171" t="s">
        <v>364</v>
      </c>
      <c r="J32" s="171" t="s">
        <v>365</v>
      </c>
      <c r="K32" s="171" t="s">
        <v>366</v>
      </c>
      <c r="L32" s="171" t="s">
        <v>367</v>
      </c>
      <c r="M32" s="171" t="s">
        <v>368</v>
      </c>
      <c r="N32" s="171" t="s">
        <v>369</v>
      </c>
      <c r="O32" s="171" t="s">
        <v>129</v>
      </c>
    </row>
    <row r="33" spans="2:15" s="33" customFormat="1" ht="20.100000000000001" customHeight="1" x14ac:dyDescent="0.25">
      <c r="B33" s="170" t="s">
        <v>370</v>
      </c>
      <c r="C33" s="200">
        <v>136321.07</v>
      </c>
      <c r="D33" s="200">
        <v>136321.07</v>
      </c>
      <c r="E33" s="200">
        <v>136321.07</v>
      </c>
      <c r="F33" s="200">
        <v>136321.07</v>
      </c>
      <c r="G33" s="200">
        <v>136321.07</v>
      </c>
      <c r="H33" s="200">
        <v>136321.07</v>
      </c>
      <c r="I33" s="200">
        <v>136321.07</v>
      </c>
      <c r="J33" s="200">
        <v>136321.07</v>
      </c>
      <c r="K33" s="200">
        <v>136321.07</v>
      </c>
      <c r="L33" s="200">
        <v>136321.07</v>
      </c>
      <c r="M33" s="195"/>
      <c r="N33" s="195"/>
      <c r="O33" s="138">
        <f>SUM(C33:N33)</f>
        <v>1363210.7000000004</v>
      </c>
    </row>
    <row r="34" spans="2:15" s="33" customFormat="1" ht="20.100000000000001" customHeight="1" x14ac:dyDescent="0.25">
      <c r="B34" s="168" t="s">
        <v>410</v>
      </c>
      <c r="C34" s="139"/>
      <c r="D34" s="139"/>
      <c r="E34" s="139"/>
      <c r="F34" s="139"/>
      <c r="G34" s="140"/>
      <c r="H34" s="139"/>
      <c r="I34" s="139"/>
      <c r="J34" s="139"/>
      <c r="K34" s="139"/>
      <c r="L34" s="139"/>
      <c r="M34" s="139"/>
      <c r="N34" s="139"/>
      <c r="O34" s="169">
        <f>SUM(O33:O33)</f>
        <v>1363210.7000000004</v>
      </c>
    </row>
    <row r="35" spans="2:15" s="33" customFormat="1" ht="20.100000000000001" customHeight="1" x14ac:dyDescent="0.25">
      <c r="B35" s="139"/>
      <c r="C35" s="139"/>
      <c r="D35" s="139"/>
      <c r="E35" s="139"/>
      <c r="F35" s="139"/>
      <c r="G35" s="140"/>
      <c r="H35" s="139"/>
      <c r="I35" s="139"/>
      <c r="J35" s="139"/>
      <c r="K35" s="139"/>
      <c r="L35" s="139"/>
      <c r="M35" s="139"/>
      <c r="N35" s="139"/>
      <c r="O35" s="153"/>
    </row>
    <row r="36" spans="2:15" s="33" customFormat="1" ht="20.100000000000001" customHeight="1" x14ac:dyDescent="0.25">
      <c r="B36" s="729" t="s">
        <v>411</v>
      </c>
      <c r="C36" s="729"/>
      <c r="D36" s="729"/>
      <c r="E36" s="729"/>
      <c r="F36" s="729"/>
      <c r="G36" s="729"/>
      <c r="H36" s="729"/>
      <c r="I36" s="729"/>
      <c r="J36" s="729"/>
      <c r="K36" s="729"/>
      <c r="L36" s="729"/>
      <c r="M36" s="729"/>
      <c r="N36" s="729"/>
      <c r="O36" s="729"/>
    </row>
    <row r="37" spans="2:15" s="33" customFormat="1" ht="20.100000000000001" customHeight="1" x14ac:dyDescent="0.25">
      <c r="B37" s="171" t="s">
        <v>357</v>
      </c>
      <c r="C37" s="172" t="s">
        <v>360</v>
      </c>
      <c r="D37" s="171" t="s">
        <v>361</v>
      </c>
      <c r="E37" s="171" t="s">
        <v>362</v>
      </c>
      <c r="F37" s="171" t="s">
        <v>363</v>
      </c>
      <c r="G37" s="171" t="s">
        <v>364</v>
      </c>
      <c r="H37" s="171" t="s">
        <v>365</v>
      </c>
      <c r="I37" s="171" t="s">
        <v>366</v>
      </c>
      <c r="J37" s="171" t="s">
        <v>367</v>
      </c>
      <c r="K37" s="171" t="s">
        <v>368</v>
      </c>
      <c r="L37" s="171" t="s">
        <v>369</v>
      </c>
      <c r="M37" s="171" t="s">
        <v>358</v>
      </c>
      <c r="N37" s="171"/>
      <c r="O37" s="171" t="s">
        <v>129</v>
      </c>
    </row>
    <row r="38" spans="2:15" s="33" customFormat="1" ht="20.100000000000001" customHeight="1" x14ac:dyDescent="0.25">
      <c r="B38" s="197" t="s">
        <v>385</v>
      </c>
      <c r="C38" s="190"/>
      <c r="D38" s="190">
        <v>309251.12</v>
      </c>
      <c r="E38" s="190"/>
      <c r="F38" s="190">
        <v>309243.19</v>
      </c>
      <c r="G38" s="190"/>
      <c r="H38" s="190"/>
      <c r="I38" s="190"/>
      <c r="J38" s="195">
        <v>309243.2</v>
      </c>
      <c r="K38" s="195"/>
      <c r="L38" s="195"/>
      <c r="M38" s="195"/>
      <c r="N38" s="195"/>
      <c r="O38" s="138">
        <f>SUM(C38:N38)</f>
        <v>927737.51</v>
      </c>
    </row>
    <row r="39" spans="2:15" s="33" customFormat="1" ht="34.5" customHeight="1" x14ac:dyDescent="0.25">
      <c r="B39" s="201" t="s">
        <v>449</v>
      </c>
      <c r="C39" s="190"/>
      <c r="D39" s="190"/>
      <c r="E39" s="190"/>
      <c r="F39" s="190"/>
      <c r="G39" s="190"/>
      <c r="H39" s="190"/>
      <c r="I39" s="190">
        <v>168405</v>
      </c>
      <c r="J39" s="195"/>
      <c r="K39" s="195"/>
      <c r="L39" s="195"/>
      <c r="M39" s="195"/>
      <c r="N39" s="195"/>
      <c r="O39" s="138">
        <f>SUM(C39:N39)</f>
        <v>168405</v>
      </c>
    </row>
    <row r="40" spans="2:15" s="33" customFormat="1" ht="27.75" customHeight="1" x14ac:dyDescent="0.25">
      <c r="B40" s="198" t="s">
        <v>450</v>
      </c>
      <c r="C40" s="191"/>
      <c r="D40" s="191"/>
      <c r="E40" s="191"/>
      <c r="F40" s="191"/>
      <c r="G40" s="192"/>
      <c r="H40" s="191">
        <v>28723.200000000001</v>
      </c>
      <c r="I40" s="191"/>
      <c r="J40" s="196"/>
      <c r="K40" s="134"/>
      <c r="L40" s="134"/>
      <c r="M40" s="134"/>
      <c r="N40" s="134"/>
      <c r="O40" s="138">
        <f>SUM(C40:N40)</f>
        <v>28723.200000000001</v>
      </c>
    </row>
    <row r="41" spans="2:15" s="33" customFormat="1" ht="33" customHeight="1" x14ac:dyDescent="0.25">
      <c r="B41" s="202" t="s">
        <v>426</v>
      </c>
      <c r="C41" s="194">
        <v>50537.9</v>
      </c>
      <c r="D41" s="194">
        <v>136321.07</v>
      </c>
      <c r="E41" s="194">
        <v>500000</v>
      </c>
      <c r="F41" s="203"/>
      <c r="G41" s="194">
        <v>2042238</v>
      </c>
      <c r="H41" s="194">
        <v>50246</v>
      </c>
      <c r="I41" s="194">
        <v>400000</v>
      </c>
      <c r="J41" s="139"/>
      <c r="K41" s="139"/>
      <c r="L41" s="139"/>
      <c r="M41" s="139"/>
      <c r="N41" s="167"/>
      <c r="O41" s="138">
        <f>SUM(C41:N41)</f>
        <v>3179342.9699999997</v>
      </c>
    </row>
    <row r="42" spans="2:15" s="33" customFormat="1" ht="30.75" customHeight="1" x14ac:dyDescent="0.25">
      <c r="B42" s="202" t="s">
        <v>451</v>
      </c>
      <c r="C42" s="203"/>
      <c r="D42" s="203"/>
      <c r="E42" s="194"/>
      <c r="F42" s="203"/>
      <c r="G42" s="194"/>
      <c r="H42" s="203"/>
      <c r="I42" s="194">
        <v>69089.31</v>
      </c>
      <c r="J42" s="139"/>
      <c r="K42" s="139"/>
      <c r="L42" s="139"/>
      <c r="M42" s="139"/>
      <c r="N42" s="167"/>
      <c r="O42" s="138">
        <f>SUM(I42:N42)</f>
        <v>69089.31</v>
      </c>
    </row>
    <row r="43" spans="2:15" s="33" customFormat="1" ht="20.100000000000001" customHeight="1" x14ac:dyDescent="0.25">
      <c r="B43" s="199"/>
      <c r="C43" s="193"/>
      <c r="D43" s="193"/>
      <c r="E43" s="194"/>
      <c r="F43" s="193"/>
      <c r="G43" s="194"/>
      <c r="H43" s="194"/>
      <c r="I43" s="193"/>
      <c r="J43" s="139"/>
      <c r="K43" s="139"/>
      <c r="L43" s="139"/>
      <c r="M43" s="139"/>
      <c r="N43" s="167"/>
      <c r="O43" s="138"/>
    </row>
    <row r="44" spans="2:15" s="33" customFormat="1" ht="20.100000000000001" customHeight="1" x14ac:dyDescent="0.25">
      <c r="B44" s="199"/>
      <c r="C44" s="193"/>
      <c r="D44" s="193"/>
      <c r="E44" s="193"/>
      <c r="F44" s="193"/>
      <c r="G44" s="194"/>
      <c r="H44" s="194"/>
      <c r="I44" s="194"/>
      <c r="J44" s="139"/>
      <c r="K44" s="139"/>
      <c r="L44" s="139"/>
      <c r="M44" s="139"/>
      <c r="N44" s="139"/>
      <c r="O44" s="138"/>
    </row>
    <row r="45" spans="2:15" s="33" customFormat="1" ht="20.100000000000001" customHeight="1" x14ac:dyDescent="0.25">
      <c r="B45" s="168" t="s">
        <v>129</v>
      </c>
      <c r="C45" s="139"/>
      <c r="D45" s="139"/>
      <c r="E45" s="139"/>
      <c r="F45" s="139"/>
      <c r="G45" s="188"/>
      <c r="H45" s="189"/>
      <c r="I45" s="189"/>
      <c r="J45" s="139"/>
      <c r="K45" s="139"/>
      <c r="L45" s="139"/>
      <c r="M45" s="139"/>
      <c r="N45" s="139"/>
      <c r="O45" s="169">
        <f>SUM(O38:O44)</f>
        <v>4373297.9899999993</v>
      </c>
    </row>
    <row r="46" spans="2:15" s="33" customFormat="1" ht="3.75" customHeight="1" x14ac:dyDescent="0.25">
      <c r="B46" s="747"/>
      <c r="C46" s="748"/>
      <c r="D46" s="748"/>
      <c r="E46" s="748"/>
      <c r="F46" s="748"/>
      <c r="G46" s="748"/>
      <c r="H46" s="748"/>
      <c r="I46" s="748"/>
      <c r="J46" s="748"/>
      <c r="K46" s="748"/>
      <c r="L46" s="748"/>
      <c r="M46" s="748"/>
      <c r="N46" s="748"/>
      <c r="O46" s="749"/>
    </row>
    <row r="47" spans="2:15" s="33" customFormat="1" ht="20.100000000000001" customHeight="1" x14ac:dyDescent="0.25">
      <c r="B47" s="730" t="s">
        <v>443</v>
      </c>
      <c r="C47" s="731"/>
      <c r="D47" s="731"/>
      <c r="E47" s="731"/>
      <c r="F47" s="731"/>
      <c r="G47" s="731"/>
      <c r="H47" s="731"/>
      <c r="I47" s="731"/>
      <c r="J47" s="731"/>
      <c r="K47" s="731"/>
      <c r="L47" s="731"/>
      <c r="M47" s="731"/>
      <c r="N47" s="731"/>
      <c r="O47" s="732"/>
    </row>
    <row r="48" spans="2:15" s="33" customFormat="1" ht="20.100000000000001" customHeight="1" x14ac:dyDescent="0.25">
      <c r="B48" s="756" t="s">
        <v>436</v>
      </c>
      <c r="C48" s="757"/>
      <c r="D48" s="757"/>
      <c r="E48" s="757"/>
      <c r="F48" s="757"/>
      <c r="G48" s="757"/>
      <c r="H48" s="757"/>
      <c r="I48" s="757"/>
      <c r="J48" s="757"/>
      <c r="K48" s="757"/>
      <c r="L48" s="757"/>
      <c r="M48" s="757"/>
      <c r="N48" s="757"/>
      <c r="O48" s="758"/>
    </row>
    <row r="49" spans="2:15" s="33" customFormat="1" ht="20.100000000000001" customHeight="1" x14ac:dyDescent="0.25">
      <c r="B49" s="744" t="s">
        <v>437</v>
      </c>
      <c r="C49" s="745"/>
      <c r="D49" s="745"/>
      <c r="E49" s="745"/>
      <c r="F49" s="745"/>
      <c r="G49" s="745"/>
      <c r="H49" s="745"/>
      <c r="I49" s="745"/>
      <c r="J49" s="745"/>
      <c r="K49" s="745"/>
      <c r="L49" s="745"/>
      <c r="M49" s="745"/>
      <c r="N49" s="745"/>
      <c r="O49" s="746"/>
    </row>
    <row r="50" spans="2:15" s="33" customFormat="1" ht="25.5" customHeight="1" x14ac:dyDescent="0.25">
      <c r="B50" s="753" t="s">
        <v>435</v>
      </c>
      <c r="C50" s="754"/>
      <c r="D50" s="754"/>
      <c r="E50" s="754"/>
      <c r="F50" s="754"/>
      <c r="G50" s="754"/>
      <c r="H50" s="754"/>
      <c r="I50" s="754"/>
      <c r="J50" s="754"/>
      <c r="K50" s="754"/>
      <c r="L50" s="754"/>
      <c r="M50" s="754"/>
      <c r="N50" s="754"/>
      <c r="O50" s="755"/>
    </row>
    <row r="51" spans="2:15" s="33" customFormat="1" x14ac:dyDescent="0.25">
      <c r="B51" s="753" t="s">
        <v>438</v>
      </c>
      <c r="C51" s="754"/>
      <c r="D51" s="754"/>
      <c r="E51" s="754"/>
      <c r="F51" s="754"/>
      <c r="G51" s="754"/>
      <c r="H51" s="754"/>
      <c r="I51" s="754"/>
      <c r="J51" s="754"/>
      <c r="K51" s="754"/>
      <c r="L51" s="754"/>
      <c r="M51" s="754"/>
      <c r="N51" s="754"/>
      <c r="O51" s="755"/>
    </row>
    <row r="52" spans="2:15" ht="20.100000000000001" customHeight="1" x14ac:dyDescent="0.25">
      <c r="B52" s="751" t="s">
        <v>439</v>
      </c>
      <c r="C52" s="751"/>
      <c r="D52" s="751"/>
      <c r="E52" s="751"/>
      <c r="F52" s="751"/>
      <c r="G52" s="751"/>
      <c r="H52" s="751"/>
      <c r="I52" s="751"/>
      <c r="J52" s="751"/>
      <c r="K52" s="751"/>
      <c r="L52" s="751"/>
      <c r="M52" s="751"/>
      <c r="N52" s="751"/>
      <c r="O52" s="751"/>
    </row>
    <row r="53" spans="2:15" ht="20.100000000000001" customHeight="1" x14ac:dyDescent="0.25">
      <c r="B53" s="744" t="s">
        <v>440</v>
      </c>
      <c r="C53" s="745"/>
      <c r="D53" s="745"/>
      <c r="E53" s="745"/>
      <c r="F53" s="745"/>
      <c r="G53" s="745"/>
      <c r="H53" s="745"/>
      <c r="I53" s="745"/>
      <c r="J53" s="745"/>
      <c r="K53" s="745"/>
      <c r="L53" s="745"/>
      <c r="M53" s="745"/>
      <c r="N53" s="745"/>
      <c r="O53" s="746"/>
    </row>
    <row r="54" spans="2:15" ht="20.100000000000001" customHeight="1" x14ac:dyDescent="0.25">
      <c r="B54" s="744" t="s">
        <v>441</v>
      </c>
      <c r="C54" s="745"/>
      <c r="D54" s="745"/>
      <c r="E54" s="745"/>
      <c r="F54" s="745"/>
      <c r="G54" s="745"/>
      <c r="H54" s="745"/>
      <c r="I54" s="745"/>
      <c r="J54" s="745"/>
      <c r="K54" s="745"/>
      <c r="L54" s="745"/>
      <c r="M54" s="745"/>
      <c r="N54" s="745"/>
      <c r="O54" s="746"/>
    </row>
    <row r="55" spans="2:15" ht="20.100000000000001" customHeight="1" x14ac:dyDescent="0.25">
      <c r="B55" s="752" t="s">
        <v>442</v>
      </c>
      <c r="C55" s="752"/>
      <c r="D55" s="752"/>
      <c r="E55" s="752"/>
      <c r="F55" s="752"/>
      <c r="G55" s="752"/>
      <c r="H55" s="752"/>
      <c r="I55" s="752"/>
      <c r="J55" s="752"/>
      <c r="K55" s="752"/>
      <c r="L55" s="752"/>
      <c r="M55" s="752"/>
      <c r="N55" s="752"/>
      <c r="O55" s="752"/>
    </row>
    <row r="56" spans="2:15" x14ac:dyDescent="0.25">
      <c r="B56" s="1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19"/>
    </row>
    <row r="57" spans="2:15" x14ac:dyDescent="0.25">
      <c r="B57" s="1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119"/>
    </row>
    <row r="58" spans="2:15" ht="24" customHeight="1" x14ac:dyDescent="0.25">
      <c r="B58" s="120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2"/>
    </row>
    <row r="59" spans="2:15" x14ac:dyDescent="0.25">
      <c r="B59" s="20" t="s">
        <v>275</v>
      </c>
      <c r="C59" s="27"/>
      <c r="D59" s="27"/>
      <c r="E59" s="27"/>
      <c r="F59" s="27"/>
      <c r="G59" s="27"/>
      <c r="H59" s="27"/>
      <c r="K59" s="709" t="s">
        <v>28</v>
      </c>
      <c r="L59" s="709"/>
      <c r="M59" s="132"/>
      <c r="N59" s="132"/>
      <c r="O59" s="34">
        <f>'Dados do Município'!J39</f>
        <v>44132</v>
      </c>
    </row>
  </sheetData>
  <mergeCells count="44">
    <mergeCell ref="B29:O29"/>
    <mergeCell ref="B25:O25"/>
    <mergeCell ref="B26:O26"/>
    <mergeCell ref="I27:J27"/>
    <mergeCell ref="K27:O27"/>
    <mergeCell ref="K28:O28"/>
    <mergeCell ref="I28:J28"/>
    <mergeCell ref="K59:L59"/>
    <mergeCell ref="B31:O31"/>
    <mergeCell ref="B52:O52"/>
    <mergeCell ref="B55:O55"/>
    <mergeCell ref="B53:O53"/>
    <mergeCell ref="B54:O54"/>
    <mergeCell ref="B51:O51"/>
    <mergeCell ref="B49:O49"/>
    <mergeCell ref="B48:O48"/>
    <mergeCell ref="B50:O50"/>
    <mergeCell ref="B46:O46"/>
    <mergeCell ref="B19:O19"/>
    <mergeCell ref="B2:O2"/>
    <mergeCell ref="B4:O4"/>
    <mergeCell ref="B8:O8"/>
    <mergeCell ref="B5:O5"/>
    <mergeCell ref="B7:O7"/>
    <mergeCell ref="B6:O6"/>
    <mergeCell ref="B17:O17"/>
    <mergeCell ref="B18:O18"/>
    <mergeCell ref="B16:O16"/>
    <mergeCell ref="B30:O30"/>
    <mergeCell ref="B15:O15"/>
    <mergeCell ref="B3:O3"/>
    <mergeCell ref="B36:O36"/>
    <mergeCell ref="B47:O47"/>
    <mergeCell ref="B9:O9"/>
    <mergeCell ref="B10:O10"/>
    <mergeCell ref="B11:O11"/>
    <mergeCell ref="B12:O12"/>
    <mergeCell ref="B13:O13"/>
    <mergeCell ref="C27:D27"/>
    <mergeCell ref="C28:D28"/>
    <mergeCell ref="E27:F27"/>
    <mergeCell ref="E28:F28"/>
    <mergeCell ref="G27:H27"/>
    <mergeCell ref="G28:H28"/>
  </mergeCells>
  <pageMargins left="0" right="0" top="3.937007874015748E-2" bottom="0" header="0" footer="0"/>
  <pageSetup paperSize="9" scale="52" orientation="portrait" r:id="rId1"/>
  <rowBreaks count="1" manualBreakCount="1">
    <brk id="6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5</vt:i4>
      </vt:variant>
    </vt:vector>
  </HeadingPairs>
  <TitlesOfParts>
    <vt:vector size="15" baseType="lpstr">
      <vt:lpstr>Capa</vt:lpstr>
      <vt:lpstr>Dados do Município</vt:lpstr>
      <vt:lpstr>Gestores Municipais</vt:lpstr>
      <vt:lpstr>Atenção Primária</vt:lpstr>
      <vt:lpstr>Atenção Secundária</vt:lpstr>
      <vt:lpstr>Indicadores de Saúde</vt:lpstr>
      <vt:lpstr>Covid</vt:lpstr>
      <vt:lpstr>Orçamentos Públicos</vt:lpstr>
      <vt:lpstr>Informações adic-F6</vt:lpstr>
      <vt:lpstr>Deplan</vt:lpstr>
      <vt:lpstr>'Atenção Secundária'!Area_de_impressao</vt:lpstr>
      <vt:lpstr>Capa!Area_de_impressao</vt:lpstr>
      <vt:lpstr>'Dados do Município'!Area_de_impressao</vt:lpstr>
      <vt:lpstr>'Informações adic-F6'!Area_de_impressao</vt:lpstr>
      <vt:lpstr>'Orçamentos Públicos'!Area_de_impressao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CONNEC</dc:creator>
  <cp:lastModifiedBy>Naila Maria Ferreira</cp:lastModifiedBy>
  <cp:lastPrinted>2020-06-01T17:28:58Z</cp:lastPrinted>
  <dcterms:created xsi:type="dcterms:W3CDTF">2019-01-18T22:17:20Z</dcterms:created>
  <dcterms:modified xsi:type="dcterms:W3CDTF">2021-02-15T15:20:00Z</dcterms:modified>
</cp:coreProperties>
</file>