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\Desktop\Monografia\"/>
    </mc:Choice>
  </mc:AlternateContent>
  <xr:revisionPtr revIDLastSave="0" documentId="13_ncr:1_{E43FD800-927B-4CE4-99DF-E991078FA655}" xr6:coauthVersionLast="47" xr6:coauthVersionMax="47" xr10:uidLastSave="{00000000-0000-0000-0000-000000000000}"/>
  <bookViews>
    <workbookView xWindow="-120" yWindow="-120" windowWidth="20730" windowHeight="11160" activeTab="5" xr2:uid="{3CFC146C-AAF8-4203-992D-5A2F5A886BC4}"/>
  </bookViews>
  <sheets>
    <sheet name="BP_WEGE3" sheetId="1" r:id="rId1"/>
    <sheet name="DRE_WEGE3" sheetId="2" r:id="rId2"/>
    <sheet name="FC_WEGE3" sheetId="4" r:id="rId3"/>
    <sheet name="NA_WEGE3" sheetId="3" r:id="rId4"/>
    <sheet name="Dado_Macro" sheetId="5" r:id="rId5"/>
    <sheet name="CGO_WEGE3" sheetId="7" r:id="rId6"/>
    <sheet name="Retornos" sheetId="6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6" l="1"/>
  <c r="H7" i="6"/>
  <c r="N125" i="6"/>
  <c r="M125" i="6"/>
  <c r="N113" i="6"/>
  <c r="M113" i="6"/>
  <c r="N101" i="6"/>
  <c r="M101" i="6"/>
  <c r="N89" i="6"/>
  <c r="M89" i="6"/>
  <c r="N77" i="6"/>
  <c r="M77" i="6"/>
  <c r="N65" i="6"/>
  <c r="M65" i="6"/>
  <c r="N53" i="6"/>
  <c r="M53" i="6"/>
  <c r="N41" i="6"/>
  <c r="M41" i="6"/>
  <c r="N30" i="6"/>
  <c r="M30" i="6"/>
  <c r="N18" i="6"/>
  <c r="M18" i="6"/>
  <c r="I125" i="6"/>
  <c r="G125" i="6"/>
  <c r="F125" i="6"/>
  <c r="I124" i="6"/>
  <c r="G124" i="6"/>
  <c r="F124" i="6"/>
  <c r="I123" i="6"/>
  <c r="G123" i="6"/>
  <c r="F123" i="6"/>
  <c r="I122" i="6"/>
  <c r="G122" i="6"/>
  <c r="F122" i="6"/>
  <c r="I121" i="6"/>
  <c r="G121" i="6"/>
  <c r="F121" i="6"/>
  <c r="I120" i="6"/>
  <c r="G120" i="6"/>
  <c r="F120" i="6"/>
  <c r="I119" i="6"/>
  <c r="G119" i="6"/>
  <c r="F119" i="6"/>
  <c r="I118" i="6"/>
  <c r="G118" i="6"/>
  <c r="F118" i="6"/>
  <c r="I117" i="6"/>
  <c r="G117" i="6"/>
  <c r="F117" i="6"/>
  <c r="I116" i="6"/>
  <c r="G116" i="6"/>
  <c r="F116" i="6"/>
  <c r="I115" i="6"/>
  <c r="G115" i="6"/>
  <c r="F115" i="6"/>
  <c r="I114" i="6"/>
  <c r="G114" i="6"/>
  <c r="F114" i="6"/>
  <c r="I113" i="6"/>
  <c r="G113" i="6"/>
  <c r="F113" i="6"/>
  <c r="I112" i="6"/>
  <c r="G112" i="6"/>
  <c r="F112" i="6"/>
  <c r="I111" i="6"/>
  <c r="G111" i="6"/>
  <c r="F111" i="6"/>
  <c r="I110" i="6"/>
  <c r="G110" i="6"/>
  <c r="F110" i="6"/>
  <c r="I109" i="6"/>
  <c r="G109" i="6"/>
  <c r="F109" i="6"/>
  <c r="I108" i="6"/>
  <c r="G108" i="6"/>
  <c r="F108" i="6"/>
  <c r="I107" i="6"/>
  <c r="G107" i="6"/>
  <c r="F107" i="6"/>
  <c r="I106" i="6"/>
  <c r="G106" i="6"/>
  <c r="F106" i="6"/>
  <c r="I105" i="6"/>
  <c r="G105" i="6"/>
  <c r="F105" i="6"/>
  <c r="I104" i="6"/>
  <c r="G104" i="6"/>
  <c r="F104" i="6"/>
  <c r="I103" i="6"/>
  <c r="G103" i="6"/>
  <c r="F103" i="6"/>
  <c r="I102" i="6"/>
  <c r="G102" i="6"/>
  <c r="F102" i="6"/>
  <c r="I101" i="6"/>
  <c r="G101" i="6"/>
  <c r="F101" i="6"/>
  <c r="I100" i="6"/>
  <c r="G100" i="6"/>
  <c r="F100" i="6"/>
  <c r="I99" i="6"/>
  <c r="G99" i="6"/>
  <c r="F99" i="6"/>
  <c r="I98" i="6"/>
  <c r="G98" i="6"/>
  <c r="F98" i="6"/>
  <c r="I97" i="6"/>
  <c r="G97" i="6"/>
  <c r="F97" i="6"/>
  <c r="I96" i="6"/>
  <c r="G96" i="6"/>
  <c r="F96" i="6"/>
  <c r="I95" i="6"/>
  <c r="G95" i="6"/>
  <c r="F95" i="6"/>
  <c r="I94" i="6"/>
  <c r="G94" i="6"/>
  <c r="F94" i="6"/>
  <c r="I93" i="6"/>
  <c r="G93" i="6"/>
  <c r="F93" i="6"/>
  <c r="I92" i="6"/>
  <c r="G92" i="6"/>
  <c r="F92" i="6"/>
  <c r="I91" i="6"/>
  <c r="G91" i="6"/>
  <c r="F91" i="6"/>
  <c r="I90" i="6"/>
  <c r="G90" i="6"/>
  <c r="F90" i="6"/>
  <c r="I89" i="6"/>
  <c r="G89" i="6"/>
  <c r="F89" i="6"/>
  <c r="I88" i="6"/>
  <c r="G88" i="6"/>
  <c r="F88" i="6"/>
  <c r="I87" i="6"/>
  <c r="G87" i="6"/>
  <c r="F87" i="6"/>
  <c r="I86" i="6"/>
  <c r="G86" i="6"/>
  <c r="F86" i="6"/>
  <c r="I85" i="6"/>
  <c r="G85" i="6"/>
  <c r="F85" i="6"/>
  <c r="I84" i="6"/>
  <c r="G84" i="6"/>
  <c r="F84" i="6"/>
  <c r="I83" i="6"/>
  <c r="G83" i="6"/>
  <c r="F83" i="6"/>
  <c r="I82" i="6"/>
  <c r="G82" i="6"/>
  <c r="F82" i="6"/>
  <c r="I81" i="6"/>
  <c r="G81" i="6"/>
  <c r="F81" i="6"/>
  <c r="I80" i="6"/>
  <c r="G80" i="6"/>
  <c r="F80" i="6"/>
  <c r="I79" i="6"/>
  <c r="G79" i="6"/>
  <c r="F79" i="6"/>
  <c r="I78" i="6"/>
  <c r="G78" i="6"/>
  <c r="F78" i="6"/>
  <c r="I77" i="6"/>
  <c r="G77" i="6"/>
  <c r="F77" i="6"/>
  <c r="I76" i="6"/>
  <c r="G76" i="6"/>
  <c r="F76" i="6"/>
  <c r="I75" i="6"/>
  <c r="G75" i="6"/>
  <c r="F75" i="6"/>
  <c r="I74" i="6"/>
  <c r="G74" i="6"/>
  <c r="F74" i="6"/>
  <c r="J103" i="6" s="1"/>
  <c r="I73" i="6"/>
  <c r="G73" i="6"/>
  <c r="F73" i="6"/>
  <c r="I72" i="6"/>
  <c r="G72" i="6"/>
  <c r="F72" i="6"/>
  <c r="I71" i="6"/>
  <c r="G71" i="6"/>
  <c r="J100" i="6" s="1"/>
  <c r="F71" i="6"/>
  <c r="I70" i="6"/>
  <c r="G70" i="6"/>
  <c r="F70" i="6"/>
  <c r="I69" i="6"/>
  <c r="G69" i="6"/>
  <c r="F69" i="6"/>
  <c r="I68" i="6"/>
  <c r="G68" i="6"/>
  <c r="F68" i="6"/>
  <c r="I67" i="6"/>
  <c r="G67" i="6"/>
  <c r="F67" i="6"/>
  <c r="I66" i="6"/>
  <c r="G66" i="6"/>
  <c r="F66" i="6"/>
  <c r="J95" i="6" s="1"/>
  <c r="I65" i="6"/>
  <c r="G65" i="6"/>
  <c r="F65" i="6"/>
  <c r="I64" i="6"/>
  <c r="G64" i="6"/>
  <c r="F64" i="6"/>
  <c r="I63" i="6"/>
  <c r="G63" i="6"/>
  <c r="F63" i="6"/>
  <c r="I62" i="6"/>
  <c r="G62" i="6"/>
  <c r="F62" i="6"/>
  <c r="I61" i="6"/>
  <c r="G61" i="6"/>
  <c r="F61" i="6"/>
  <c r="I60" i="6"/>
  <c r="G60" i="6"/>
  <c r="F60" i="6"/>
  <c r="I59" i="6"/>
  <c r="G59" i="6"/>
  <c r="F59" i="6"/>
  <c r="I58" i="6"/>
  <c r="G58" i="6"/>
  <c r="F58" i="6"/>
  <c r="I57" i="6"/>
  <c r="G57" i="6"/>
  <c r="F57" i="6"/>
  <c r="I56" i="6"/>
  <c r="G56" i="6"/>
  <c r="F56" i="6"/>
  <c r="I55" i="6"/>
  <c r="G55" i="6"/>
  <c r="F55" i="6"/>
  <c r="I54" i="6"/>
  <c r="G54" i="6"/>
  <c r="F54" i="6"/>
  <c r="I53" i="6"/>
  <c r="G53" i="6"/>
  <c r="F53" i="6"/>
  <c r="I52" i="6"/>
  <c r="G52" i="6"/>
  <c r="F52" i="6"/>
  <c r="I51" i="6"/>
  <c r="G51" i="6"/>
  <c r="F51" i="6"/>
  <c r="I50" i="6"/>
  <c r="G50" i="6"/>
  <c r="F50" i="6"/>
  <c r="I49" i="6"/>
  <c r="G49" i="6"/>
  <c r="F49" i="6"/>
  <c r="I48" i="6"/>
  <c r="G48" i="6"/>
  <c r="F48" i="6"/>
  <c r="I47" i="6"/>
  <c r="G47" i="6"/>
  <c r="F47" i="6"/>
  <c r="I46" i="6"/>
  <c r="G46" i="6"/>
  <c r="F46" i="6"/>
  <c r="I45" i="6"/>
  <c r="G45" i="6"/>
  <c r="F45" i="6"/>
  <c r="I44" i="6"/>
  <c r="G44" i="6"/>
  <c r="F44" i="6"/>
  <c r="I43" i="6"/>
  <c r="G43" i="6"/>
  <c r="F43" i="6"/>
  <c r="I42" i="6"/>
  <c r="G42" i="6"/>
  <c r="F42" i="6"/>
  <c r="I41" i="6"/>
  <c r="G41" i="6"/>
  <c r="F41" i="6"/>
  <c r="I40" i="6"/>
  <c r="G40" i="6"/>
  <c r="F40" i="6"/>
  <c r="I39" i="6"/>
  <c r="G39" i="6"/>
  <c r="F39" i="6"/>
  <c r="I38" i="6"/>
  <c r="G38" i="6"/>
  <c r="F38" i="6"/>
  <c r="I37" i="6"/>
  <c r="G37" i="6"/>
  <c r="F37" i="6"/>
  <c r="I36" i="6"/>
  <c r="G36" i="6"/>
  <c r="F36" i="6"/>
  <c r="G35" i="6"/>
  <c r="F35" i="6"/>
  <c r="G34" i="6"/>
  <c r="F34" i="6"/>
  <c r="G33" i="6"/>
  <c r="F33" i="6"/>
  <c r="G32" i="6"/>
  <c r="F32" i="6"/>
  <c r="G31" i="6"/>
  <c r="F31" i="6"/>
  <c r="G30" i="6"/>
  <c r="F30" i="6"/>
  <c r="G29" i="6"/>
  <c r="F29" i="6"/>
  <c r="G28" i="6"/>
  <c r="F28" i="6"/>
  <c r="G27" i="6"/>
  <c r="F27" i="6"/>
  <c r="G26" i="6"/>
  <c r="F26" i="6"/>
  <c r="G25" i="6"/>
  <c r="F25" i="6"/>
  <c r="G24" i="6"/>
  <c r="F24" i="6"/>
  <c r="G23" i="6"/>
  <c r="F23" i="6"/>
  <c r="G22" i="6"/>
  <c r="F22" i="6"/>
  <c r="G21" i="6"/>
  <c r="F21" i="6"/>
  <c r="G20" i="6"/>
  <c r="F20" i="6"/>
  <c r="G19" i="6"/>
  <c r="F19" i="6"/>
  <c r="G18" i="6"/>
  <c r="F18" i="6"/>
  <c r="G17" i="6"/>
  <c r="F17" i="6"/>
  <c r="G16" i="6"/>
  <c r="F16" i="6"/>
  <c r="G15" i="6"/>
  <c r="F15" i="6"/>
  <c r="G14" i="6"/>
  <c r="F14" i="6"/>
  <c r="G13" i="6"/>
  <c r="F13" i="6"/>
  <c r="G12" i="6"/>
  <c r="F12" i="6"/>
  <c r="G11" i="6"/>
  <c r="F11" i="6"/>
  <c r="G10" i="6"/>
  <c r="F10" i="6"/>
  <c r="G9" i="6"/>
  <c r="F9" i="6"/>
  <c r="G8" i="6"/>
  <c r="F8" i="6"/>
  <c r="G7" i="6"/>
  <c r="F7" i="6"/>
  <c r="G6" i="6"/>
  <c r="F6" i="6"/>
  <c r="J96" i="6" l="1"/>
  <c r="J99" i="6"/>
  <c r="J104" i="6"/>
  <c r="J106" i="6"/>
  <c r="J112" i="6"/>
  <c r="J114" i="6"/>
  <c r="J120" i="6"/>
  <c r="J122" i="6"/>
  <c r="J107" i="6"/>
  <c r="J109" i="6"/>
  <c r="J115" i="6"/>
  <c r="J117" i="6"/>
  <c r="J123" i="6"/>
  <c r="J97" i="6"/>
  <c r="J105" i="6"/>
  <c r="J113" i="6"/>
  <c r="J121" i="6"/>
  <c r="J108" i="6"/>
  <c r="J111" i="6"/>
  <c r="J116" i="6"/>
  <c r="J119" i="6"/>
  <c r="J76" i="6"/>
  <c r="J86" i="6"/>
  <c r="J102" i="6"/>
  <c r="J118" i="6"/>
  <c r="J69" i="6"/>
  <c r="J92" i="6"/>
  <c r="J94" i="6"/>
  <c r="J68" i="6"/>
  <c r="J78" i="6"/>
  <c r="J84" i="6"/>
  <c r="J98" i="6"/>
  <c r="J110" i="6"/>
  <c r="L5" i="6"/>
  <c r="J74" i="6"/>
  <c r="J88" i="6"/>
  <c r="J93" i="6"/>
  <c r="J101" i="6"/>
  <c r="J72" i="6"/>
  <c r="J83" i="6"/>
  <c r="J67" i="6"/>
  <c r="J80" i="6"/>
  <c r="J91" i="6"/>
  <c r="J124" i="6"/>
  <c r="J36" i="6"/>
  <c r="J40" i="6"/>
  <c r="J51" i="6"/>
  <c r="J63" i="6"/>
  <c r="J66" i="6"/>
  <c r="J43" i="6"/>
  <c r="J48" i="6"/>
  <c r="J59" i="6"/>
  <c r="J70" i="6"/>
  <c r="J82" i="6"/>
  <c r="J90" i="6"/>
  <c r="J56" i="6"/>
  <c r="K5" i="6"/>
  <c r="J65" i="6"/>
  <c r="J73" i="6"/>
  <c r="J81" i="6"/>
  <c r="J89" i="6"/>
  <c r="J125" i="6"/>
  <c r="J71" i="6"/>
  <c r="J79" i="6"/>
  <c r="J87" i="6"/>
  <c r="J62" i="6"/>
  <c r="J77" i="6"/>
  <c r="J85" i="6"/>
  <c r="J54" i="6"/>
  <c r="J75" i="6"/>
  <c r="J38" i="6"/>
  <c r="J42" i="6"/>
  <c r="J46" i="6"/>
  <c r="J50" i="6"/>
  <c r="J58" i="6"/>
  <c r="J39" i="6"/>
  <c r="J47" i="6"/>
  <c r="J55" i="6"/>
  <c r="J37" i="6"/>
  <c r="J45" i="6"/>
  <c r="J53" i="6"/>
  <c r="J61" i="6"/>
  <c r="J41" i="6"/>
  <c r="J49" i="6"/>
  <c r="J57" i="6"/>
  <c r="J44" i="6"/>
  <c r="J52" i="6"/>
  <c r="J64" i="6"/>
  <c r="J60" i="6"/>
</calcChain>
</file>

<file path=xl/sharedStrings.xml><?xml version="1.0" encoding="utf-8"?>
<sst xmlns="http://schemas.openxmlformats.org/spreadsheetml/2006/main" count="488" uniqueCount="247">
  <si>
    <t>Ano</t>
  </si>
  <si>
    <t xml:space="preserve"> Ativo total</t>
  </si>
  <si>
    <t xml:space="preserve"> Ativo Circulante</t>
  </si>
  <si>
    <t xml:space="preserve"> Caixa e equivalentes de caixa</t>
  </si>
  <si>
    <t xml:space="preserve"> Aplicacoes financeiras</t>
  </si>
  <si>
    <t xml:space="preserve"> Apl fin avali vlr jus CP</t>
  </si>
  <si>
    <t xml:space="preserve"> Aplicacoes financeiras avaliadas a valor justo atraves do resultado CP</t>
  </si>
  <si>
    <t xml:space="preserve"> Titulos para negociacao CP</t>
  </si>
  <si>
    <t xml:space="preserve"> Titulos designados a valor justo CP</t>
  </si>
  <si>
    <t xml:space="preserve"> Outros</t>
  </si>
  <si>
    <t xml:space="preserve"> Aplicacoes financeiras avaliadas a valor justo atraves de outros resultados abrangentes CP</t>
  </si>
  <si>
    <t xml:space="preserve"> Apl fi aval custo amo CP</t>
  </si>
  <si>
    <t xml:space="preserve"> Contas a receber CP</t>
  </si>
  <si>
    <t xml:space="preserve"> Clientes CP</t>
  </si>
  <si>
    <t xml:space="preserve"> Outras contas a receb CP</t>
  </si>
  <si>
    <t xml:space="preserve"> Estoques</t>
  </si>
  <si>
    <t xml:space="preserve"> Ativos Biologicos CP</t>
  </si>
  <si>
    <t xml:space="preserve"> Impostos a Recuperar</t>
  </si>
  <si>
    <t xml:space="preserve"> Tributos cor a recuperar</t>
  </si>
  <si>
    <t xml:space="preserve"> Despesas pagas antecip</t>
  </si>
  <si>
    <t xml:space="preserve"> Outros ativos circulante</t>
  </si>
  <si>
    <t xml:space="preserve"> Atvs naocor mant p/venda</t>
  </si>
  <si>
    <t xml:space="preserve"> Operacoes Descon CP</t>
  </si>
  <si>
    <t xml:space="preserve"> Outros Ativos</t>
  </si>
  <si>
    <t xml:space="preserve"> Ativo nao circulante</t>
  </si>
  <si>
    <t xml:space="preserve"> Realizavel LP</t>
  </si>
  <si>
    <t xml:space="preserve"> Aplicacao financeira avaliada a valor justo LP</t>
  </si>
  <si>
    <t xml:space="preserve"> Aplicacoes financeiras avaliadas a valor justo atraves do resultado LP</t>
  </si>
  <si>
    <t xml:space="preserve"> Titulos designados a valor justo LP</t>
  </si>
  <si>
    <t xml:space="preserve"> Aplicacoes financeiras avaliadas a valor justo atraves de outros resultados abrangentes LP</t>
  </si>
  <si>
    <t xml:space="preserve"> Aplicacao financeira avaliada a custo amortizado LP</t>
  </si>
  <si>
    <t xml:space="preserve"> Contas a receber LP</t>
  </si>
  <si>
    <t xml:space="preserve"> Clientes LP</t>
  </si>
  <si>
    <t xml:space="preserve"> Out contas a cobrar LP</t>
  </si>
  <si>
    <t xml:space="preserve"> Estoques LP</t>
  </si>
  <si>
    <t xml:space="preserve"> Ativos Biologicos LP</t>
  </si>
  <si>
    <t xml:space="preserve"> Impostos Diferidos</t>
  </si>
  <si>
    <t xml:space="preserve"> IR e contr social difer</t>
  </si>
  <si>
    <t xml:space="preserve"> Despesas antecipadas</t>
  </si>
  <si>
    <t xml:space="preserve"> A receb de partes relaci</t>
  </si>
  <si>
    <t xml:space="preserve"> de Coligadas</t>
  </si>
  <si>
    <t xml:space="preserve"> de Controladas</t>
  </si>
  <si>
    <t xml:space="preserve"> Creditos com controlador</t>
  </si>
  <si>
    <t xml:space="preserve"> A rec de outr part relac</t>
  </si>
  <si>
    <t xml:space="preserve"> Outros ativos nao circul</t>
  </si>
  <si>
    <t xml:space="preserve"> Atv ncor mant p/venda LP</t>
  </si>
  <si>
    <t xml:space="preserve"> Operacoes Descontin LP</t>
  </si>
  <si>
    <t xml:space="preserve"> Investimentos</t>
  </si>
  <si>
    <t xml:space="preserve"> Inv em subsid e outros</t>
  </si>
  <si>
    <t xml:space="preserve"> Investim em coligadas</t>
  </si>
  <si>
    <t xml:space="preserve"> Investim em controladas</t>
  </si>
  <si>
    <t xml:space="preserve"> Inves em control em conj</t>
  </si>
  <si>
    <t xml:space="preserve"> Outr invest em empr rela</t>
  </si>
  <si>
    <t xml:space="preserve"> Propriedades p/ investim</t>
  </si>
  <si>
    <t xml:space="preserve"> Imobilizado</t>
  </si>
  <si>
    <t xml:space="preserve"> Em operacao</t>
  </si>
  <si>
    <t xml:space="preserve"> Arrendado</t>
  </si>
  <si>
    <t xml:space="preserve"> Imobilizacoes em Curso</t>
  </si>
  <si>
    <t xml:space="preserve"> Intangiveis liquido</t>
  </si>
  <si>
    <t xml:space="preserve"> Intangiveis</t>
  </si>
  <si>
    <t xml:space="preserve"> Contrato de concessao LP</t>
  </si>
  <si>
    <t xml:space="preserve"> Goodwill</t>
  </si>
  <si>
    <t xml:space="preserve"> Passivo e patrimonio liq</t>
  </si>
  <si>
    <t xml:space="preserve"> Passivo Circulante</t>
  </si>
  <si>
    <t xml:space="preserve"> Obrig sociais e trabalh</t>
  </si>
  <si>
    <t xml:space="preserve"> Obrigacoes sociais</t>
  </si>
  <si>
    <t xml:space="preserve"> Obrigac trabalhistas CP</t>
  </si>
  <si>
    <t xml:space="preserve"> Fornecedores CP</t>
  </si>
  <si>
    <t xml:space="preserve"> Nacionais</t>
  </si>
  <si>
    <t xml:space="preserve"> Estrangeiros</t>
  </si>
  <si>
    <t xml:space="preserve"> Impostos a pagar</t>
  </si>
  <si>
    <t xml:space="preserve"> Federais</t>
  </si>
  <si>
    <t xml:space="preserve"> IR e contrib social a pg</t>
  </si>
  <si>
    <t xml:space="preserve"> Estaduais</t>
  </si>
  <si>
    <t xml:space="preserve"> Municipais</t>
  </si>
  <si>
    <t xml:space="preserve"> Total empres e financ CP</t>
  </si>
  <si>
    <t xml:space="preserve"> Financiamento CP</t>
  </si>
  <si>
    <t xml:space="preserve"> Financ moeda nacion CP</t>
  </si>
  <si>
    <t xml:space="preserve"> Financ moeda estrg CP</t>
  </si>
  <si>
    <t xml:space="preserve"> Debentures CP</t>
  </si>
  <si>
    <t xml:space="preserve"> Financ por arrend financ</t>
  </si>
  <si>
    <t xml:space="preserve"> Outras obrigacoes CP</t>
  </si>
  <si>
    <t xml:space="preserve"> Passivos com partes relacionadas CP</t>
  </si>
  <si>
    <t xml:space="preserve"> A pagar a coligadas CP</t>
  </si>
  <si>
    <t xml:space="preserve"> A pagar a controladas CP</t>
  </si>
  <si>
    <t xml:space="preserve"> A pag a controladores CP</t>
  </si>
  <si>
    <t xml:space="preserve"> A pag a out part rela CP</t>
  </si>
  <si>
    <t xml:space="preserve"> Outros CP</t>
  </si>
  <si>
    <t xml:space="preserve"> Dividendos a Pagar CP</t>
  </si>
  <si>
    <t xml:space="preserve"> Dividendo min obrig a pg</t>
  </si>
  <si>
    <t xml:space="preserve"> Obr p/pg bas em acoes CP</t>
  </si>
  <si>
    <t xml:space="preserve"> Provisoes CP</t>
  </si>
  <si>
    <t xml:space="preserve"> Prov fis,pre,trab&amp;civ CP</t>
  </si>
  <si>
    <t xml:space="preserve"> Provisoes Para Impostos</t>
  </si>
  <si>
    <t xml:space="preserve"> Prov previd e trabalh CP</t>
  </si>
  <si>
    <t xml:space="preserve"> Provisao por beneficios aos empregados CP</t>
  </si>
  <si>
    <t xml:space="preserve"> Provisoes civeis CP</t>
  </si>
  <si>
    <t xml:space="preserve"> Outras provisoes a curto prazo</t>
  </si>
  <si>
    <t xml:space="preserve"> Provisoes p/garantias CP</t>
  </si>
  <si>
    <t xml:space="preserve"> Prov para reestrutur CP</t>
  </si>
  <si>
    <t xml:space="preserve"> Prov pas ambi e desat CP</t>
  </si>
  <si>
    <t xml:space="preserve"> Pa s/at ncor a ve+des CP</t>
  </si>
  <si>
    <t xml:space="preserve"> Pas s/ ativ ncor a ve CP</t>
  </si>
  <si>
    <t xml:space="preserve"> Pas s/ativ oper desco CP</t>
  </si>
  <si>
    <t xml:space="preserve"> Passivo nao circulante</t>
  </si>
  <si>
    <t xml:space="preserve"> Total empres e financ LP</t>
  </si>
  <si>
    <t xml:space="preserve"> Financiamento LP</t>
  </si>
  <si>
    <t xml:space="preserve"> Financ moeda nacion LP</t>
  </si>
  <si>
    <t xml:space="preserve"> Financ moeda estrg LP</t>
  </si>
  <si>
    <t xml:space="preserve"> Debentures LP</t>
  </si>
  <si>
    <t xml:space="preserve"> Financ por arrend fin LP</t>
  </si>
  <si>
    <t xml:space="preserve"> Outras obrigacoes</t>
  </si>
  <si>
    <t xml:space="preserve"> Passivos com partes relacionadas LP</t>
  </si>
  <si>
    <t xml:space="preserve"> A pagar a coligadas LP</t>
  </si>
  <si>
    <t xml:space="preserve"> A pagar a controladas LP</t>
  </si>
  <si>
    <t xml:space="preserve"> A pag a controladores LP</t>
  </si>
  <si>
    <t xml:space="preserve"> A pag a out part rela LP</t>
  </si>
  <si>
    <t xml:space="preserve"> Outros LP</t>
  </si>
  <si>
    <t xml:space="preserve"> Obr p/pg bas em acoes LP</t>
  </si>
  <si>
    <t xml:space="preserve"> Adi p/fut aum d cap pass</t>
  </si>
  <si>
    <t xml:space="preserve"> Impostos Diferidos LP</t>
  </si>
  <si>
    <t xml:space="preserve"> IR e contri social difer</t>
  </si>
  <si>
    <t xml:space="preserve"> Provisoes LP</t>
  </si>
  <si>
    <t xml:space="preserve"> Prv fis,pre,trab&amp;civ LP</t>
  </si>
  <si>
    <t xml:space="preserve"> Provisoes fiscais LP</t>
  </si>
  <si>
    <t xml:space="preserve"> Prov previd e trabalh LP</t>
  </si>
  <si>
    <t xml:space="preserve"> Provisao por beneficio a empregados</t>
  </si>
  <si>
    <t xml:space="preserve"> Provisoes civeis LP</t>
  </si>
  <si>
    <t xml:space="preserve"> Outras provisoes a longo prazo</t>
  </si>
  <si>
    <t xml:space="preserve"> Provisoes p/garantias LP</t>
  </si>
  <si>
    <t xml:space="preserve"> Prov para reestrutur LP</t>
  </si>
  <si>
    <t xml:space="preserve"> Prov pas ambi e desat LP</t>
  </si>
  <si>
    <t xml:space="preserve"> Pa s/at ncor a ve+des LP</t>
  </si>
  <si>
    <t xml:space="preserve"> Pas s/ ativ ncor a ve LP</t>
  </si>
  <si>
    <t xml:space="preserve"> Pas s/ativ oper desco LP</t>
  </si>
  <si>
    <t xml:space="preserve"> Lucros e receit a apropr</t>
  </si>
  <si>
    <t xml:space="preserve"> Lucros a apropriar</t>
  </si>
  <si>
    <t xml:space="preserve"> Receitas a apropriar</t>
  </si>
  <si>
    <t xml:space="preserve"> Subvenc de invest a apro</t>
  </si>
  <si>
    <t xml:space="preserve"> Patrim liq consolidado</t>
  </si>
  <si>
    <t xml:space="preserve"> Part acionistas minorit</t>
  </si>
  <si>
    <t xml:space="preserve"> Patrimonio liquido</t>
  </si>
  <si>
    <t xml:space="preserve"> Capital social</t>
  </si>
  <si>
    <t xml:space="preserve"> Reservas de Capital</t>
  </si>
  <si>
    <t xml:space="preserve"> Agio na emissao de acoes</t>
  </si>
  <si>
    <t xml:space="preserve"> Res esp de agio na incor</t>
  </si>
  <si>
    <t xml:space="preserve"> Alien de bonus de subscr</t>
  </si>
  <si>
    <t xml:space="preserve"> Opcoes outorgadas</t>
  </si>
  <si>
    <t xml:space="preserve"> Acoes em tesour (re cap)</t>
  </si>
  <si>
    <t xml:space="preserve"> Adiant p fut aum de cap</t>
  </si>
  <si>
    <t xml:space="preserve"> Reservas de Reavaliacao</t>
  </si>
  <si>
    <t xml:space="preserve"> Reserva de Lucros</t>
  </si>
  <si>
    <t xml:space="preserve"> Reserva Legal</t>
  </si>
  <si>
    <t xml:space="preserve"> Reserva Estatutaria</t>
  </si>
  <si>
    <t xml:space="preserve"> Reserva p/ Contingencias</t>
  </si>
  <si>
    <t xml:space="preserve"> Reservas de Luc a Realz</t>
  </si>
  <si>
    <t xml:space="preserve"> Resv de Retencao de Luc</t>
  </si>
  <si>
    <t xml:space="preserve"> Resv Esp p/ Div nao Dist</t>
  </si>
  <si>
    <t xml:space="preserve"> Reserva de incen fiscais</t>
  </si>
  <si>
    <t xml:space="preserve"> Dividendo adicional prop</t>
  </si>
  <si>
    <t xml:space="preserve"> Acoes em tesour (re luc)</t>
  </si>
  <si>
    <t xml:space="preserve"> Lucros acumulados</t>
  </si>
  <si>
    <t xml:space="preserve"> Ajustes de aval patrimon</t>
  </si>
  <si>
    <t xml:space="preserve"> Ajustes acumul de conver</t>
  </si>
  <si>
    <t xml:space="preserve"> Outr result abrangentes</t>
  </si>
  <si>
    <t>-</t>
  </si>
  <si>
    <t>=Lucro Bruto</t>
  </si>
  <si>
    <t>-Desp (receit) operac</t>
  </si>
  <si>
    <t>+Despesas com Vendas</t>
  </si>
  <si>
    <t>+Despesas administrativ</t>
  </si>
  <si>
    <t>+Per p/ nao recuper de at</t>
  </si>
  <si>
    <t>-Outras rec operacionais</t>
  </si>
  <si>
    <t>+Outras Despesas Operac</t>
  </si>
  <si>
    <t>-Equivalenc patrimonial</t>
  </si>
  <si>
    <t>=Lucro antes jur&amp;imp EBIT</t>
  </si>
  <si>
    <t>+Resultado financeiro</t>
  </si>
  <si>
    <t>+Receitas Financeiras</t>
  </si>
  <si>
    <t>-Despesas Financeiras</t>
  </si>
  <si>
    <t>=LAIR</t>
  </si>
  <si>
    <t>-Imp renda e contrib soc</t>
  </si>
  <si>
    <t xml:space="preserve"> Provisao impost de rend</t>
  </si>
  <si>
    <t xml:space="preserve"> IR Diferido</t>
  </si>
  <si>
    <t>=Lucro oper continuadas</t>
  </si>
  <si>
    <t>+Operac descontinuadas</t>
  </si>
  <si>
    <t xml:space="preserve"> Lu ou prej liq oper desc</t>
  </si>
  <si>
    <t xml:space="preserve"> Ga ou pe liq s/atv op de</t>
  </si>
  <si>
    <t>=Lucro Consolidado</t>
  </si>
  <si>
    <t>-Partic acion minoritar</t>
  </si>
  <si>
    <t>=Lucro liquido</t>
  </si>
  <si>
    <t>"= EBITDA"</t>
  </si>
  <si>
    <t xml:space="preserve"> Deprec, amortiz e exaust</t>
  </si>
  <si>
    <t xml:space="preserve"> Caixa gerado nas operac</t>
  </si>
  <si>
    <t xml:space="preserve"> Lucro liquido</t>
  </si>
  <si>
    <t xml:space="preserve"> Perd(gan) var monet&amp;camb</t>
  </si>
  <si>
    <t xml:space="preserve"> Perd(gan) venda atv perm</t>
  </si>
  <si>
    <t xml:space="preserve"> Valor contab bem vendido</t>
  </si>
  <si>
    <t xml:space="preserve"> Perd(gan) na equival pat</t>
  </si>
  <si>
    <t xml:space="preserve"> Impostos diferidos</t>
  </si>
  <si>
    <t xml:space="preserve"> Gan(perd) dos minorit</t>
  </si>
  <si>
    <t xml:space="preserve"> Out perd(gan) nao caixa</t>
  </si>
  <si>
    <t xml:space="preserve"> Redu(aum) em ativ e pass</t>
  </si>
  <si>
    <t xml:space="preserve"> Redu(aum) dupl a receber</t>
  </si>
  <si>
    <t xml:space="preserve"> Redu(aum) estoques</t>
  </si>
  <si>
    <t xml:space="preserve"> Redu(aum) outros ativos</t>
  </si>
  <si>
    <t xml:space="preserve"> Aum(redu) fornecedores</t>
  </si>
  <si>
    <t xml:space="preserve"> Aum(redu) imp e obr trab</t>
  </si>
  <si>
    <t xml:space="preserve"> Aum(redu) outr passivos</t>
  </si>
  <si>
    <t xml:space="preserve"> Out Itens do Flx Cx Oper</t>
  </si>
  <si>
    <t>+Caixa gerado por invest</t>
  </si>
  <si>
    <t xml:space="preserve"> Compra liq de ativo perm</t>
  </si>
  <si>
    <t xml:space="preserve"> Compra de invest perman</t>
  </si>
  <si>
    <t xml:space="preserve"> Compra ativos fix e dif</t>
  </si>
  <si>
    <t xml:space="preserve"> Venda de ativo permanent</t>
  </si>
  <si>
    <t xml:space="preserve"> Dividendos recebidos</t>
  </si>
  <si>
    <t xml:space="preserve"> Resg (aplic) financ liq</t>
  </si>
  <si>
    <t xml:space="preserve"> Cx gerado(aplic) out inv</t>
  </si>
  <si>
    <t>+Caixa gerado por financ</t>
  </si>
  <si>
    <t xml:space="preserve"> Financiament obtidos liq</t>
  </si>
  <si>
    <t xml:space="preserve"> Financiamentos obtidos</t>
  </si>
  <si>
    <t xml:space="preserve"> Financiamentos pagos</t>
  </si>
  <si>
    <t xml:space="preserve"> Aumento liq de capital</t>
  </si>
  <si>
    <t xml:space="preserve"> Aumento de capital</t>
  </si>
  <si>
    <t xml:space="preserve"> Reducao de capital</t>
  </si>
  <si>
    <t xml:space="preserve"> Dividendos pagos</t>
  </si>
  <si>
    <t xml:space="preserve"> Cx gerado(aplic) out fin</t>
  </si>
  <si>
    <t>+Efeito Cambial</t>
  </si>
  <si>
    <t>+Outras variacoes</t>
  </si>
  <si>
    <t>=Variac liquida de caixa</t>
  </si>
  <si>
    <t>SELIC</t>
  </si>
  <si>
    <t>IPCA</t>
  </si>
  <si>
    <t>ERP</t>
  </si>
  <si>
    <t>PIB LP</t>
  </si>
  <si>
    <t>Emitidas</t>
  </si>
  <si>
    <t>Data</t>
  </si>
  <si>
    <t>Data inicial</t>
  </si>
  <si>
    <t>Data final</t>
  </si>
  <si>
    <t>Calculo do BETA</t>
  </si>
  <si>
    <t>Ações</t>
  </si>
  <si>
    <t>IBOV</t>
  </si>
  <si>
    <t>WEGE3</t>
  </si>
  <si>
    <t>Fechamento</t>
  </si>
  <si>
    <t>Retorno</t>
  </si>
  <si>
    <t>BVMF: WEGE3</t>
  </si>
  <si>
    <t>Retornos mensais</t>
  </si>
  <si>
    <t>Receita liquida operacional</t>
  </si>
  <si>
    <t>CMV</t>
  </si>
  <si>
    <t>Caixa gerado por operac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</si>
</sst>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0.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9"/>
      <color rgb="FF0015AA"/>
      <name val="Arial"/>
      <family val="2"/>
    </font>
    <font>
      <sz val="9"/>
      <color rgb="FF3297D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EEEEE"/>
        <bgColor auto="1"/>
      </patternFill>
    </fill>
  </fills>
  <borders count="4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D0D7E5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2" borderId="1" xfId="0" applyFont="1" applyFill="1" applyBorder="1" applyAlignment="1">
      <alignment horizontal="left" vertical="center" shrinkToFit="1"/>
    </xf>
    <xf numFmtId="0" fontId="4" fillId="2" borderId="1" xfId="0" applyFont="1" applyFill="1" applyBorder="1" applyAlignment="1">
      <alignment horizontal="left" vertical="center" indent="1" shrinkToFit="1"/>
    </xf>
    <xf numFmtId="0" fontId="5" fillId="2" borderId="1" xfId="0" applyFont="1" applyFill="1" applyBorder="1" applyAlignment="1">
      <alignment horizontal="left" vertical="center" indent="2" shrinkToFit="1"/>
    </xf>
    <xf numFmtId="0" fontId="4" fillId="2" borderId="1" xfId="0" applyFont="1" applyFill="1" applyBorder="1" applyAlignment="1">
      <alignment horizontal="left" vertical="center" indent="3" shrinkToFit="1"/>
    </xf>
    <xf numFmtId="0" fontId="3" fillId="2" borderId="1" xfId="0" applyFont="1" applyFill="1" applyBorder="1" applyAlignment="1">
      <alignment horizontal="left" vertical="center" indent="4" shrinkToFit="1"/>
    </xf>
    <xf numFmtId="0" fontId="4" fillId="2" borderId="1" xfId="0" applyFont="1" applyFill="1" applyBorder="1" applyAlignment="1">
      <alignment horizontal="left" vertical="center" indent="5" shrinkToFit="1"/>
    </xf>
    <xf numFmtId="3" fontId="3" fillId="2" borderId="1" xfId="0" applyNumberFormat="1" applyFont="1" applyFill="1" applyBorder="1" applyAlignment="1">
      <alignment horizontal="right" vertical="center" shrinkToFit="1"/>
    </xf>
    <xf numFmtId="3" fontId="4" fillId="2" borderId="1" xfId="0" applyNumberFormat="1" applyFont="1" applyFill="1" applyBorder="1" applyAlignment="1">
      <alignment horizontal="right" vertical="center" shrinkToFit="1"/>
    </xf>
    <xf numFmtId="3" fontId="5" fillId="2" borderId="1" xfId="0" applyNumberFormat="1" applyFont="1" applyFill="1" applyBorder="1" applyAlignment="1">
      <alignment horizontal="right" vertical="center" shrinkToFit="1"/>
    </xf>
    <xf numFmtId="0" fontId="3" fillId="2" borderId="1" xfId="0" applyFont="1" applyFill="1" applyBorder="1" applyAlignment="1">
      <alignment horizontal="right" vertical="center" shrinkToFit="1"/>
    </xf>
    <xf numFmtId="0" fontId="4" fillId="2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14" fontId="3" fillId="0" borderId="1" xfId="0" applyNumberFormat="1" applyFont="1" applyBorder="1" applyAlignment="1">
      <alignment horizontal="right" vertical="center" shrinkToFit="1"/>
    </xf>
    <xf numFmtId="3" fontId="4" fillId="0" borderId="1" xfId="0" applyNumberFormat="1" applyFont="1" applyBorder="1" applyAlignment="1">
      <alignment horizontal="right" vertical="center" shrinkToFit="1"/>
    </xf>
    <xf numFmtId="14" fontId="0" fillId="0" borderId="0" xfId="0" applyNumberFormat="1"/>
    <xf numFmtId="0" fontId="0" fillId="0" borderId="2" xfId="0" applyBorder="1" applyAlignment="1">
      <alignment horizontal="center"/>
    </xf>
    <xf numFmtId="0" fontId="3" fillId="4" borderId="1" xfId="0" applyFont="1" applyFill="1" applyBorder="1" applyAlignment="1">
      <alignment horizontal="center" vertical="center" shrinkToFit="1"/>
    </xf>
    <xf numFmtId="0" fontId="3" fillId="4" borderId="1" xfId="0" applyFont="1" applyFill="1" applyBorder="1" applyAlignment="1">
      <alignment horizontal="right" vertical="center" shrinkToFit="1"/>
    </xf>
    <xf numFmtId="0" fontId="2" fillId="0" borderId="0" xfId="0" applyFont="1" applyAlignment="1">
      <alignment horizontal="center"/>
    </xf>
    <xf numFmtId="2" fontId="0" fillId="0" borderId="2" xfId="0" applyNumberFormat="1" applyBorder="1"/>
    <xf numFmtId="14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right" vertical="center" shrinkToFit="1"/>
    </xf>
    <xf numFmtId="0" fontId="0" fillId="0" borderId="0" xfId="0" applyAlignment="1">
      <alignment horizontal="center"/>
    </xf>
    <xf numFmtId="2" fontId="0" fillId="0" borderId="0" xfId="0" applyNumberFormat="1"/>
    <xf numFmtId="10" fontId="0" fillId="0" borderId="0" xfId="2" applyNumberFormat="1" applyFont="1"/>
    <xf numFmtId="164" fontId="0" fillId="0" borderId="0" xfId="0" applyNumberFormat="1"/>
    <xf numFmtId="165" fontId="0" fillId="0" borderId="0" xfId="0" applyNumberFormat="1"/>
    <xf numFmtId="0" fontId="2" fillId="3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 vertical="center" shrinkToFit="1"/>
    </xf>
    <xf numFmtId="0" fontId="3" fillId="4" borderId="0" xfId="0" applyFont="1" applyFill="1" applyAlignment="1">
      <alignment horizontal="center" vertical="center" shrinkToFit="1"/>
    </xf>
  </cellXfs>
  <cellStyles count="3">
    <cellStyle name="Normal" xfId="0" builtinId="0"/>
    <cellStyle name="Percentagem" xfId="2" builtinId="5"/>
    <cellStyle name="Vírgula 2" xfId="1" xr:uid="{724AB97F-3CD8-491F-AB1D-754618166B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Betas (IBOV, 30 meses de retorno)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[1]CalculoBETA!$H$94</c:f>
              <c:strCache>
                <c:ptCount val="1"/>
                <c:pt idx="0">
                  <c:v>0,281362259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[1]CalculoBETA!$G$95:$G$125</c:f>
              <c:numCache>
                <c:formatCode>General</c:formatCode>
                <c:ptCount val="31"/>
                <c:pt idx="0">
                  <c:v>43644</c:v>
                </c:pt>
                <c:pt idx="1">
                  <c:v>43677</c:v>
                </c:pt>
                <c:pt idx="2">
                  <c:v>43707</c:v>
                </c:pt>
                <c:pt idx="3">
                  <c:v>43738</c:v>
                </c:pt>
                <c:pt idx="4">
                  <c:v>43769</c:v>
                </c:pt>
                <c:pt idx="5">
                  <c:v>43798</c:v>
                </c:pt>
                <c:pt idx="6">
                  <c:v>43829</c:v>
                </c:pt>
                <c:pt idx="7">
                  <c:v>43861</c:v>
                </c:pt>
                <c:pt idx="8">
                  <c:v>43889</c:v>
                </c:pt>
                <c:pt idx="9">
                  <c:v>43921</c:v>
                </c:pt>
                <c:pt idx="10">
                  <c:v>43951</c:v>
                </c:pt>
                <c:pt idx="11">
                  <c:v>43980</c:v>
                </c:pt>
                <c:pt idx="12">
                  <c:v>44012</c:v>
                </c:pt>
                <c:pt idx="13">
                  <c:v>44043</c:v>
                </c:pt>
                <c:pt idx="14">
                  <c:v>44074</c:v>
                </c:pt>
                <c:pt idx="15">
                  <c:v>44104</c:v>
                </c:pt>
                <c:pt idx="16">
                  <c:v>44134</c:v>
                </c:pt>
                <c:pt idx="17">
                  <c:v>44165</c:v>
                </c:pt>
                <c:pt idx="18">
                  <c:v>44195</c:v>
                </c:pt>
                <c:pt idx="19">
                  <c:v>44225</c:v>
                </c:pt>
                <c:pt idx="20">
                  <c:v>44253</c:v>
                </c:pt>
                <c:pt idx="21">
                  <c:v>44286</c:v>
                </c:pt>
                <c:pt idx="22">
                  <c:v>44316</c:v>
                </c:pt>
                <c:pt idx="23">
                  <c:v>44347</c:v>
                </c:pt>
                <c:pt idx="24">
                  <c:v>44377</c:v>
                </c:pt>
                <c:pt idx="25">
                  <c:v>44407</c:v>
                </c:pt>
                <c:pt idx="26">
                  <c:v>44439</c:v>
                </c:pt>
                <c:pt idx="27">
                  <c:v>44469</c:v>
                </c:pt>
                <c:pt idx="28">
                  <c:v>44498</c:v>
                </c:pt>
                <c:pt idx="29">
                  <c:v>44530</c:v>
                </c:pt>
                <c:pt idx="30">
                  <c:v>44560</c:v>
                </c:pt>
              </c:numCache>
            </c:numRef>
          </c:cat>
          <c:val>
            <c:numRef>
              <c:f>[1]CalculoBETA!$H$95:$H$125</c:f>
              <c:numCache>
                <c:formatCode>General</c:formatCode>
                <c:ptCount val="31"/>
                <c:pt idx="0">
                  <c:v>0.30596880645024149</c:v>
                </c:pt>
                <c:pt idx="1">
                  <c:v>0.30479900720633779</c:v>
                </c:pt>
                <c:pt idx="2">
                  <c:v>0.31902072258211284</c:v>
                </c:pt>
                <c:pt idx="3">
                  <c:v>0.34624587565974396</c:v>
                </c:pt>
                <c:pt idx="4">
                  <c:v>0.34811734691156748</c:v>
                </c:pt>
                <c:pt idx="5">
                  <c:v>0.38498819292745057</c:v>
                </c:pt>
                <c:pt idx="6">
                  <c:v>0.42350038909261778</c:v>
                </c:pt>
                <c:pt idx="7">
                  <c:v>0.35141964574681095</c:v>
                </c:pt>
                <c:pt idx="8">
                  <c:v>0.2085646507565537</c:v>
                </c:pt>
                <c:pt idx="9">
                  <c:v>0.55154455582461581</c:v>
                </c:pt>
                <c:pt idx="10">
                  <c:v>0.6072210425117105</c:v>
                </c:pt>
                <c:pt idx="11">
                  <c:v>0.60631517782760103</c:v>
                </c:pt>
                <c:pt idx="12">
                  <c:v>0.6617199253689835</c:v>
                </c:pt>
                <c:pt idx="13">
                  <c:v>0.82816551979949904</c:v>
                </c:pt>
                <c:pt idx="14">
                  <c:v>0.83991316527426418</c:v>
                </c:pt>
                <c:pt idx="15">
                  <c:v>0.8331182467254592</c:v>
                </c:pt>
                <c:pt idx="16">
                  <c:v>0.82546833130374098</c:v>
                </c:pt>
                <c:pt idx="17">
                  <c:v>0.67284874246192283</c:v>
                </c:pt>
                <c:pt idx="18">
                  <c:v>0.61973398699239823</c:v>
                </c:pt>
                <c:pt idx="19">
                  <c:v>0.58245032627251825</c:v>
                </c:pt>
                <c:pt idx="20">
                  <c:v>0.61134623477990035</c:v>
                </c:pt>
                <c:pt idx="21">
                  <c:v>0.58752442159702156</c:v>
                </c:pt>
                <c:pt idx="22">
                  <c:v>0.67282489897218989</c:v>
                </c:pt>
                <c:pt idx="23">
                  <c:v>0.64937243641750331</c:v>
                </c:pt>
                <c:pt idx="24">
                  <c:v>0.64503582701085893</c:v>
                </c:pt>
                <c:pt idx="25">
                  <c:v>0.65321317236838439</c:v>
                </c:pt>
                <c:pt idx="26">
                  <c:v>0.65063317914296215</c:v>
                </c:pt>
                <c:pt idx="27">
                  <c:v>0.60333883647281905</c:v>
                </c:pt>
                <c:pt idx="28">
                  <c:v>0.63291608211488548</c:v>
                </c:pt>
                <c:pt idx="29">
                  <c:v>0.65090305519758551</c:v>
                </c:pt>
                <c:pt idx="30">
                  <c:v>0.63703433113622843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9A-4702-B599-36A769932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5132223"/>
        <c:axId val="1935130559"/>
      </c:lineChart>
      <c:dateAx>
        <c:axId val="1935132223"/>
        <c:scaling>
          <c:orientation val="minMax"/>
          <c:max val="44561"/>
          <c:min val="4185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0559"/>
        <c:crosses val="autoZero"/>
        <c:auto val="0"/>
        <c:lblOffset val="100"/>
        <c:baseTimeUnit val="months"/>
      </c:dateAx>
      <c:valAx>
        <c:axId val="19351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513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603249</xdr:colOff>
      <xdr:row>126</xdr:row>
      <xdr:rowOff>79375</xdr:rowOff>
    </xdr:from>
    <xdr:to>
      <xdr:col>13</xdr:col>
      <xdr:colOff>50799</xdr:colOff>
      <xdr:row>143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E4DEFB-86FC-4FF9-A424-E60C9B7E90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311150</xdr:colOff>
      <xdr:row>128</xdr:row>
      <xdr:rowOff>152400</xdr:rowOff>
    </xdr:from>
    <xdr:to>
      <xdr:col>5</xdr:col>
      <xdr:colOff>311150</xdr:colOff>
      <xdr:row>137</xdr:row>
      <xdr:rowOff>171450</xdr:rowOff>
    </xdr:to>
    <xdr:cxnSp macro="">
      <xdr:nvCxnSpPr>
        <xdr:cNvPr id="3" name="Conector reto 3">
          <a:extLst>
            <a:ext uri="{FF2B5EF4-FFF2-40B4-BE49-F238E27FC236}">
              <a16:creationId xmlns:a16="http://schemas.microsoft.com/office/drawing/2014/main" id="{4CECAF28-7F68-47E7-A981-626D9554EF14}"/>
            </a:ext>
          </a:extLst>
        </xdr:cNvPr>
        <xdr:cNvCxnSpPr/>
      </xdr:nvCxnSpPr>
      <xdr:spPr>
        <a:xfrm>
          <a:off x="3673475" y="24536400"/>
          <a:ext cx="0" cy="1733550"/>
        </a:xfrm>
        <a:prstGeom prst="line">
          <a:avLst/>
        </a:prstGeom>
        <a:ln w="9525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FCFFn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FCFFnom"/>
      <sheetName val="CalculoBETA"/>
      <sheetName val="CAPM"/>
    </sheetNames>
    <sheetDataSet>
      <sheetData sheetId="0"/>
      <sheetData sheetId="1">
        <row r="94">
          <cell r="H94">
            <v>0.28136225872807624</v>
          </cell>
        </row>
        <row r="95">
          <cell r="G95">
            <v>43644</v>
          </cell>
          <cell r="H95">
            <v>0.30596880645024149</v>
          </cell>
        </row>
        <row r="96">
          <cell r="G96">
            <v>43677</v>
          </cell>
          <cell r="H96">
            <v>0.30479900720633779</v>
          </cell>
        </row>
        <row r="97">
          <cell r="G97">
            <v>43707</v>
          </cell>
          <cell r="H97">
            <v>0.31902072258211284</v>
          </cell>
        </row>
        <row r="98">
          <cell r="G98">
            <v>43738</v>
          </cell>
          <cell r="H98">
            <v>0.34624587565974396</v>
          </cell>
        </row>
        <row r="99">
          <cell r="G99">
            <v>43769</v>
          </cell>
          <cell r="H99">
            <v>0.34811734691156748</v>
          </cell>
        </row>
        <row r="100">
          <cell r="G100">
            <v>43798</v>
          </cell>
          <cell r="H100">
            <v>0.38498819292745057</v>
          </cell>
        </row>
        <row r="101">
          <cell r="G101">
            <v>43829</v>
          </cell>
          <cell r="H101">
            <v>0.42350038909261778</v>
          </cell>
        </row>
        <row r="102">
          <cell r="G102">
            <v>43861</v>
          </cell>
          <cell r="H102">
            <v>0.35141964574681095</v>
          </cell>
        </row>
        <row r="103">
          <cell r="G103">
            <v>43889</v>
          </cell>
          <cell r="H103">
            <v>0.2085646507565537</v>
          </cell>
        </row>
        <row r="104">
          <cell r="G104">
            <v>43921</v>
          </cell>
          <cell r="H104">
            <v>0.55154455582461581</v>
          </cell>
        </row>
        <row r="105">
          <cell r="G105">
            <v>43951</v>
          </cell>
          <cell r="H105">
            <v>0.6072210425117105</v>
          </cell>
        </row>
        <row r="106">
          <cell r="G106">
            <v>43980</v>
          </cell>
          <cell r="H106">
            <v>0.60631517782760103</v>
          </cell>
        </row>
        <row r="107">
          <cell r="G107">
            <v>44012</v>
          </cell>
          <cell r="H107">
            <v>0.6617199253689835</v>
          </cell>
        </row>
        <row r="108">
          <cell r="G108">
            <v>44043</v>
          </cell>
          <cell r="H108">
            <v>0.82816551979949904</v>
          </cell>
        </row>
        <row r="109">
          <cell r="G109">
            <v>44074</v>
          </cell>
          <cell r="H109">
            <v>0.83991316527426418</v>
          </cell>
        </row>
        <row r="110">
          <cell r="G110">
            <v>44104</v>
          </cell>
          <cell r="H110">
            <v>0.8331182467254592</v>
          </cell>
        </row>
        <row r="111">
          <cell r="G111">
            <v>44134</v>
          </cell>
          <cell r="H111">
            <v>0.82546833130374098</v>
          </cell>
        </row>
        <row r="112">
          <cell r="G112">
            <v>44165</v>
          </cell>
          <cell r="H112">
            <v>0.67284874246192283</v>
          </cell>
        </row>
        <row r="113">
          <cell r="G113">
            <v>44195</v>
          </cell>
          <cell r="H113">
            <v>0.61973398699239823</v>
          </cell>
        </row>
        <row r="114">
          <cell r="G114">
            <v>44225</v>
          </cell>
          <cell r="H114">
            <v>0.58245032627251825</v>
          </cell>
        </row>
        <row r="115">
          <cell r="G115">
            <v>44253</v>
          </cell>
          <cell r="H115">
            <v>0.61134623477990035</v>
          </cell>
        </row>
        <row r="116">
          <cell r="G116">
            <v>44286</v>
          </cell>
          <cell r="H116">
            <v>0.58752442159702156</v>
          </cell>
        </row>
        <row r="117">
          <cell r="G117">
            <v>44316</v>
          </cell>
          <cell r="H117">
            <v>0.67282489897218989</v>
          </cell>
        </row>
        <row r="118">
          <cell r="G118">
            <v>44347</v>
          </cell>
          <cell r="H118">
            <v>0.64937243641750331</v>
          </cell>
        </row>
        <row r="119">
          <cell r="G119">
            <v>44377</v>
          </cell>
          <cell r="H119">
            <v>0.64503582701085893</v>
          </cell>
        </row>
        <row r="120">
          <cell r="G120">
            <v>44407</v>
          </cell>
          <cell r="H120">
            <v>0.65321317236838439</v>
          </cell>
        </row>
        <row r="121">
          <cell r="G121">
            <v>44439</v>
          </cell>
          <cell r="H121">
            <v>0.65063317914296215</v>
          </cell>
        </row>
        <row r="122">
          <cell r="G122">
            <v>44469</v>
          </cell>
          <cell r="H122">
            <v>0.60333883647281905</v>
          </cell>
        </row>
        <row r="123">
          <cell r="G123">
            <v>44498</v>
          </cell>
          <cell r="H123">
            <v>0.63291608211488548</v>
          </cell>
        </row>
        <row r="124">
          <cell r="G124">
            <v>44530</v>
          </cell>
          <cell r="H124">
            <v>0.65090305519758551</v>
          </cell>
        </row>
        <row r="125">
          <cell r="G125">
            <v>44560</v>
          </cell>
          <cell r="H125">
            <v>0.63703433113622843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C9A29-F125-44E8-9E76-9BF068E61073}">
  <dimension ref="A1:FV10"/>
  <sheetViews>
    <sheetView workbookViewId="0">
      <selection activeCell="D6" sqref="D2:D6"/>
    </sheetView>
  </sheetViews>
  <sheetFormatPr defaultRowHeight="15" x14ac:dyDescent="0.25"/>
  <cols>
    <col min="2" max="2" width="9.85546875" bestFit="1" customWidth="1"/>
    <col min="3" max="3" width="14.85546875" bestFit="1" customWidth="1"/>
    <col min="4" max="4" width="27.7109375" bestFit="1" customWidth="1"/>
    <col min="5" max="5" width="22.140625" bestFit="1" customWidth="1"/>
    <col min="6" max="6" width="22.28515625" bestFit="1" customWidth="1"/>
    <col min="7" max="7" width="63.28515625" bestFit="1" customWidth="1"/>
    <col min="8" max="8" width="30.28515625" bestFit="1" customWidth="1"/>
    <col min="9" max="9" width="36.5703125" bestFit="1" customWidth="1"/>
    <col min="10" max="10" width="13.28515625" bestFit="1" customWidth="1"/>
    <col min="11" max="11" width="80.7109375" bestFit="1" customWidth="1"/>
    <col min="12" max="12" width="24.5703125" bestFit="1" customWidth="1"/>
    <col min="13" max="13" width="20.7109375" bestFit="1" customWidth="1"/>
    <col min="14" max="14" width="14.85546875" bestFit="1" customWidth="1"/>
    <col min="15" max="15" width="26" bestFit="1" customWidth="1"/>
    <col min="16" max="16" width="11.5703125" bestFit="1" customWidth="1"/>
    <col min="17" max="17" width="20.42578125" bestFit="1" customWidth="1"/>
    <col min="18" max="18" width="22" bestFit="1" customWidth="1"/>
    <col min="19" max="19" width="24.42578125" bestFit="1" customWidth="1"/>
    <col min="20" max="20" width="24.28515625" bestFit="1" customWidth="1"/>
    <col min="21" max="21" width="22.7109375" bestFit="1" customWidth="1"/>
    <col min="22" max="22" width="25.85546875" bestFit="1" customWidth="1"/>
    <col min="23" max="23" width="23.85546875" bestFit="1" customWidth="1"/>
    <col min="24" max="24" width="15.7109375" bestFit="1" customWidth="1"/>
    <col min="25" max="25" width="18" bestFit="1" customWidth="1"/>
    <col min="26" max="26" width="14.7109375" bestFit="1" customWidth="1"/>
    <col min="27" max="27" width="41.42578125" bestFit="1" customWidth="1"/>
    <col min="28" max="28" width="63" bestFit="1" customWidth="1"/>
    <col min="29" max="29" width="36.28515625" bestFit="1" customWidth="1"/>
    <col min="30" max="30" width="13.28515625" bestFit="1" customWidth="1"/>
    <col min="31" max="31" width="80.42578125" bestFit="1" customWidth="1"/>
    <col min="32" max="32" width="47.140625" bestFit="1" customWidth="1"/>
    <col min="33" max="33" width="21.85546875" bestFit="1" customWidth="1"/>
    <col min="34" max="34" width="15.85546875" bestFit="1" customWidth="1"/>
    <col min="35" max="35" width="24.85546875" bestFit="1" customWidth="1"/>
    <col min="36" max="36" width="15.5703125" bestFit="1" customWidth="1"/>
    <col min="37" max="37" width="21.5703125" bestFit="1" customWidth="1"/>
    <col min="38" max="38" width="20.5703125" bestFit="1" customWidth="1"/>
    <col min="39" max="39" width="23.42578125" bestFit="1" customWidth="1"/>
    <col min="40" max="40" width="11.85546875" bestFit="1" customWidth="1"/>
    <col min="41" max="42" width="24.140625" bestFit="1" customWidth="1"/>
    <col min="43" max="43" width="17.42578125" bestFit="1" customWidth="1"/>
    <col min="44" max="44" width="19" bestFit="1" customWidth="1"/>
    <col min="45" max="45" width="27" bestFit="1" customWidth="1"/>
    <col min="46" max="46" width="24.42578125" bestFit="1" customWidth="1"/>
    <col min="47" max="47" width="24" bestFit="1" customWidth="1"/>
    <col min="48" max="48" width="26.7109375" bestFit="1" customWidth="1"/>
    <col min="49" max="49" width="26.85546875" bestFit="1" customWidth="1"/>
    <col min="50" max="50" width="11.85546875" bestFit="1" customWidth="1"/>
    <col min="51" max="51" width="15.140625" bestFit="1" customWidth="1"/>
    <col min="52" max="52" width="23.5703125" bestFit="1" customWidth="1"/>
    <col min="53" max="53" width="24.7109375" bestFit="1" customWidth="1"/>
    <col min="54" max="54" width="26.42578125" bestFit="1" customWidth="1"/>
    <col min="55" max="55" width="26.7109375" bestFit="1" customWidth="1"/>
    <col min="56" max="56" width="26.42578125" bestFit="1" customWidth="1"/>
    <col min="57" max="57" width="25.28515625" bestFit="1" customWidth="1"/>
    <col min="58" max="58" width="13.140625" bestFit="1" customWidth="1"/>
    <col min="59" max="59" width="16" bestFit="1" customWidth="1"/>
    <col min="60" max="60" width="13.5703125" bestFit="1" customWidth="1"/>
    <col min="61" max="61" width="24.85546875" bestFit="1" customWidth="1"/>
    <col min="62" max="62" width="18.42578125" bestFit="1" customWidth="1"/>
    <col min="63" max="63" width="13.85546875" bestFit="1" customWidth="1"/>
    <col min="64" max="64" width="28" bestFit="1" customWidth="1"/>
    <col min="65" max="65" width="11.85546875" bestFit="1" customWidth="1"/>
    <col min="66" max="66" width="12.140625" bestFit="1" customWidth="1"/>
    <col min="67" max="67" width="20.5703125" bestFit="1" customWidth="1"/>
    <col min="68" max="68" width="17.7109375" bestFit="1" customWidth="1"/>
    <col min="69" max="69" width="22.140625" bestFit="1" customWidth="1"/>
    <col min="70" max="70" width="20.85546875" bestFit="1" customWidth="1"/>
    <col min="71" max="71" width="24.42578125" bestFit="1" customWidth="1"/>
    <col min="72" max="72" width="18.140625" bestFit="1" customWidth="1"/>
    <col min="73" max="73" width="13.42578125" bestFit="1" customWidth="1"/>
    <col min="74" max="74" width="15.5703125" bestFit="1" customWidth="1"/>
    <col min="75" max="75" width="18.140625" bestFit="1" customWidth="1"/>
    <col min="76" max="76" width="12.28515625" bestFit="1" customWidth="1"/>
    <col min="77" max="77" width="24.85546875" bestFit="1" customWidth="1"/>
    <col min="78" max="78" width="11.85546875" bestFit="1" customWidth="1"/>
    <col min="79" max="79" width="13.42578125" bestFit="1" customWidth="1"/>
    <col min="80" max="80" width="13.85546875" bestFit="1" customWidth="1"/>
    <col min="81" max="81" width="24.28515625" bestFit="1" customWidth="1"/>
    <col min="82" max="82" width="20.140625" bestFit="1" customWidth="1"/>
    <col min="83" max="83" width="27" bestFit="1" customWidth="1"/>
    <col min="84" max="84" width="25.7109375" bestFit="1" customWidth="1"/>
    <col min="85" max="85" width="17.7109375" bestFit="1" customWidth="1"/>
    <col min="86" max="86" width="24.7109375" bestFit="1" customWidth="1"/>
    <col min="87" max="87" width="21.85546875" bestFit="1" customWidth="1"/>
    <col min="88" max="88" width="36.28515625" bestFit="1" customWidth="1"/>
    <col min="89" max="89" width="25.5703125" bestFit="1" customWidth="1"/>
    <col min="90" max="91" width="27.140625" bestFit="1" customWidth="1"/>
    <col min="92" max="92" width="25.5703125" bestFit="1" customWidth="1"/>
    <col min="93" max="93" width="13.5703125" bestFit="1" customWidth="1"/>
    <col min="94" max="94" width="25.28515625" bestFit="1" customWidth="1"/>
    <col min="95" max="95" width="26.7109375" bestFit="1" customWidth="1"/>
    <col min="96" max="96" width="28.42578125" bestFit="1" customWidth="1"/>
    <col min="97" max="97" width="11.85546875" bestFit="1" customWidth="1"/>
    <col min="98" max="98" width="14.85546875" bestFit="1" customWidth="1"/>
    <col min="99" max="99" width="23.85546875" bestFit="1" customWidth="1"/>
    <col min="100" max="100" width="27" bestFit="1" customWidth="1"/>
    <col min="101" max="101" width="25.85546875" bestFit="1" customWidth="1"/>
    <col min="102" max="102" width="43" bestFit="1" customWidth="1"/>
    <col min="103" max="103" width="22.5703125" bestFit="1" customWidth="1"/>
    <col min="104" max="104" width="11.85546875" bestFit="1" customWidth="1"/>
    <col min="105" max="105" width="29.85546875" bestFit="1" customWidth="1"/>
    <col min="106" max="106" width="27.140625" bestFit="1" customWidth="1"/>
    <col min="107" max="107" width="25.28515625" bestFit="1" customWidth="1"/>
    <col min="108" max="108" width="27.5703125" bestFit="1" customWidth="1"/>
    <col min="109" max="109" width="11.85546875" bestFit="1" customWidth="1"/>
    <col min="110" max="110" width="24.140625" bestFit="1" customWidth="1"/>
    <col min="111" max="111" width="24" bestFit="1" customWidth="1"/>
    <col min="112" max="112" width="25.5703125" bestFit="1" customWidth="1"/>
    <col min="113" max="113" width="20.7109375" bestFit="1" customWidth="1"/>
    <col min="114" max="114" width="24" bestFit="1" customWidth="1"/>
    <col min="115" max="115" width="19.85546875" bestFit="1" customWidth="1"/>
    <col min="116" max="116" width="26.7109375" bestFit="1" customWidth="1"/>
    <col min="117" max="117" width="25.28515625" bestFit="1" customWidth="1"/>
    <col min="118" max="118" width="17.42578125" bestFit="1" customWidth="1"/>
    <col min="119" max="119" width="24.42578125" bestFit="1" customWidth="1"/>
    <col min="120" max="120" width="18.85546875" bestFit="1" customWidth="1"/>
    <col min="121" max="121" width="36" bestFit="1" customWidth="1"/>
    <col min="122" max="122" width="25.140625" bestFit="1" customWidth="1"/>
    <col min="123" max="124" width="26.85546875" bestFit="1" customWidth="1"/>
    <col min="125" max="125" width="25.140625" bestFit="1" customWidth="1"/>
    <col min="126" max="126" width="13.28515625" bestFit="1" customWidth="1"/>
    <col min="127" max="127" width="28.140625" bestFit="1" customWidth="1"/>
    <col min="128" max="128" width="26.42578125" bestFit="1" customWidth="1"/>
    <col min="129" max="129" width="11.85546875" bestFit="1" customWidth="1"/>
    <col min="130" max="130" width="22" bestFit="1" customWidth="1"/>
    <col min="131" max="131" width="22.5703125" bestFit="1" customWidth="1"/>
    <col min="132" max="132" width="14.5703125" bestFit="1" customWidth="1"/>
    <col min="133" max="133" width="22.5703125" bestFit="1" customWidth="1"/>
    <col min="134" max="134" width="23" bestFit="1" customWidth="1"/>
    <col min="135" max="135" width="25.5703125" bestFit="1" customWidth="1"/>
    <col min="136" max="136" width="36.85546875" bestFit="1" customWidth="1"/>
    <col min="137" max="137" width="22.28515625" bestFit="1" customWidth="1"/>
    <col min="138" max="138" width="11.85546875" bestFit="1" customWidth="1"/>
    <col min="139" max="139" width="30.42578125" bestFit="1" customWidth="1"/>
    <col min="140" max="140" width="26.85546875" bestFit="1" customWidth="1"/>
    <col min="141" max="141" width="25" bestFit="1" customWidth="1"/>
    <col min="142" max="142" width="27.28515625" bestFit="1" customWidth="1"/>
    <col min="143" max="143" width="11.85546875" bestFit="1" customWidth="1"/>
    <col min="144" max="144" width="23.85546875" bestFit="1" customWidth="1"/>
    <col min="145" max="145" width="23.7109375" bestFit="1" customWidth="1"/>
    <col min="146" max="146" width="25.140625" bestFit="1" customWidth="1"/>
    <col min="147" max="147" width="23" bestFit="1" customWidth="1"/>
    <col min="148" max="148" width="20" bestFit="1" customWidth="1"/>
    <col min="149" max="149" width="21.7109375" bestFit="1" customWidth="1"/>
    <col min="150" max="150" width="25.28515625" bestFit="1" customWidth="1"/>
    <col min="151" max="151" width="20.5703125" bestFit="1" customWidth="1"/>
    <col min="152" max="152" width="22" bestFit="1" customWidth="1"/>
    <col min="153" max="153" width="18.5703125" bestFit="1" customWidth="1"/>
    <col min="154" max="154" width="16.140625" bestFit="1" customWidth="1"/>
    <col min="155" max="155" width="21.7109375" bestFit="1" customWidth="1"/>
    <col min="156" max="156" width="28.140625" bestFit="1" customWidth="1"/>
    <col min="157" max="157" width="26.85546875" bestFit="1" customWidth="1"/>
    <col min="158" max="158" width="27.140625" bestFit="1" customWidth="1"/>
    <col min="159" max="159" width="22.5703125" bestFit="1" customWidth="1"/>
    <col min="160" max="160" width="26.85546875" bestFit="1" customWidth="1"/>
    <col min="161" max="161" width="25.28515625" bestFit="1" customWidth="1"/>
    <col min="162" max="162" width="11.85546875" bestFit="1" customWidth="1"/>
    <col min="163" max="163" width="26" bestFit="1" customWidth="1"/>
    <col min="164" max="164" width="20.42578125" bestFit="1" customWidth="1"/>
    <col min="165" max="165" width="18.28515625" bestFit="1" customWidth="1"/>
    <col min="166" max="166" width="22.42578125" bestFit="1" customWidth="1"/>
    <col min="167" max="167" width="27.42578125" bestFit="1" customWidth="1"/>
    <col min="168" max="168" width="26.7109375" bestFit="1" customWidth="1"/>
    <col min="169" max="169" width="27.28515625" bestFit="1" customWidth="1"/>
    <col min="170" max="171" width="26.42578125" bestFit="1" customWidth="1"/>
    <col min="172" max="172" width="26.5703125" bestFit="1" customWidth="1"/>
    <col min="173" max="173" width="26.28515625" bestFit="1" customWidth="1"/>
    <col min="174" max="174" width="11.85546875" bestFit="1" customWidth="1"/>
    <col min="175" max="175" width="21.42578125" bestFit="1" customWidth="1"/>
    <col min="176" max="176" width="25" bestFit="1" customWidth="1"/>
    <col min="177" max="177" width="26" bestFit="1" customWidth="1"/>
    <col min="178" max="178" width="24.28515625" bestFit="1" customWidth="1"/>
  </cols>
  <sheetData>
    <row r="1" spans="1:178" x14ac:dyDescent="0.25">
      <c r="A1" s="12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5" t="s">
        <v>10</v>
      </c>
      <c r="L1" s="4" t="s">
        <v>11</v>
      </c>
      <c r="M1" s="3" t="s">
        <v>12</v>
      </c>
      <c r="N1" s="4" t="s">
        <v>13</v>
      </c>
      <c r="O1" s="4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4" t="s">
        <v>23</v>
      </c>
      <c r="Y1" s="2" t="s">
        <v>24</v>
      </c>
      <c r="Z1" s="3" t="s">
        <v>25</v>
      </c>
      <c r="AA1" s="4" t="s">
        <v>26</v>
      </c>
      <c r="AB1" s="5" t="s">
        <v>27</v>
      </c>
      <c r="AC1" s="6" t="s">
        <v>28</v>
      </c>
      <c r="AD1" s="6" t="s">
        <v>9</v>
      </c>
      <c r="AE1" s="5" t="s">
        <v>29</v>
      </c>
      <c r="AF1" s="4" t="s">
        <v>30</v>
      </c>
      <c r="AG1" s="4" t="s">
        <v>31</v>
      </c>
      <c r="AH1" s="5" t="s">
        <v>32</v>
      </c>
      <c r="AI1" s="5" t="s">
        <v>33</v>
      </c>
      <c r="AJ1" s="4" t="s">
        <v>34</v>
      </c>
      <c r="AK1" s="4" t="s">
        <v>35</v>
      </c>
      <c r="AL1" s="4" t="s">
        <v>36</v>
      </c>
      <c r="AM1" s="5" t="s">
        <v>37</v>
      </c>
      <c r="AN1" s="5" t="s">
        <v>9</v>
      </c>
      <c r="AO1" s="4" t="s">
        <v>38</v>
      </c>
      <c r="AP1" s="4" t="s">
        <v>39</v>
      </c>
      <c r="AQ1" s="5" t="s">
        <v>40</v>
      </c>
      <c r="AR1" s="5" t="s">
        <v>41</v>
      </c>
      <c r="AS1" s="5" t="s">
        <v>42</v>
      </c>
      <c r="AT1" s="5" t="s">
        <v>43</v>
      </c>
      <c r="AU1" s="4" t="s">
        <v>44</v>
      </c>
      <c r="AV1" s="5" t="s">
        <v>45</v>
      </c>
      <c r="AW1" s="5" t="s">
        <v>46</v>
      </c>
      <c r="AX1" s="5" t="s">
        <v>9</v>
      </c>
      <c r="AY1" s="3" t="s">
        <v>47</v>
      </c>
      <c r="AZ1" s="4" t="s">
        <v>48</v>
      </c>
      <c r="BA1" s="5" t="s">
        <v>49</v>
      </c>
      <c r="BB1" s="5" t="s">
        <v>50</v>
      </c>
      <c r="BC1" s="5" t="s">
        <v>51</v>
      </c>
      <c r="BD1" s="5" t="s">
        <v>52</v>
      </c>
      <c r="BE1" s="4" t="s">
        <v>53</v>
      </c>
      <c r="BF1" s="3" t="s">
        <v>54</v>
      </c>
      <c r="BG1" s="4" t="s">
        <v>55</v>
      </c>
      <c r="BH1" s="4" t="s">
        <v>56</v>
      </c>
      <c r="BI1" s="4" t="s">
        <v>57</v>
      </c>
      <c r="BJ1" s="3" t="s">
        <v>58</v>
      </c>
      <c r="BK1" s="4" t="s">
        <v>59</v>
      </c>
      <c r="BL1" s="5" t="s">
        <v>60</v>
      </c>
      <c r="BM1" s="5" t="s">
        <v>9</v>
      </c>
      <c r="BN1" s="4" t="s">
        <v>61</v>
      </c>
      <c r="BO1" s="1" t="s">
        <v>62</v>
      </c>
      <c r="BP1" s="2" t="s">
        <v>63</v>
      </c>
      <c r="BQ1" s="3" t="s">
        <v>64</v>
      </c>
      <c r="BR1" s="4" t="s">
        <v>65</v>
      </c>
      <c r="BS1" s="4" t="s">
        <v>66</v>
      </c>
      <c r="BT1" s="3" t="s">
        <v>67</v>
      </c>
      <c r="BU1" s="4" t="s">
        <v>68</v>
      </c>
      <c r="BV1" s="4" t="s">
        <v>69</v>
      </c>
      <c r="BW1" s="3" t="s">
        <v>70</v>
      </c>
      <c r="BX1" s="4" t="s">
        <v>71</v>
      </c>
      <c r="BY1" s="5" t="s">
        <v>72</v>
      </c>
      <c r="BZ1" s="5" t="s">
        <v>9</v>
      </c>
      <c r="CA1" s="4" t="s">
        <v>73</v>
      </c>
      <c r="CB1" s="4" t="s">
        <v>74</v>
      </c>
      <c r="CC1" s="3" t="s">
        <v>75</v>
      </c>
      <c r="CD1" s="4" t="s">
        <v>76</v>
      </c>
      <c r="CE1" s="5" t="s">
        <v>77</v>
      </c>
      <c r="CF1" s="5" t="s">
        <v>78</v>
      </c>
      <c r="CG1" s="4" t="s">
        <v>79</v>
      </c>
      <c r="CH1" s="4" t="s">
        <v>80</v>
      </c>
      <c r="CI1" s="3" t="s">
        <v>81</v>
      </c>
      <c r="CJ1" s="4" t="s">
        <v>82</v>
      </c>
      <c r="CK1" s="5" t="s">
        <v>83</v>
      </c>
      <c r="CL1" s="5" t="s">
        <v>84</v>
      </c>
      <c r="CM1" s="5" t="s">
        <v>85</v>
      </c>
      <c r="CN1" s="5" t="s">
        <v>86</v>
      </c>
      <c r="CO1" s="4" t="s">
        <v>87</v>
      </c>
      <c r="CP1" s="5" t="s">
        <v>88</v>
      </c>
      <c r="CQ1" s="5" t="s">
        <v>89</v>
      </c>
      <c r="CR1" s="5" t="s">
        <v>90</v>
      </c>
      <c r="CS1" s="5" t="s">
        <v>9</v>
      </c>
      <c r="CT1" s="3" t="s">
        <v>91</v>
      </c>
      <c r="CU1" s="4" t="s">
        <v>92</v>
      </c>
      <c r="CV1" s="5" t="s">
        <v>93</v>
      </c>
      <c r="CW1" s="5" t="s">
        <v>94</v>
      </c>
      <c r="CX1" s="5" t="s">
        <v>95</v>
      </c>
      <c r="CY1" s="5" t="s">
        <v>96</v>
      </c>
      <c r="CZ1" s="5" t="s">
        <v>9</v>
      </c>
      <c r="DA1" s="4" t="s">
        <v>97</v>
      </c>
      <c r="DB1" s="5" t="s">
        <v>98</v>
      </c>
      <c r="DC1" s="5" t="s">
        <v>99</v>
      </c>
      <c r="DD1" s="5" t="s">
        <v>100</v>
      </c>
      <c r="DE1" s="5" t="s">
        <v>9</v>
      </c>
      <c r="DF1" s="3" t="s">
        <v>101</v>
      </c>
      <c r="DG1" s="4" t="s">
        <v>102</v>
      </c>
      <c r="DH1" s="4" t="s">
        <v>103</v>
      </c>
      <c r="DI1" s="2" t="s">
        <v>104</v>
      </c>
      <c r="DJ1" s="3" t="s">
        <v>105</v>
      </c>
      <c r="DK1" s="4" t="s">
        <v>106</v>
      </c>
      <c r="DL1" s="5" t="s">
        <v>107</v>
      </c>
      <c r="DM1" s="5" t="s">
        <v>108</v>
      </c>
      <c r="DN1" s="4" t="s">
        <v>109</v>
      </c>
      <c r="DO1" s="4" t="s">
        <v>110</v>
      </c>
      <c r="DP1" s="3" t="s">
        <v>111</v>
      </c>
      <c r="DQ1" s="4" t="s">
        <v>112</v>
      </c>
      <c r="DR1" s="5" t="s">
        <v>113</v>
      </c>
      <c r="DS1" s="5" t="s">
        <v>114</v>
      </c>
      <c r="DT1" s="5" t="s">
        <v>115</v>
      </c>
      <c r="DU1" s="5" t="s">
        <v>116</v>
      </c>
      <c r="DV1" s="4" t="s">
        <v>117</v>
      </c>
      <c r="DW1" s="5" t="s">
        <v>118</v>
      </c>
      <c r="DX1" s="5" t="s">
        <v>119</v>
      </c>
      <c r="DY1" s="5" t="s">
        <v>9</v>
      </c>
      <c r="DZ1" s="3" t="s">
        <v>120</v>
      </c>
      <c r="EA1" s="4" t="s">
        <v>121</v>
      </c>
      <c r="EB1" s="3" t="s">
        <v>122</v>
      </c>
      <c r="EC1" s="4" t="s">
        <v>123</v>
      </c>
      <c r="ED1" s="5" t="s">
        <v>124</v>
      </c>
      <c r="EE1" s="5" t="s">
        <v>125</v>
      </c>
      <c r="EF1" s="5" t="s">
        <v>126</v>
      </c>
      <c r="EG1" s="5" t="s">
        <v>127</v>
      </c>
      <c r="EH1" s="5" t="s">
        <v>9</v>
      </c>
      <c r="EI1" s="4" t="s">
        <v>128</v>
      </c>
      <c r="EJ1" s="5" t="s">
        <v>129</v>
      </c>
      <c r="EK1" s="5" t="s">
        <v>130</v>
      </c>
      <c r="EL1" s="5" t="s">
        <v>131</v>
      </c>
      <c r="EM1" s="5" t="s">
        <v>9</v>
      </c>
      <c r="EN1" s="3" t="s">
        <v>132</v>
      </c>
      <c r="EO1" s="4" t="s">
        <v>133</v>
      </c>
      <c r="EP1" s="4" t="s">
        <v>134</v>
      </c>
      <c r="EQ1" s="3" t="s">
        <v>135</v>
      </c>
      <c r="ER1" s="4" t="s">
        <v>136</v>
      </c>
      <c r="ES1" s="4" t="s">
        <v>137</v>
      </c>
      <c r="ET1" s="4" t="s">
        <v>138</v>
      </c>
      <c r="EU1" s="2" t="s">
        <v>139</v>
      </c>
      <c r="EV1" s="3" t="s">
        <v>140</v>
      </c>
      <c r="EW1" s="3" t="s">
        <v>141</v>
      </c>
      <c r="EX1" s="4" t="s">
        <v>142</v>
      </c>
      <c r="EY1" s="4" t="s">
        <v>143</v>
      </c>
      <c r="EZ1" s="5" t="s">
        <v>144</v>
      </c>
      <c r="FA1" s="5" t="s">
        <v>145</v>
      </c>
      <c r="FB1" s="5" t="s">
        <v>146</v>
      </c>
      <c r="FC1" s="5" t="s">
        <v>147</v>
      </c>
      <c r="FD1" s="5" t="s">
        <v>148</v>
      </c>
      <c r="FE1" s="5" t="s">
        <v>149</v>
      </c>
      <c r="FF1" s="5" t="s">
        <v>9</v>
      </c>
      <c r="FG1" s="4" t="s">
        <v>150</v>
      </c>
      <c r="FH1" s="4" t="s">
        <v>151</v>
      </c>
      <c r="FI1" s="5" t="s">
        <v>152</v>
      </c>
      <c r="FJ1" s="5" t="s">
        <v>153</v>
      </c>
      <c r="FK1" s="5" t="s">
        <v>154</v>
      </c>
      <c r="FL1" s="5" t="s">
        <v>155</v>
      </c>
      <c r="FM1" s="5" t="s">
        <v>156</v>
      </c>
      <c r="FN1" s="5" t="s">
        <v>157</v>
      </c>
      <c r="FO1" s="5" t="s">
        <v>158</v>
      </c>
      <c r="FP1" s="5" t="s">
        <v>159</v>
      </c>
      <c r="FQ1" s="5" t="s">
        <v>160</v>
      </c>
      <c r="FR1" s="5" t="s">
        <v>9</v>
      </c>
      <c r="FS1" s="4" t="s">
        <v>161</v>
      </c>
      <c r="FT1" s="4" t="s">
        <v>162</v>
      </c>
      <c r="FU1" s="4" t="s">
        <v>163</v>
      </c>
      <c r="FV1" s="4" t="s">
        <v>164</v>
      </c>
    </row>
    <row r="2" spans="1:178" x14ac:dyDescent="0.25">
      <c r="A2" s="12">
        <v>2013</v>
      </c>
      <c r="B2" s="7">
        <v>10141293</v>
      </c>
      <c r="C2" s="8">
        <v>6851787</v>
      </c>
      <c r="D2" s="9">
        <v>3373799</v>
      </c>
      <c r="E2" s="9">
        <v>0</v>
      </c>
      <c r="F2" s="8">
        <v>0</v>
      </c>
      <c r="G2" s="10" t="s">
        <v>165</v>
      </c>
      <c r="H2" s="11" t="s">
        <v>165</v>
      </c>
      <c r="I2" s="11" t="s">
        <v>165</v>
      </c>
      <c r="J2" s="11" t="s">
        <v>165</v>
      </c>
      <c r="K2" s="10" t="s">
        <v>165</v>
      </c>
      <c r="L2" s="8">
        <v>0</v>
      </c>
      <c r="M2" s="9">
        <v>1658806</v>
      </c>
      <c r="N2" s="8">
        <v>1658806</v>
      </c>
      <c r="O2" s="8">
        <v>0</v>
      </c>
      <c r="P2" s="9">
        <v>1445927</v>
      </c>
      <c r="Q2" s="9">
        <v>0</v>
      </c>
      <c r="R2" s="9">
        <v>166384</v>
      </c>
      <c r="S2" s="8">
        <v>166384</v>
      </c>
      <c r="T2" s="9">
        <v>0</v>
      </c>
      <c r="U2" s="9">
        <v>206871</v>
      </c>
      <c r="V2" s="8">
        <v>0</v>
      </c>
      <c r="W2" s="8">
        <v>0</v>
      </c>
      <c r="X2" s="8">
        <v>206871</v>
      </c>
      <c r="Y2" s="8">
        <v>3289506</v>
      </c>
      <c r="Z2" s="9">
        <v>123866</v>
      </c>
      <c r="AA2" s="8">
        <v>2230</v>
      </c>
      <c r="AB2" s="10" t="s">
        <v>165</v>
      </c>
      <c r="AC2" s="11" t="s">
        <v>165</v>
      </c>
      <c r="AD2" s="11" t="s">
        <v>165</v>
      </c>
      <c r="AE2" s="10" t="s">
        <v>165</v>
      </c>
      <c r="AF2" s="8">
        <v>0</v>
      </c>
      <c r="AG2" s="8">
        <v>0</v>
      </c>
      <c r="AH2" s="7">
        <v>0</v>
      </c>
      <c r="AI2" s="7">
        <v>0</v>
      </c>
      <c r="AJ2" s="8">
        <v>0</v>
      </c>
      <c r="AK2" s="8">
        <v>0</v>
      </c>
      <c r="AL2" s="8">
        <v>60376</v>
      </c>
      <c r="AM2" s="7">
        <v>60376</v>
      </c>
      <c r="AN2" s="7">
        <v>0</v>
      </c>
      <c r="AO2" s="8">
        <v>0</v>
      </c>
      <c r="AP2" s="8">
        <v>0</v>
      </c>
      <c r="AQ2" s="7">
        <v>0</v>
      </c>
      <c r="AR2" s="7">
        <v>0</v>
      </c>
      <c r="AS2" s="7">
        <v>0</v>
      </c>
      <c r="AT2" s="7">
        <v>0</v>
      </c>
      <c r="AU2" s="8">
        <v>61260</v>
      </c>
      <c r="AV2" s="7">
        <v>0</v>
      </c>
      <c r="AW2" s="7">
        <v>0</v>
      </c>
      <c r="AX2" s="7">
        <v>61260</v>
      </c>
      <c r="AY2" s="9">
        <v>7264</v>
      </c>
      <c r="AZ2" s="8">
        <v>44</v>
      </c>
      <c r="BA2" s="10" t="s">
        <v>165</v>
      </c>
      <c r="BB2" s="10" t="s">
        <v>165</v>
      </c>
      <c r="BC2" s="10" t="s">
        <v>165</v>
      </c>
      <c r="BD2" s="10" t="s">
        <v>165</v>
      </c>
      <c r="BE2" s="8">
        <v>7220</v>
      </c>
      <c r="BF2" s="9">
        <v>2614556</v>
      </c>
      <c r="BG2" s="8">
        <v>2614556</v>
      </c>
      <c r="BH2" s="8">
        <v>0</v>
      </c>
      <c r="BI2" s="8">
        <v>0</v>
      </c>
      <c r="BJ2" s="9">
        <v>543820</v>
      </c>
      <c r="BK2" s="8">
        <v>40772</v>
      </c>
      <c r="BL2" s="7">
        <v>0</v>
      </c>
      <c r="BM2" s="7">
        <v>40772</v>
      </c>
      <c r="BN2" s="8">
        <v>503048</v>
      </c>
      <c r="BO2" s="7">
        <v>10141293</v>
      </c>
      <c r="BP2" s="8">
        <v>2578048</v>
      </c>
      <c r="BQ2" s="9">
        <v>216553</v>
      </c>
      <c r="BR2" s="8">
        <v>216553</v>
      </c>
      <c r="BS2" s="8">
        <v>0</v>
      </c>
      <c r="BT2" s="9">
        <v>420250</v>
      </c>
      <c r="BU2" s="11" t="s">
        <v>165</v>
      </c>
      <c r="BV2" s="11" t="s">
        <v>165</v>
      </c>
      <c r="BW2" s="9">
        <v>139570</v>
      </c>
      <c r="BX2" s="8">
        <v>139570</v>
      </c>
      <c r="BY2" s="7">
        <v>83771</v>
      </c>
      <c r="BZ2" s="7">
        <v>55799</v>
      </c>
      <c r="CA2" s="8">
        <v>0</v>
      </c>
      <c r="CB2" s="8">
        <v>0</v>
      </c>
      <c r="CC2" s="9">
        <v>912796</v>
      </c>
      <c r="CD2" s="8">
        <v>912796</v>
      </c>
      <c r="CE2" s="10" t="s">
        <v>165</v>
      </c>
      <c r="CF2" s="10" t="s">
        <v>165</v>
      </c>
      <c r="CG2" s="8">
        <v>0</v>
      </c>
      <c r="CH2" s="8">
        <v>0</v>
      </c>
      <c r="CI2" s="9">
        <v>888879</v>
      </c>
      <c r="CJ2" s="8">
        <v>0</v>
      </c>
      <c r="CK2" s="7">
        <v>0</v>
      </c>
      <c r="CL2" s="7">
        <v>0</v>
      </c>
      <c r="CM2" s="7">
        <v>0</v>
      </c>
      <c r="CN2" s="7">
        <v>0</v>
      </c>
      <c r="CO2" s="8">
        <v>888879</v>
      </c>
      <c r="CP2" s="7">
        <v>87723</v>
      </c>
      <c r="CQ2" s="7">
        <v>0</v>
      </c>
      <c r="CR2" s="7">
        <v>0</v>
      </c>
      <c r="CS2" s="7">
        <v>801156</v>
      </c>
      <c r="CT2" s="9">
        <v>0</v>
      </c>
      <c r="CU2" s="8">
        <v>0</v>
      </c>
      <c r="CV2" s="7">
        <v>0</v>
      </c>
      <c r="CW2" s="7">
        <v>0</v>
      </c>
      <c r="CX2" s="7">
        <v>0</v>
      </c>
      <c r="CY2" s="7">
        <v>0</v>
      </c>
      <c r="CZ2" s="7">
        <v>0</v>
      </c>
      <c r="DA2" s="8">
        <v>0</v>
      </c>
      <c r="DB2" s="7">
        <v>0</v>
      </c>
      <c r="DC2" s="7">
        <v>0</v>
      </c>
      <c r="DD2" s="7">
        <v>0</v>
      </c>
      <c r="DE2" s="7">
        <v>0</v>
      </c>
      <c r="DF2" s="9">
        <v>0</v>
      </c>
      <c r="DG2" s="8">
        <v>0</v>
      </c>
      <c r="DH2" s="8">
        <v>0</v>
      </c>
      <c r="DI2" s="8">
        <v>2920978</v>
      </c>
      <c r="DJ2" s="9">
        <v>2296208</v>
      </c>
      <c r="DK2" s="8">
        <v>2296208</v>
      </c>
      <c r="DL2" s="10" t="s">
        <v>165</v>
      </c>
      <c r="DM2" s="10" t="s">
        <v>165</v>
      </c>
      <c r="DN2" s="8">
        <v>0</v>
      </c>
      <c r="DO2" s="8">
        <v>0</v>
      </c>
      <c r="DP2" s="9">
        <v>95031</v>
      </c>
      <c r="DQ2" s="8">
        <v>0</v>
      </c>
      <c r="DR2" s="7">
        <v>0</v>
      </c>
      <c r="DS2" s="7">
        <v>0</v>
      </c>
      <c r="DT2" s="7">
        <v>0</v>
      </c>
      <c r="DU2" s="7">
        <v>0</v>
      </c>
      <c r="DV2" s="8">
        <v>95031</v>
      </c>
      <c r="DW2" s="7">
        <v>0</v>
      </c>
      <c r="DX2" s="7">
        <v>0</v>
      </c>
      <c r="DY2" s="7">
        <v>95031</v>
      </c>
      <c r="DZ2" s="9">
        <v>294405</v>
      </c>
      <c r="EA2" s="8">
        <v>294405</v>
      </c>
      <c r="EB2" s="9">
        <v>235334</v>
      </c>
      <c r="EC2" s="11" t="s">
        <v>165</v>
      </c>
      <c r="ED2" s="10" t="s">
        <v>165</v>
      </c>
      <c r="EE2" s="10" t="s">
        <v>165</v>
      </c>
      <c r="EF2" s="10" t="s">
        <v>165</v>
      </c>
      <c r="EG2" s="10" t="s">
        <v>165</v>
      </c>
      <c r="EH2" s="10" t="s">
        <v>165</v>
      </c>
      <c r="EI2" s="11" t="s">
        <v>165</v>
      </c>
      <c r="EJ2" s="10" t="s">
        <v>165</v>
      </c>
      <c r="EK2" s="10" t="s">
        <v>165</v>
      </c>
      <c r="EL2" s="10" t="s">
        <v>165</v>
      </c>
      <c r="EM2" s="10" t="s">
        <v>165</v>
      </c>
      <c r="EN2" s="9">
        <v>0</v>
      </c>
      <c r="EO2" s="8">
        <v>0</v>
      </c>
      <c r="EP2" s="8">
        <v>0</v>
      </c>
      <c r="EQ2" s="9">
        <v>0</v>
      </c>
      <c r="ER2" s="8">
        <v>0</v>
      </c>
      <c r="ES2" s="8">
        <v>0</v>
      </c>
      <c r="ET2" s="8">
        <v>0</v>
      </c>
      <c r="EU2" s="8">
        <v>4642267</v>
      </c>
      <c r="EV2" s="9">
        <v>84495</v>
      </c>
      <c r="EW2" s="9">
        <v>4557772</v>
      </c>
      <c r="EX2" s="8">
        <v>2718440</v>
      </c>
      <c r="EY2" s="8">
        <v>-57724</v>
      </c>
      <c r="EZ2" s="7">
        <v>0</v>
      </c>
      <c r="FA2" s="7">
        <v>0</v>
      </c>
      <c r="FB2" s="7">
        <v>0</v>
      </c>
      <c r="FC2" s="7">
        <v>1325</v>
      </c>
      <c r="FD2" s="7">
        <v>0</v>
      </c>
      <c r="FE2" s="7">
        <v>0</v>
      </c>
      <c r="FF2" s="7">
        <v>-59049</v>
      </c>
      <c r="FG2" s="8">
        <v>3712</v>
      </c>
      <c r="FH2" s="8">
        <v>1169077</v>
      </c>
      <c r="FI2" s="7">
        <v>74972</v>
      </c>
      <c r="FJ2" s="7">
        <v>940453</v>
      </c>
      <c r="FK2" s="7">
        <v>0</v>
      </c>
      <c r="FL2" s="7">
        <v>0</v>
      </c>
      <c r="FM2" s="7">
        <v>0</v>
      </c>
      <c r="FN2" s="7">
        <v>0</v>
      </c>
      <c r="FO2" s="7">
        <v>0</v>
      </c>
      <c r="FP2" s="7">
        <v>163174</v>
      </c>
      <c r="FQ2" s="7">
        <v>-9522</v>
      </c>
      <c r="FR2" s="7">
        <v>0</v>
      </c>
      <c r="FS2" s="8">
        <v>0</v>
      </c>
      <c r="FT2" s="8">
        <v>593500</v>
      </c>
      <c r="FU2" s="8">
        <v>130767</v>
      </c>
      <c r="FV2" s="8">
        <v>0</v>
      </c>
    </row>
    <row r="3" spans="1:178" x14ac:dyDescent="0.25">
      <c r="A3" s="12">
        <v>2014</v>
      </c>
      <c r="B3" s="7">
        <v>11782630</v>
      </c>
      <c r="C3" s="8">
        <v>8098187</v>
      </c>
      <c r="D3" s="9">
        <v>3328015</v>
      </c>
      <c r="E3" s="9">
        <v>865162</v>
      </c>
      <c r="F3" s="8">
        <v>865162</v>
      </c>
      <c r="G3" s="10" t="s">
        <v>165</v>
      </c>
      <c r="H3" s="11" t="s">
        <v>165</v>
      </c>
      <c r="I3" s="11" t="s">
        <v>165</v>
      </c>
      <c r="J3" s="11" t="s">
        <v>165</v>
      </c>
      <c r="K3" s="10" t="s">
        <v>165</v>
      </c>
      <c r="L3" s="8">
        <v>0</v>
      </c>
      <c r="M3" s="9">
        <v>1867864</v>
      </c>
      <c r="N3" s="8">
        <v>1867864</v>
      </c>
      <c r="O3" s="8">
        <v>0</v>
      </c>
      <c r="P3" s="9">
        <v>1704919</v>
      </c>
      <c r="Q3" s="9">
        <v>0</v>
      </c>
      <c r="R3" s="9">
        <v>159446</v>
      </c>
      <c r="S3" s="8">
        <v>159446</v>
      </c>
      <c r="T3" s="9">
        <v>0</v>
      </c>
      <c r="U3" s="9">
        <v>172781</v>
      </c>
      <c r="V3" s="8">
        <v>0</v>
      </c>
      <c r="W3" s="8">
        <v>0</v>
      </c>
      <c r="X3" s="8">
        <v>172781</v>
      </c>
      <c r="Y3" s="8">
        <v>3684443</v>
      </c>
      <c r="Z3" s="9">
        <v>126670</v>
      </c>
      <c r="AA3" s="8">
        <v>1047</v>
      </c>
      <c r="AB3" s="10" t="s">
        <v>165</v>
      </c>
      <c r="AC3" s="11" t="s">
        <v>165</v>
      </c>
      <c r="AD3" s="11" t="s">
        <v>165</v>
      </c>
      <c r="AE3" s="10" t="s">
        <v>165</v>
      </c>
      <c r="AF3" s="8">
        <v>0</v>
      </c>
      <c r="AG3" s="8">
        <v>0</v>
      </c>
      <c r="AH3" s="7">
        <v>0</v>
      </c>
      <c r="AI3" s="7">
        <v>0</v>
      </c>
      <c r="AJ3" s="8">
        <v>0</v>
      </c>
      <c r="AK3" s="8">
        <v>0</v>
      </c>
      <c r="AL3" s="8">
        <v>55864</v>
      </c>
      <c r="AM3" s="7">
        <v>55864</v>
      </c>
      <c r="AN3" s="7">
        <v>0</v>
      </c>
      <c r="AO3" s="8">
        <v>0</v>
      </c>
      <c r="AP3" s="8">
        <v>0</v>
      </c>
      <c r="AQ3" s="7">
        <v>0</v>
      </c>
      <c r="AR3" s="7">
        <v>0</v>
      </c>
      <c r="AS3" s="7">
        <v>0</v>
      </c>
      <c r="AT3" s="7">
        <v>0</v>
      </c>
      <c r="AU3" s="8">
        <v>69759</v>
      </c>
      <c r="AV3" s="7">
        <v>0</v>
      </c>
      <c r="AW3" s="7">
        <v>0</v>
      </c>
      <c r="AX3" s="7">
        <v>69759</v>
      </c>
      <c r="AY3" s="9">
        <v>8224</v>
      </c>
      <c r="AZ3" s="8">
        <v>1004</v>
      </c>
      <c r="BA3" s="7">
        <v>0</v>
      </c>
      <c r="BB3" s="7">
        <v>0</v>
      </c>
      <c r="BC3" s="7">
        <v>0</v>
      </c>
      <c r="BD3" s="7">
        <v>1004</v>
      </c>
      <c r="BE3" s="8">
        <v>7220</v>
      </c>
      <c r="BF3" s="9">
        <v>2877942</v>
      </c>
      <c r="BG3" s="8">
        <v>2877942</v>
      </c>
      <c r="BH3" s="8">
        <v>0</v>
      </c>
      <c r="BI3" s="8">
        <v>0</v>
      </c>
      <c r="BJ3" s="9">
        <v>671607</v>
      </c>
      <c r="BK3" s="8">
        <v>81317</v>
      </c>
      <c r="BL3" s="7">
        <v>0</v>
      </c>
      <c r="BM3" s="7">
        <v>81317</v>
      </c>
      <c r="BN3" s="8">
        <v>590290</v>
      </c>
      <c r="BO3" s="7">
        <v>11782630</v>
      </c>
      <c r="BP3" s="8">
        <v>3380815</v>
      </c>
      <c r="BQ3" s="9">
        <v>173382</v>
      </c>
      <c r="BR3" s="8">
        <v>173382</v>
      </c>
      <c r="BS3" s="8">
        <v>0</v>
      </c>
      <c r="BT3" s="9">
        <v>445577</v>
      </c>
      <c r="BU3" s="11" t="s">
        <v>165</v>
      </c>
      <c r="BV3" s="11" t="s">
        <v>165</v>
      </c>
      <c r="BW3" s="9">
        <v>148335</v>
      </c>
      <c r="BX3" s="8">
        <v>148335</v>
      </c>
      <c r="BY3" s="7">
        <v>84714</v>
      </c>
      <c r="BZ3" s="7">
        <v>63621</v>
      </c>
      <c r="CA3" s="8">
        <v>0</v>
      </c>
      <c r="CB3" s="8">
        <v>0</v>
      </c>
      <c r="CC3" s="9">
        <v>1466752</v>
      </c>
      <c r="CD3" s="8">
        <v>1466752</v>
      </c>
      <c r="CE3" s="10" t="s">
        <v>165</v>
      </c>
      <c r="CF3" s="10" t="s">
        <v>165</v>
      </c>
      <c r="CG3" s="8">
        <v>0</v>
      </c>
      <c r="CH3" s="8">
        <v>0</v>
      </c>
      <c r="CI3" s="9">
        <v>1146769</v>
      </c>
      <c r="CJ3" s="8">
        <v>0</v>
      </c>
      <c r="CK3" s="7">
        <v>0</v>
      </c>
      <c r="CL3" s="7">
        <v>0</v>
      </c>
      <c r="CM3" s="7">
        <v>0</v>
      </c>
      <c r="CN3" s="7">
        <v>0</v>
      </c>
      <c r="CO3" s="8">
        <v>1146769</v>
      </c>
      <c r="CP3" s="7">
        <v>111707</v>
      </c>
      <c r="CQ3" s="7">
        <v>0</v>
      </c>
      <c r="CR3" s="7">
        <v>0</v>
      </c>
      <c r="CS3" s="7">
        <v>1035062</v>
      </c>
      <c r="CT3" s="9">
        <v>0</v>
      </c>
      <c r="CU3" s="8">
        <v>0</v>
      </c>
      <c r="CV3" s="7">
        <v>0</v>
      </c>
      <c r="CW3" s="7">
        <v>0</v>
      </c>
      <c r="CX3" s="7">
        <v>0</v>
      </c>
      <c r="CY3" s="7">
        <v>0</v>
      </c>
      <c r="CZ3" s="7">
        <v>0</v>
      </c>
      <c r="DA3" s="8">
        <v>0</v>
      </c>
      <c r="DB3" s="7">
        <v>0</v>
      </c>
      <c r="DC3" s="7">
        <v>0</v>
      </c>
      <c r="DD3" s="7">
        <v>0</v>
      </c>
      <c r="DE3" s="7">
        <v>0</v>
      </c>
      <c r="DF3" s="9">
        <v>0</v>
      </c>
      <c r="DG3" s="8">
        <v>0</v>
      </c>
      <c r="DH3" s="8">
        <v>0</v>
      </c>
      <c r="DI3" s="8">
        <v>3262552</v>
      </c>
      <c r="DJ3" s="9">
        <v>2625398</v>
      </c>
      <c r="DK3" s="8">
        <v>2625398</v>
      </c>
      <c r="DL3" s="10" t="s">
        <v>165</v>
      </c>
      <c r="DM3" s="10" t="s">
        <v>165</v>
      </c>
      <c r="DN3" s="8">
        <v>0</v>
      </c>
      <c r="DO3" s="8">
        <v>0</v>
      </c>
      <c r="DP3" s="9">
        <v>95316</v>
      </c>
      <c r="DQ3" s="8">
        <v>0</v>
      </c>
      <c r="DR3" s="7">
        <v>0</v>
      </c>
      <c r="DS3" s="7">
        <v>0</v>
      </c>
      <c r="DT3" s="7">
        <v>0</v>
      </c>
      <c r="DU3" s="7">
        <v>0</v>
      </c>
      <c r="DV3" s="8">
        <v>95316</v>
      </c>
      <c r="DW3" s="7">
        <v>0</v>
      </c>
      <c r="DX3" s="7">
        <v>0</v>
      </c>
      <c r="DY3" s="7">
        <v>95316</v>
      </c>
      <c r="DZ3" s="9">
        <v>282989</v>
      </c>
      <c r="EA3" s="8">
        <v>282989</v>
      </c>
      <c r="EB3" s="9">
        <v>258849</v>
      </c>
      <c r="EC3" s="11" t="s">
        <v>165</v>
      </c>
      <c r="ED3" s="10" t="s">
        <v>165</v>
      </c>
      <c r="EE3" s="10" t="s">
        <v>165</v>
      </c>
      <c r="EF3" s="10" t="s">
        <v>165</v>
      </c>
      <c r="EG3" s="10" t="s">
        <v>165</v>
      </c>
      <c r="EH3" s="10" t="s">
        <v>165</v>
      </c>
      <c r="EI3" s="11" t="s">
        <v>165</v>
      </c>
      <c r="EJ3" s="10" t="s">
        <v>165</v>
      </c>
      <c r="EK3" s="10" t="s">
        <v>165</v>
      </c>
      <c r="EL3" s="10" t="s">
        <v>165</v>
      </c>
      <c r="EM3" s="10" t="s">
        <v>165</v>
      </c>
      <c r="EN3" s="9">
        <v>0</v>
      </c>
      <c r="EO3" s="8">
        <v>0</v>
      </c>
      <c r="EP3" s="8">
        <v>0</v>
      </c>
      <c r="EQ3" s="9">
        <v>0</v>
      </c>
      <c r="ER3" s="8">
        <v>0</v>
      </c>
      <c r="ES3" s="8">
        <v>0</v>
      </c>
      <c r="ET3" s="8">
        <v>0</v>
      </c>
      <c r="EU3" s="8">
        <v>5139263</v>
      </c>
      <c r="EV3" s="9">
        <v>82878</v>
      </c>
      <c r="EW3" s="9">
        <v>5056385</v>
      </c>
      <c r="EX3" s="8">
        <v>3533973</v>
      </c>
      <c r="EY3" s="8">
        <v>-59139</v>
      </c>
      <c r="EZ3" s="7">
        <v>0</v>
      </c>
      <c r="FA3" s="7">
        <v>0</v>
      </c>
      <c r="FB3" s="7">
        <v>0</v>
      </c>
      <c r="FC3" s="7">
        <v>1817</v>
      </c>
      <c r="FD3" s="7">
        <v>0</v>
      </c>
      <c r="FE3" s="7">
        <v>0</v>
      </c>
      <c r="FF3" s="7">
        <v>-60956</v>
      </c>
      <c r="FG3" s="8">
        <v>3658</v>
      </c>
      <c r="FH3" s="8">
        <v>837741</v>
      </c>
      <c r="FI3" s="7">
        <v>47736</v>
      </c>
      <c r="FJ3" s="7">
        <v>630929</v>
      </c>
      <c r="FK3" s="7">
        <v>0</v>
      </c>
      <c r="FL3" s="7">
        <v>0</v>
      </c>
      <c r="FM3" s="7">
        <v>0</v>
      </c>
      <c r="FN3" s="7">
        <v>0</v>
      </c>
      <c r="FO3" s="7">
        <v>0</v>
      </c>
      <c r="FP3" s="7">
        <v>167494</v>
      </c>
      <c r="FQ3" s="7">
        <v>-8418</v>
      </c>
      <c r="FR3" s="7">
        <v>0</v>
      </c>
      <c r="FS3" s="8">
        <v>0</v>
      </c>
      <c r="FT3" s="8">
        <v>548750</v>
      </c>
      <c r="FU3" s="8">
        <v>191402</v>
      </c>
      <c r="FV3" s="8">
        <v>0</v>
      </c>
    </row>
    <row r="4" spans="1:178" x14ac:dyDescent="0.25">
      <c r="A4" s="12">
        <v>2015</v>
      </c>
      <c r="B4" s="7">
        <v>14261541</v>
      </c>
      <c r="C4" s="8">
        <v>9589344</v>
      </c>
      <c r="D4" s="9">
        <v>3277115</v>
      </c>
      <c r="E4" s="9">
        <v>1157644</v>
      </c>
      <c r="F4" s="11" t="s">
        <v>165</v>
      </c>
      <c r="G4" s="10" t="s">
        <v>165</v>
      </c>
      <c r="H4" s="11" t="s">
        <v>165</v>
      </c>
      <c r="I4" s="11" t="s">
        <v>165</v>
      </c>
      <c r="J4" s="11" t="s">
        <v>165</v>
      </c>
      <c r="K4" s="10" t="s">
        <v>165</v>
      </c>
      <c r="L4" s="11" t="s">
        <v>165</v>
      </c>
      <c r="M4" s="9">
        <v>2545927</v>
      </c>
      <c r="N4" s="8">
        <v>2545927</v>
      </c>
      <c r="O4" s="8">
        <v>0</v>
      </c>
      <c r="P4" s="9">
        <v>2009254</v>
      </c>
      <c r="Q4" s="9">
        <v>0</v>
      </c>
      <c r="R4" s="9">
        <v>266944</v>
      </c>
      <c r="S4" s="8">
        <v>266944</v>
      </c>
      <c r="T4" s="9">
        <v>0</v>
      </c>
      <c r="U4" s="9">
        <v>332460</v>
      </c>
      <c r="V4" s="8">
        <v>0</v>
      </c>
      <c r="W4" s="8">
        <v>0</v>
      </c>
      <c r="X4" s="8">
        <v>332460</v>
      </c>
      <c r="Y4" s="8">
        <v>4672197</v>
      </c>
      <c r="Z4" s="9">
        <v>619206</v>
      </c>
      <c r="AA4" s="8">
        <v>214</v>
      </c>
      <c r="AB4" s="10" t="s">
        <v>165</v>
      </c>
      <c r="AC4" s="11" t="s">
        <v>165</v>
      </c>
      <c r="AD4" s="11" t="s">
        <v>165</v>
      </c>
      <c r="AE4" s="10" t="s">
        <v>165</v>
      </c>
      <c r="AF4" s="8">
        <v>0</v>
      </c>
      <c r="AG4" s="8">
        <v>0</v>
      </c>
      <c r="AH4" s="7">
        <v>0</v>
      </c>
      <c r="AI4" s="7">
        <v>0</v>
      </c>
      <c r="AJ4" s="8">
        <v>0</v>
      </c>
      <c r="AK4" s="8">
        <v>0</v>
      </c>
      <c r="AL4" s="8">
        <v>131327</v>
      </c>
      <c r="AM4" s="7">
        <v>131327</v>
      </c>
      <c r="AN4" s="7">
        <v>0</v>
      </c>
      <c r="AO4" s="8">
        <v>0</v>
      </c>
      <c r="AP4" s="8">
        <v>0</v>
      </c>
      <c r="AQ4" s="7">
        <v>0</v>
      </c>
      <c r="AR4" s="7">
        <v>0</v>
      </c>
      <c r="AS4" s="7">
        <v>0</v>
      </c>
      <c r="AT4" s="7">
        <v>0</v>
      </c>
      <c r="AU4" s="8">
        <v>487665</v>
      </c>
      <c r="AV4" s="7">
        <v>0</v>
      </c>
      <c r="AW4" s="7">
        <v>0</v>
      </c>
      <c r="AX4" s="7">
        <v>487665</v>
      </c>
      <c r="AY4" s="9">
        <v>1379</v>
      </c>
      <c r="AZ4" s="8">
        <v>1379</v>
      </c>
      <c r="BA4" s="7">
        <v>0</v>
      </c>
      <c r="BB4" s="7">
        <v>0</v>
      </c>
      <c r="BC4" s="7">
        <v>0</v>
      </c>
      <c r="BD4" s="7">
        <v>1379</v>
      </c>
      <c r="BE4" s="8">
        <v>0</v>
      </c>
      <c r="BF4" s="9">
        <v>3264898</v>
      </c>
      <c r="BG4" s="8">
        <v>3264898</v>
      </c>
      <c r="BH4" s="8">
        <v>0</v>
      </c>
      <c r="BI4" s="8">
        <v>0</v>
      </c>
      <c r="BJ4" s="9">
        <v>786714</v>
      </c>
      <c r="BK4" s="8">
        <v>117394</v>
      </c>
      <c r="BL4" s="7">
        <v>0</v>
      </c>
      <c r="BM4" s="7">
        <v>117394</v>
      </c>
      <c r="BN4" s="8">
        <v>669320</v>
      </c>
      <c r="BO4" s="7">
        <v>14261541</v>
      </c>
      <c r="BP4" s="8">
        <v>3494850</v>
      </c>
      <c r="BQ4" s="9">
        <v>191077</v>
      </c>
      <c r="BR4" s="8">
        <v>191077</v>
      </c>
      <c r="BS4" s="8">
        <v>0</v>
      </c>
      <c r="BT4" s="9">
        <v>566769</v>
      </c>
      <c r="BU4" s="11" t="s">
        <v>165</v>
      </c>
      <c r="BV4" s="11" t="s">
        <v>165</v>
      </c>
      <c r="BW4" s="9">
        <v>121461</v>
      </c>
      <c r="BX4" s="8">
        <v>121461</v>
      </c>
      <c r="BY4" s="7">
        <v>28160</v>
      </c>
      <c r="BZ4" s="7">
        <v>93301</v>
      </c>
      <c r="CA4" s="8">
        <v>0</v>
      </c>
      <c r="CB4" s="8">
        <v>0</v>
      </c>
      <c r="CC4" s="9">
        <v>1284633</v>
      </c>
      <c r="CD4" s="8">
        <v>1284633</v>
      </c>
      <c r="CE4" s="10" t="s">
        <v>165</v>
      </c>
      <c r="CF4" s="10" t="s">
        <v>165</v>
      </c>
      <c r="CG4" s="8">
        <v>0</v>
      </c>
      <c r="CH4" s="8">
        <v>0</v>
      </c>
      <c r="CI4" s="9">
        <v>1330910</v>
      </c>
      <c r="CJ4" s="8">
        <v>0</v>
      </c>
      <c r="CK4" s="7">
        <v>0</v>
      </c>
      <c r="CL4" s="7">
        <v>0</v>
      </c>
      <c r="CM4" s="7">
        <v>0</v>
      </c>
      <c r="CN4" s="7">
        <v>0</v>
      </c>
      <c r="CO4" s="8">
        <v>1330910</v>
      </c>
      <c r="CP4" s="7">
        <v>172484</v>
      </c>
      <c r="CQ4" s="7">
        <v>0</v>
      </c>
      <c r="CR4" s="7">
        <v>0</v>
      </c>
      <c r="CS4" s="7">
        <v>1158426</v>
      </c>
      <c r="CT4" s="9">
        <v>0</v>
      </c>
      <c r="CU4" s="8">
        <v>0</v>
      </c>
      <c r="CV4" s="7">
        <v>0</v>
      </c>
      <c r="CW4" s="7">
        <v>0</v>
      </c>
      <c r="CX4" s="7">
        <v>0</v>
      </c>
      <c r="CY4" s="7">
        <v>0</v>
      </c>
      <c r="CZ4" s="7">
        <v>0</v>
      </c>
      <c r="DA4" s="8">
        <v>0</v>
      </c>
      <c r="DB4" s="7">
        <v>0</v>
      </c>
      <c r="DC4" s="7">
        <v>0</v>
      </c>
      <c r="DD4" s="7">
        <v>0</v>
      </c>
      <c r="DE4" s="7">
        <v>0</v>
      </c>
      <c r="DF4" s="9">
        <v>0</v>
      </c>
      <c r="DG4" s="8">
        <v>0</v>
      </c>
      <c r="DH4" s="8">
        <v>0</v>
      </c>
      <c r="DI4" s="8">
        <v>4610631</v>
      </c>
      <c r="DJ4" s="9">
        <v>3868335</v>
      </c>
      <c r="DK4" s="8">
        <v>3868335</v>
      </c>
      <c r="DL4" s="10" t="s">
        <v>165</v>
      </c>
      <c r="DM4" s="10" t="s">
        <v>165</v>
      </c>
      <c r="DN4" s="8">
        <v>0</v>
      </c>
      <c r="DO4" s="8">
        <v>0</v>
      </c>
      <c r="DP4" s="9">
        <v>159632</v>
      </c>
      <c r="DQ4" s="8">
        <v>0</v>
      </c>
      <c r="DR4" s="7">
        <v>0</v>
      </c>
      <c r="DS4" s="7">
        <v>0</v>
      </c>
      <c r="DT4" s="7">
        <v>0</v>
      </c>
      <c r="DU4" s="7">
        <v>0</v>
      </c>
      <c r="DV4" s="8">
        <v>159632</v>
      </c>
      <c r="DW4" s="7">
        <v>0</v>
      </c>
      <c r="DX4" s="7">
        <v>0</v>
      </c>
      <c r="DY4" s="7">
        <v>159632</v>
      </c>
      <c r="DZ4" s="9">
        <v>242696</v>
      </c>
      <c r="EA4" s="8">
        <v>242696</v>
      </c>
      <c r="EB4" s="9">
        <v>339968</v>
      </c>
      <c r="EC4" s="11" t="s">
        <v>165</v>
      </c>
      <c r="ED4" s="10" t="s">
        <v>165</v>
      </c>
      <c r="EE4" s="10" t="s">
        <v>165</v>
      </c>
      <c r="EF4" s="10" t="s">
        <v>165</v>
      </c>
      <c r="EG4" s="10" t="s">
        <v>165</v>
      </c>
      <c r="EH4" s="10" t="s">
        <v>165</v>
      </c>
      <c r="EI4" s="11" t="s">
        <v>165</v>
      </c>
      <c r="EJ4" s="10" t="s">
        <v>165</v>
      </c>
      <c r="EK4" s="10" t="s">
        <v>165</v>
      </c>
      <c r="EL4" s="10" t="s">
        <v>165</v>
      </c>
      <c r="EM4" s="10" t="s">
        <v>165</v>
      </c>
      <c r="EN4" s="9">
        <v>0</v>
      </c>
      <c r="EO4" s="8">
        <v>0</v>
      </c>
      <c r="EP4" s="8">
        <v>0</v>
      </c>
      <c r="EQ4" s="9">
        <v>0</v>
      </c>
      <c r="ER4" s="8">
        <v>0</v>
      </c>
      <c r="ES4" s="8">
        <v>0</v>
      </c>
      <c r="ET4" s="8">
        <v>0</v>
      </c>
      <c r="EU4" s="8">
        <v>6156060</v>
      </c>
      <c r="EV4" s="9">
        <v>126680</v>
      </c>
      <c r="EW4" s="9">
        <v>6029380</v>
      </c>
      <c r="EX4" s="8">
        <v>3533973</v>
      </c>
      <c r="EY4" s="8">
        <v>-57044</v>
      </c>
      <c r="EZ4" s="7">
        <v>0</v>
      </c>
      <c r="FA4" s="7">
        <v>0</v>
      </c>
      <c r="FB4" s="7">
        <v>0</v>
      </c>
      <c r="FC4" s="7">
        <v>2474</v>
      </c>
      <c r="FD4" s="7">
        <v>0</v>
      </c>
      <c r="FE4" s="7">
        <v>0</v>
      </c>
      <c r="FF4" s="7">
        <v>-59518</v>
      </c>
      <c r="FG4" s="8">
        <v>3630</v>
      </c>
      <c r="FH4" s="8">
        <v>1413353</v>
      </c>
      <c r="FI4" s="7">
        <v>105539</v>
      </c>
      <c r="FJ4" s="7">
        <v>1194329</v>
      </c>
      <c r="FK4" s="7">
        <v>0</v>
      </c>
      <c r="FL4" s="7">
        <v>0</v>
      </c>
      <c r="FM4" s="7">
        <v>0</v>
      </c>
      <c r="FN4" s="7">
        <v>0</v>
      </c>
      <c r="FO4" s="7">
        <v>0</v>
      </c>
      <c r="FP4" s="7">
        <v>130554</v>
      </c>
      <c r="FQ4" s="7">
        <v>-17069</v>
      </c>
      <c r="FR4" s="7">
        <v>0</v>
      </c>
      <c r="FS4" s="8">
        <v>0</v>
      </c>
      <c r="FT4" s="8">
        <v>493106</v>
      </c>
      <c r="FU4" s="8">
        <v>0</v>
      </c>
      <c r="FV4" s="8">
        <v>642362</v>
      </c>
    </row>
    <row r="5" spans="1:178" x14ac:dyDescent="0.25">
      <c r="A5" s="12">
        <v>2016</v>
      </c>
      <c r="B5" s="7">
        <v>13509331</v>
      </c>
      <c r="C5" s="8">
        <v>9127483</v>
      </c>
      <c r="D5" s="9">
        <v>3390662</v>
      </c>
      <c r="E5" s="9">
        <v>1373287</v>
      </c>
      <c r="F5" s="11" t="s">
        <v>165</v>
      </c>
      <c r="G5" s="10" t="s">
        <v>165</v>
      </c>
      <c r="H5" s="11" t="s">
        <v>165</v>
      </c>
      <c r="I5" s="11" t="s">
        <v>165</v>
      </c>
      <c r="J5" s="11" t="s">
        <v>165</v>
      </c>
      <c r="K5" s="10" t="s">
        <v>165</v>
      </c>
      <c r="L5" s="11" t="s">
        <v>165</v>
      </c>
      <c r="M5" s="9">
        <v>2251922</v>
      </c>
      <c r="N5" s="8">
        <v>2251922</v>
      </c>
      <c r="O5" s="8">
        <v>0</v>
      </c>
      <c r="P5" s="9">
        <v>1575055</v>
      </c>
      <c r="Q5" s="9">
        <v>0</v>
      </c>
      <c r="R5" s="9">
        <v>269626</v>
      </c>
      <c r="S5" s="8">
        <v>269626</v>
      </c>
      <c r="T5" s="9">
        <v>0</v>
      </c>
      <c r="U5" s="9">
        <v>266931</v>
      </c>
      <c r="V5" s="8">
        <v>0</v>
      </c>
      <c r="W5" s="8">
        <v>0</v>
      </c>
      <c r="X5" s="8">
        <v>266931</v>
      </c>
      <c r="Y5" s="8">
        <v>4381848</v>
      </c>
      <c r="Z5" s="9">
        <v>397383</v>
      </c>
      <c r="AA5" s="8">
        <v>0</v>
      </c>
      <c r="AB5" s="10" t="s">
        <v>165</v>
      </c>
      <c r="AC5" s="11" t="s">
        <v>165</v>
      </c>
      <c r="AD5" s="11" t="s">
        <v>165</v>
      </c>
      <c r="AE5" s="10" t="s">
        <v>165</v>
      </c>
      <c r="AF5" s="8">
        <v>0</v>
      </c>
      <c r="AG5" s="8">
        <v>0</v>
      </c>
      <c r="AH5" s="7">
        <v>0</v>
      </c>
      <c r="AI5" s="7">
        <v>0</v>
      </c>
      <c r="AJ5" s="8">
        <v>0</v>
      </c>
      <c r="AK5" s="8">
        <v>0</v>
      </c>
      <c r="AL5" s="8">
        <v>130291</v>
      </c>
      <c r="AM5" s="7">
        <v>130291</v>
      </c>
      <c r="AN5" s="7">
        <v>0</v>
      </c>
      <c r="AO5" s="8">
        <v>0</v>
      </c>
      <c r="AP5" s="8">
        <v>0</v>
      </c>
      <c r="AQ5" s="7">
        <v>0</v>
      </c>
      <c r="AR5" s="7">
        <v>0</v>
      </c>
      <c r="AS5" s="7">
        <v>0</v>
      </c>
      <c r="AT5" s="7">
        <v>0</v>
      </c>
      <c r="AU5" s="8">
        <v>267092</v>
      </c>
      <c r="AV5" s="7">
        <v>0</v>
      </c>
      <c r="AW5" s="7">
        <v>0</v>
      </c>
      <c r="AX5" s="7">
        <v>267092</v>
      </c>
      <c r="AY5" s="9">
        <v>223</v>
      </c>
      <c r="AZ5" s="8">
        <v>223</v>
      </c>
      <c r="BA5" s="7">
        <v>0</v>
      </c>
      <c r="BB5" s="7">
        <v>0</v>
      </c>
      <c r="BC5" s="7">
        <v>0</v>
      </c>
      <c r="BD5" s="7">
        <v>223</v>
      </c>
      <c r="BE5" s="8">
        <v>0</v>
      </c>
      <c r="BF5" s="9">
        <v>3032716</v>
      </c>
      <c r="BG5" s="8">
        <v>3032716</v>
      </c>
      <c r="BH5" s="8">
        <v>0</v>
      </c>
      <c r="BI5" s="8">
        <v>0</v>
      </c>
      <c r="BJ5" s="9">
        <v>951526</v>
      </c>
      <c r="BK5" s="8">
        <v>161200</v>
      </c>
      <c r="BL5" s="7">
        <v>0</v>
      </c>
      <c r="BM5" s="7">
        <v>161200</v>
      </c>
      <c r="BN5" s="8">
        <v>790326</v>
      </c>
      <c r="BO5" s="7">
        <v>13509331</v>
      </c>
      <c r="BP5" s="8">
        <v>3278855</v>
      </c>
      <c r="BQ5" s="9">
        <v>199543</v>
      </c>
      <c r="BR5" s="8">
        <v>199543</v>
      </c>
      <c r="BS5" s="8">
        <v>0</v>
      </c>
      <c r="BT5" s="9">
        <v>562851</v>
      </c>
      <c r="BU5" s="11" t="s">
        <v>165</v>
      </c>
      <c r="BV5" s="11" t="s">
        <v>165</v>
      </c>
      <c r="BW5" s="9">
        <v>125062</v>
      </c>
      <c r="BX5" s="8">
        <v>125062</v>
      </c>
      <c r="BY5" s="7">
        <v>29241</v>
      </c>
      <c r="BZ5" s="7">
        <v>95821</v>
      </c>
      <c r="CA5" s="8">
        <v>0</v>
      </c>
      <c r="CB5" s="8">
        <v>0</v>
      </c>
      <c r="CC5" s="9">
        <v>991433</v>
      </c>
      <c r="CD5" s="8">
        <v>991433</v>
      </c>
      <c r="CE5" s="7">
        <v>642413</v>
      </c>
      <c r="CF5" s="7">
        <v>349020</v>
      </c>
      <c r="CG5" s="8">
        <v>0</v>
      </c>
      <c r="CH5" s="8">
        <v>0</v>
      </c>
      <c r="CI5" s="9">
        <v>1399966</v>
      </c>
      <c r="CJ5" s="8">
        <v>0</v>
      </c>
      <c r="CK5" s="7">
        <v>0</v>
      </c>
      <c r="CL5" s="7">
        <v>0</v>
      </c>
      <c r="CM5" s="7">
        <v>0</v>
      </c>
      <c r="CN5" s="7">
        <v>0</v>
      </c>
      <c r="CO5" s="8">
        <v>1399966</v>
      </c>
      <c r="CP5" s="7">
        <v>191365</v>
      </c>
      <c r="CQ5" s="7">
        <v>0</v>
      </c>
      <c r="CR5" s="7">
        <v>0</v>
      </c>
      <c r="CS5" s="7">
        <v>1208601</v>
      </c>
      <c r="CT5" s="9">
        <v>0</v>
      </c>
      <c r="CU5" s="8">
        <v>0</v>
      </c>
      <c r="CV5" s="7">
        <v>0</v>
      </c>
      <c r="CW5" s="7">
        <v>0</v>
      </c>
      <c r="CX5" s="7">
        <v>0</v>
      </c>
      <c r="CY5" s="7">
        <v>0</v>
      </c>
      <c r="CZ5" s="7">
        <v>0</v>
      </c>
      <c r="DA5" s="8">
        <v>0</v>
      </c>
      <c r="DB5" s="7">
        <v>0</v>
      </c>
      <c r="DC5" s="7">
        <v>0</v>
      </c>
      <c r="DD5" s="7">
        <v>0</v>
      </c>
      <c r="DE5" s="7">
        <v>0</v>
      </c>
      <c r="DF5" s="9">
        <v>0</v>
      </c>
      <c r="DG5" s="8">
        <v>0</v>
      </c>
      <c r="DH5" s="8">
        <v>0</v>
      </c>
      <c r="DI5" s="8">
        <v>4159644</v>
      </c>
      <c r="DJ5" s="9">
        <v>3408892</v>
      </c>
      <c r="DK5" s="8">
        <v>3408892</v>
      </c>
      <c r="DL5" s="7">
        <v>1887571</v>
      </c>
      <c r="DM5" s="7">
        <v>1521321</v>
      </c>
      <c r="DN5" s="8">
        <v>0</v>
      </c>
      <c r="DO5" s="8">
        <v>0</v>
      </c>
      <c r="DP5" s="9">
        <v>157147</v>
      </c>
      <c r="DQ5" s="8">
        <v>0</v>
      </c>
      <c r="DR5" s="7">
        <v>0</v>
      </c>
      <c r="DS5" s="7">
        <v>0</v>
      </c>
      <c r="DT5" s="7">
        <v>0</v>
      </c>
      <c r="DU5" s="7">
        <v>0</v>
      </c>
      <c r="DV5" s="8">
        <v>157147</v>
      </c>
      <c r="DW5" s="7">
        <v>0</v>
      </c>
      <c r="DX5" s="7">
        <v>0</v>
      </c>
      <c r="DY5" s="7">
        <v>157147</v>
      </c>
      <c r="DZ5" s="9">
        <v>159203</v>
      </c>
      <c r="EA5" s="8">
        <v>159203</v>
      </c>
      <c r="EB5" s="9">
        <v>434402</v>
      </c>
      <c r="EC5" s="11" t="s">
        <v>165</v>
      </c>
      <c r="ED5" s="10" t="s">
        <v>165</v>
      </c>
      <c r="EE5" s="10" t="s">
        <v>165</v>
      </c>
      <c r="EF5" s="10" t="s">
        <v>165</v>
      </c>
      <c r="EG5" s="10" t="s">
        <v>165</v>
      </c>
      <c r="EH5" s="10" t="s">
        <v>165</v>
      </c>
      <c r="EI5" s="11" t="s">
        <v>165</v>
      </c>
      <c r="EJ5" s="10" t="s">
        <v>165</v>
      </c>
      <c r="EK5" s="10" t="s">
        <v>165</v>
      </c>
      <c r="EL5" s="10" t="s">
        <v>165</v>
      </c>
      <c r="EM5" s="10" t="s">
        <v>165</v>
      </c>
      <c r="EN5" s="9">
        <v>0</v>
      </c>
      <c r="EO5" s="8">
        <v>0</v>
      </c>
      <c r="EP5" s="8">
        <v>0</v>
      </c>
      <c r="EQ5" s="9">
        <v>0</v>
      </c>
      <c r="ER5" s="8">
        <v>0</v>
      </c>
      <c r="ES5" s="8">
        <v>0</v>
      </c>
      <c r="ET5" s="8">
        <v>0</v>
      </c>
      <c r="EU5" s="8">
        <v>6070832</v>
      </c>
      <c r="EV5" s="9">
        <v>107958</v>
      </c>
      <c r="EW5" s="9">
        <v>5962874</v>
      </c>
      <c r="EX5" s="8">
        <v>3533973</v>
      </c>
      <c r="EY5" s="8">
        <v>-68092</v>
      </c>
      <c r="EZ5" s="7">
        <v>0</v>
      </c>
      <c r="FA5" s="7">
        <v>0</v>
      </c>
      <c r="FB5" s="7">
        <v>0</v>
      </c>
      <c r="FC5" s="7">
        <v>1971</v>
      </c>
      <c r="FD5" s="7">
        <v>-11924</v>
      </c>
      <c r="FE5" s="7">
        <v>0</v>
      </c>
      <c r="FF5" s="7">
        <v>-58139</v>
      </c>
      <c r="FG5" s="8">
        <v>3630</v>
      </c>
      <c r="FH5" s="8">
        <v>1993631</v>
      </c>
      <c r="FI5" s="7">
        <v>161420</v>
      </c>
      <c r="FJ5" s="7">
        <v>1729461</v>
      </c>
      <c r="FK5" s="7">
        <v>0</v>
      </c>
      <c r="FL5" s="7">
        <v>0</v>
      </c>
      <c r="FM5" s="7">
        <v>0</v>
      </c>
      <c r="FN5" s="7">
        <v>0</v>
      </c>
      <c r="FO5" s="7">
        <v>0</v>
      </c>
      <c r="FP5" s="7">
        <v>102750</v>
      </c>
      <c r="FQ5" s="7">
        <v>0</v>
      </c>
      <c r="FR5" s="7">
        <v>0</v>
      </c>
      <c r="FS5" s="8">
        <v>0</v>
      </c>
      <c r="FT5" s="8">
        <v>442032</v>
      </c>
      <c r="FU5" s="8">
        <v>0</v>
      </c>
      <c r="FV5" s="8">
        <v>57700</v>
      </c>
    </row>
    <row r="6" spans="1:178" x14ac:dyDescent="0.25">
      <c r="A6" s="12">
        <v>2017</v>
      </c>
      <c r="B6" s="7">
        <v>13985987</v>
      </c>
      <c r="C6" s="8">
        <v>9415667</v>
      </c>
      <c r="D6" s="9">
        <v>3162685</v>
      </c>
      <c r="E6" s="9">
        <v>1411046</v>
      </c>
      <c r="F6" s="11" t="s">
        <v>165</v>
      </c>
      <c r="G6" s="10" t="s">
        <v>165</v>
      </c>
      <c r="H6" s="11" t="s">
        <v>165</v>
      </c>
      <c r="I6" s="11" t="s">
        <v>165</v>
      </c>
      <c r="J6" s="11" t="s">
        <v>165</v>
      </c>
      <c r="K6" s="10" t="s">
        <v>165</v>
      </c>
      <c r="L6" s="11" t="s">
        <v>165</v>
      </c>
      <c r="M6" s="9">
        <v>2242613</v>
      </c>
      <c r="N6" s="8">
        <v>2242613</v>
      </c>
      <c r="O6" s="8">
        <v>0</v>
      </c>
      <c r="P6" s="9">
        <v>1852266</v>
      </c>
      <c r="Q6" s="9">
        <v>0</v>
      </c>
      <c r="R6" s="9">
        <v>419845</v>
      </c>
      <c r="S6" s="8">
        <v>419845</v>
      </c>
      <c r="T6" s="9">
        <v>0</v>
      </c>
      <c r="U6" s="9">
        <v>327212</v>
      </c>
      <c r="V6" s="8">
        <v>0</v>
      </c>
      <c r="W6" s="8">
        <v>0</v>
      </c>
      <c r="X6" s="8">
        <v>327212</v>
      </c>
      <c r="Y6" s="8">
        <v>4570320</v>
      </c>
      <c r="Z6" s="9">
        <v>443844</v>
      </c>
      <c r="AA6" s="8">
        <v>0</v>
      </c>
      <c r="AB6" s="10" t="s">
        <v>165</v>
      </c>
      <c r="AC6" s="11" t="s">
        <v>165</v>
      </c>
      <c r="AD6" s="11" t="s">
        <v>165</v>
      </c>
      <c r="AE6" s="10" t="s">
        <v>165</v>
      </c>
      <c r="AF6" s="8">
        <v>0</v>
      </c>
      <c r="AG6" s="8">
        <v>0</v>
      </c>
      <c r="AH6" s="7">
        <v>0</v>
      </c>
      <c r="AI6" s="7">
        <v>0</v>
      </c>
      <c r="AJ6" s="8">
        <v>0</v>
      </c>
      <c r="AK6" s="8">
        <v>0</v>
      </c>
      <c r="AL6" s="8">
        <v>148284</v>
      </c>
      <c r="AM6" s="7">
        <v>148284</v>
      </c>
      <c r="AN6" s="7">
        <v>0</v>
      </c>
      <c r="AO6" s="8">
        <v>0</v>
      </c>
      <c r="AP6" s="8">
        <v>0</v>
      </c>
      <c r="AQ6" s="7">
        <v>0</v>
      </c>
      <c r="AR6" s="7">
        <v>0</v>
      </c>
      <c r="AS6" s="7">
        <v>0</v>
      </c>
      <c r="AT6" s="7">
        <v>0</v>
      </c>
      <c r="AU6" s="8">
        <v>295560</v>
      </c>
      <c r="AV6" s="7">
        <v>0</v>
      </c>
      <c r="AW6" s="7">
        <v>0</v>
      </c>
      <c r="AX6" s="7">
        <v>295560</v>
      </c>
      <c r="AY6" s="9">
        <v>268</v>
      </c>
      <c r="AZ6" s="8">
        <v>268</v>
      </c>
      <c r="BA6" s="7">
        <v>0</v>
      </c>
      <c r="BB6" s="7">
        <v>0</v>
      </c>
      <c r="BC6" s="7">
        <v>0</v>
      </c>
      <c r="BD6" s="7">
        <v>268</v>
      </c>
      <c r="BE6" s="8">
        <v>0</v>
      </c>
      <c r="BF6" s="9">
        <v>3160111</v>
      </c>
      <c r="BG6" s="8">
        <v>3160111</v>
      </c>
      <c r="BH6" s="8">
        <v>0</v>
      </c>
      <c r="BI6" s="8">
        <v>0</v>
      </c>
      <c r="BJ6" s="9">
        <v>966097</v>
      </c>
      <c r="BK6" s="8">
        <v>142682</v>
      </c>
      <c r="BL6" s="7">
        <v>0</v>
      </c>
      <c r="BM6" s="7">
        <v>142682</v>
      </c>
      <c r="BN6" s="8">
        <v>823415</v>
      </c>
      <c r="BO6" s="7">
        <v>13985987</v>
      </c>
      <c r="BP6" s="8">
        <v>4326788</v>
      </c>
      <c r="BQ6" s="9">
        <v>211062</v>
      </c>
      <c r="BR6" s="8">
        <v>211062</v>
      </c>
      <c r="BS6" s="8">
        <v>0</v>
      </c>
      <c r="BT6" s="9">
        <v>750533</v>
      </c>
      <c r="BU6" s="11" t="s">
        <v>165</v>
      </c>
      <c r="BV6" s="11" t="s">
        <v>165</v>
      </c>
      <c r="BW6" s="9">
        <v>102944</v>
      </c>
      <c r="BX6" s="8">
        <v>102944</v>
      </c>
      <c r="BY6" s="7">
        <v>29672</v>
      </c>
      <c r="BZ6" s="7">
        <v>73272</v>
      </c>
      <c r="CA6" s="8">
        <v>0</v>
      </c>
      <c r="CB6" s="8">
        <v>0</v>
      </c>
      <c r="CC6" s="9">
        <v>2014530</v>
      </c>
      <c r="CD6" s="8">
        <v>2014530</v>
      </c>
      <c r="CE6" s="7">
        <v>1300232</v>
      </c>
      <c r="CF6" s="7">
        <v>714298</v>
      </c>
      <c r="CG6" s="8">
        <v>0</v>
      </c>
      <c r="CH6" s="8">
        <v>0</v>
      </c>
      <c r="CI6" s="9">
        <v>1247719</v>
      </c>
      <c r="CJ6" s="8">
        <v>0</v>
      </c>
      <c r="CK6" s="7">
        <v>0</v>
      </c>
      <c r="CL6" s="7">
        <v>0</v>
      </c>
      <c r="CM6" s="7">
        <v>0</v>
      </c>
      <c r="CN6" s="7">
        <v>0</v>
      </c>
      <c r="CO6" s="8">
        <v>1247719</v>
      </c>
      <c r="CP6" s="7">
        <v>160892</v>
      </c>
      <c r="CQ6" s="7">
        <v>0</v>
      </c>
      <c r="CR6" s="7">
        <v>0</v>
      </c>
      <c r="CS6" s="7">
        <v>1086827</v>
      </c>
      <c r="CT6" s="9">
        <v>0</v>
      </c>
      <c r="CU6" s="8">
        <v>0</v>
      </c>
      <c r="CV6" s="7">
        <v>0</v>
      </c>
      <c r="CW6" s="7">
        <v>0</v>
      </c>
      <c r="CX6" s="7">
        <v>0</v>
      </c>
      <c r="CY6" s="7">
        <v>0</v>
      </c>
      <c r="CZ6" s="7">
        <v>0</v>
      </c>
      <c r="DA6" s="8">
        <v>0</v>
      </c>
      <c r="DB6" s="7">
        <v>0</v>
      </c>
      <c r="DC6" s="7">
        <v>0</v>
      </c>
      <c r="DD6" s="7">
        <v>0</v>
      </c>
      <c r="DE6" s="7">
        <v>0</v>
      </c>
      <c r="DF6" s="9">
        <v>0</v>
      </c>
      <c r="DG6" s="8">
        <v>0</v>
      </c>
      <c r="DH6" s="8">
        <v>0</v>
      </c>
      <c r="DI6" s="8">
        <v>2815892</v>
      </c>
      <c r="DJ6" s="9">
        <v>2041912</v>
      </c>
      <c r="DK6" s="8">
        <v>2041912</v>
      </c>
      <c r="DL6" s="7">
        <v>457386</v>
      </c>
      <c r="DM6" s="7">
        <v>1584526</v>
      </c>
      <c r="DN6" s="8">
        <v>0</v>
      </c>
      <c r="DO6" s="8">
        <v>0</v>
      </c>
      <c r="DP6" s="9">
        <v>150390</v>
      </c>
      <c r="DQ6" s="8">
        <v>0</v>
      </c>
      <c r="DR6" s="7">
        <v>0</v>
      </c>
      <c r="DS6" s="7">
        <v>0</v>
      </c>
      <c r="DT6" s="7">
        <v>0</v>
      </c>
      <c r="DU6" s="7">
        <v>0</v>
      </c>
      <c r="DV6" s="8">
        <v>150390</v>
      </c>
      <c r="DW6" s="7">
        <v>0</v>
      </c>
      <c r="DX6" s="7">
        <v>0</v>
      </c>
      <c r="DY6" s="7">
        <v>150390</v>
      </c>
      <c r="DZ6" s="9">
        <v>116629</v>
      </c>
      <c r="EA6" s="8">
        <v>116629</v>
      </c>
      <c r="EB6" s="9">
        <v>506961</v>
      </c>
      <c r="EC6" s="11" t="s">
        <v>165</v>
      </c>
      <c r="ED6" s="10" t="s">
        <v>165</v>
      </c>
      <c r="EE6" s="10" t="s">
        <v>165</v>
      </c>
      <c r="EF6" s="10" t="s">
        <v>165</v>
      </c>
      <c r="EG6" s="10" t="s">
        <v>165</v>
      </c>
      <c r="EH6" s="10" t="s">
        <v>165</v>
      </c>
      <c r="EI6" s="11" t="s">
        <v>165</v>
      </c>
      <c r="EJ6" s="10" t="s">
        <v>165</v>
      </c>
      <c r="EK6" s="10" t="s">
        <v>165</v>
      </c>
      <c r="EL6" s="10" t="s">
        <v>165</v>
      </c>
      <c r="EM6" s="10" t="s">
        <v>165</v>
      </c>
      <c r="EN6" s="9">
        <v>0</v>
      </c>
      <c r="EO6" s="8">
        <v>0</v>
      </c>
      <c r="EP6" s="8">
        <v>0</v>
      </c>
      <c r="EQ6" s="9">
        <v>0</v>
      </c>
      <c r="ER6" s="8">
        <v>0</v>
      </c>
      <c r="ES6" s="8">
        <v>0</v>
      </c>
      <c r="ET6" s="8">
        <v>0</v>
      </c>
      <c r="EU6" s="8">
        <v>6843307</v>
      </c>
      <c r="EV6" s="9">
        <v>122381</v>
      </c>
      <c r="EW6" s="9">
        <v>6720926</v>
      </c>
      <c r="EX6" s="8">
        <v>3533973</v>
      </c>
      <c r="EY6" s="8">
        <v>-91997</v>
      </c>
      <c r="EZ6" s="7">
        <v>0</v>
      </c>
      <c r="FA6" s="7">
        <v>0</v>
      </c>
      <c r="FB6" s="7">
        <v>0</v>
      </c>
      <c r="FC6" s="7">
        <v>4437</v>
      </c>
      <c r="FD6" s="7">
        <v>-17392</v>
      </c>
      <c r="FE6" s="7">
        <v>0</v>
      </c>
      <c r="FF6" s="7">
        <v>-79042</v>
      </c>
      <c r="FG6" s="8">
        <v>3630</v>
      </c>
      <c r="FH6" s="8">
        <v>2595610</v>
      </c>
      <c r="FI6" s="7">
        <v>218528</v>
      </c>
      <c r="FJ6" s="7">
        <v>2244627</v>
      </c>
      <c r="FK6" s="7">
        <v>0</v>
      </c>
      <c r="FL6" s="7">
        <v>0</v>
      </c>
      <c r="FM6" s="7">
        <v>0</v>
      </c>
      <c r="FN6" s="7">
        <v>0</v>
      </c>
      <c r="FO6" s="7">
        <v>0</v>
      </c>
      <c r="FP6" s="7">
        <v>132455</v>
      </c>
      <c r="FQ6" s="7">
        <v>0</v>
      </c>
      <c r="FR6" s="7">
        <v>0</v>
      </c>
      <c r="FS6" s="8">
        <v>0</v>
      </c>
      <c r="FT6" s="8">
        <v>406240</v>
      </c>
      <c r="FU6" s="8">
        <v>0</v>
      </c>
      <c r="FV6" s="8">
        <v>273470</v>
      </c>
    </row>
    <row r="7" spans="1:178" x14ac:dyDescent="0.25">
      <c r="A7" s="12">
        <v>2018</v>
      </c>
      <c r="B7" s="7">
        <v>15399850</v>
      </c>
      <c r="C7" s="8">
        <v>9438581</v>
      </c>
      <c r="D7" s="9">
        <v>2205700</v>
      </c>
      <c r="E7" s="9">
        <v>1324188</v>
      </c>
      <c r="F7" s="11" t="s">
        <v>165</v>
      </c>
      <c r="G7" s="10" t="s">
        <v>165</v>
      </c>
      <c r="H7" s="11" t="s">
        <v>165</v>
      </c>
      <c r="I7" s="11" t="s">
        <v>165</v>
      </c>
      <c r="J7" s="11" t="s">
        <v>165</v>
      </c>
      <c r="K7" s="10" t="s">
        <v>165</v>
      </c>
      <c r="L7" s="11" t="s">
        <v>165</v>
      </c>
      <c r="M7" s="9">
        <v>2440844</v>
      </c>
      <c r="N7" s="8">
        <v>2440844</v>
      </c>
      <c r="O7" s="8">
        <v>0</v>
      </c>
      <c r="P7" s="9">
        <v>2458410</v>
      </c>
      <c r="Q7" s="9">
        <v>0</v>
      </c>
      <c r="R7" s="9">
        <v>421938</v>
      </c>
      <c r="S7" s="8">
        <v>421938</v>
      </c>
      <c r="T7" s="9">
        <v>0</v>
      </c>
      <c r="U7" s="9">
        <v>587501</v>
      </c>
      <c r="V7" s="8">
        <v>0</v>
      </c>
      <c r="W7" s="8">
        <v>0</v>
      </c>
      <c r="X7" s="8">
        <v>587501</v>
      </c>
      <c r="Y7" s="8">
        <v>5961269</v>
      </c>
      <c r="Z7" s="9">
        <v>1178926</v>
      </c>
      <c r="AA7" s="8">
        <v>562782</v>
      </c>
      <c r="AB7" s="7">
        <v>562782</v>
      </c>
      <c r="AC7" s="8">
        <v>562782</v>
      </c>
      <c r="AD7" s="8">
        <v>0</v>
      </c>
      <c r="AE7" s="7">
        <v>0</v>
      </c>
      <c r="AF7" s="8">
        <v>0</v>
      </c>
      <c r="AG7" s="8">
        <v>0</v>
      </c>
      <c r="AH7" s="7">
        <v>0</v>
      </c>
      <c r="AI7" s="7">
        <v>0</v>
      </c>
      <c r="AJ7" s="8">
        <v>0</v>
      </c>
      <c r="AK7" s="8">
        <v>0</v>
      </c>
      <c r="AL7" s="8">
        <v>142669</v>
      </c>
      <c r="AM7" s="7">
        <v>142669</v>
      </c>
      <c r="AN7" s="7">
        <v>0</v>
      </c>
      <c r="AO7" s="8">
        <v>0</v>
      </c>
      <c r="AP7" s="8">
        <v>0</v>
      </c>
      <c r="AQ7" s="7">
        <v>0</v>
      </c>
      <c r="AR7" s="7">
        <v>0</v>
      </c>
      <c r="AS7" s="7">
        <v>0</v>
      </c>
      <c r="AT7" s="7">
        <v>0</v>
      </c>
      <c r="AU7" s="8">
        <v>473475</v>
      </c>
      <c r="AV7" s="7">
        <v>0</v>
      </c>
      <c r="AW7" s="7">
        <v>0</v>
      </c>
      <c r="AX7" s="7">
        <v>473475</v>
      </c>
      <c r="AY7" s="9">
        <v>20362</v>
      </c>
      <c r="AZ7" s="8">
        <v>20362</v>
      </c>
      <c r="BA7" s="7">
        <v>19981</v>
      </c>
      <c r="BB7" s="7">
        <v>0</v>
      </c>
      <c r="BC7" s="7">
        <v>0</v>
      </c>
      <c r="BD7" s="7">
        <v>381</v>
      </c>
      <c r="BE7" s="8">
        <v>0</v>
      </c>
      <c r="BF7" s="9">
        <v>3541954</v>
      </c>
      <c r="BG7" s="8">
        <v>3541954</v>
      </c>
      <c r="BH7" s="8">
        <v>0</v>
      </c>
      <c r="BI7" s="8">
        <v>0</v>
      </c>
      <c r="BJ7" s="9">
        <v>1220027</v>
      </c>
      <c r="BK7" s="8">
        <v>225160</v>
      </c>
      <c r="BL7" s="7">
        <v>0</v>
      </c>
      <c r="BM7" s="7">
        <v>225160</v>
      </c>
      <c r="BN7" s="8">
        <v>994867</v>
      </c>
      <c r="BO7" s="7">
        <v>15399850</v>
      </c>
      <c r="BP7" s="8">
        <v>5034004</v>
      </c>
      <c r="BQ7" s="9">
        <v>240346</v>
      </c>
      <c r="BR7" s="8">
        <v>240346</v>
      </c>
      <c r="BS7" s="8">
        <v>0</v>
      </c>
      <c r="BT7" s="9">
        <v>842957</v>
      </c>
      <c r="BU7" s="11" t="s">
        <v>165</v>
      </c>
      <c r="BV7" s="11" t="s">
        <v>165</v>
      </c>
      <c r="BW7" s="9">
        <v>88183</v>
      </c>
      <c r="BX7" s="8">
        <v>88183</v>
      </c>
      <c r="BY7" s="7">
        <v>24968</v>
      </c>
      <c r="BZ7" s="7">
        <v>63215</v>
      </c>
      <c r="CA7" s="8">
        <v>0</v>
      </c>
      <c r="CB7" s="8">
        <v>0</v>
      </c>
      <c r="CC7" s="9">
        <v>2049093</v>
      </c>
      <c r="CD7" s="8">
        <v>2049093</v>
      </c>
      <c r="CE7" s="7">
        <v>175475</v>
      </c>
      <c r="CF7" s="7">
        <v>1873618</v>
      </c>
      <c r="CG7" s="8">
        <v>0</v>
      </c>
      <c r="CH7" s="8">
        <v>0</v>
      </c>
      <c r="CI7" s="9">
        <v>1813425</v>
      </c>
      <c r="CJ7" s="8">
        <v>0</v>
      </c>
      <c r="CK7" s="7">
        <v>0</v>
      </c>
      <c r="CL7" s="7">
        <v>0</v>
      </c>
      <c r="CM7" s="7">
        <v>0</v>
      </c>
      <c r="CN7" s="7">
        <v>0</v>
      </c>
      <c r="CO7" s="8">
        <v>1813425</v>
      </c>
      <c r="CP7" s="7">
        <v>165441</v>
      </c>
      <c r="CQ7" s="7">
        <v>0</v>
      </c>
      <c r="CR7" s="7">
        <v>0</v>
      </c>
      <c r="CS7" s="7">
        <v>1647984</v>
      </c>
      <c r="CT7" s="9">
        <v>0</v>
      </c>
      <c r="CU7" s="8">
        <v>0</v>
      </c>
      <c r="CV7" s="7">
        <v>0</v>
      </c>
      <c r="CW7" s="7">
        <v>0</v>
      </c>
      <c r="CX7" s="7">
        <v>0</v>
      </c>
      <c r="CY7" s="7">
        <v>0</v>
      </c>
      <c r="CZ7" s="7">
        <v>0</v>
      </c>
      <c r="DA7" s="8">
        <v>0</v>
      </c>
      <c r="DB7" s="7">
        <v>0</v>
      </c>
      <c r="DC7" s="7">
        <v>0</v>
      </c>
      <c r="DD7" s="7">
        <v>0</v>
      </c>
      <c r="DE7" s="7">
        <v>0</v>
      </c>
      <c r="DF7" s="9">
        <v>0</v>
      </c>
      <c r="DG7" s="8">
        <v>0</v>
      </c>
      <c r="DH7" s="8">
        <v>0</v>
      </c>
      <c r="DI7" s="8">
        <v>2512589</v>
      </c>
      <c r="DJ7" s="9">
        <v>1723021</v>
      </c>
      <c r="DK7" s="8">
        <v>1723021</v>
      </c>
      <c r="DL7" s="7">
        <v>315291</v>
      </c>
      <c r="DM7" s="7">
        <v>1407730</v>
      </c>
      <c r="DN7" s="8">
        <v>0</v>
      </c>
      <c r="DO7" s="8">
        <v>0</v>
      </c>
      <c r="DP7" s="9">
        <v>155394</v>
      </c>
      <c r="DQ7" s="8">
        <v>0</v>
      </c>
      <c r="DR7" s="7">
        <v>0</v>
      </c>
      <c r="DS7" s="7">
        <v>0</v>
      </c>
      <c r="DT7" s="7">
        <v>0</v>
      </c>
      <c r="DU7" s="7">
        <v>0</v>
      </c>
      <c r="DV7" s="8">
        <v>155394</v>
      </c>
      <c r="DW7" s="7">
        <v>0</v>
      </c>
      <c r="DX7" s="7">
        <v>0</v>
      </c>
      <c r="DY7" s="7">
        <v>155394</v>
      </c>
      <c r="DZ7" s="9">
        <v>86537</v>
      </c>
      <c r="EA7" s="8">
        <v>86537</v>
      </c>
      <c r="EB7" s="9">
        <v>547637</v>
      </c>
      <c r="EC7" s="11" t="s">
        <v>165</v>
      </c>
      <c r="ED7" s="10" t="s">
        <v>165</v>
      </c>
      <c r="EE7" s="10" t="s">
        <v>165</v>
      </c>
      <c r="EF7" s="10" t="s">
        <v>165</v>
      </c>
      <c r="EG7" s="10" t="s">
        <v>165</v>
      </c>
      <c r="EH7" s="10" t="s">
        <v>165</v>
      </c>
      <c r="EI7" s="11" t="s">
        <v>165</v>
      </c>
      <c r="EJ7" s="10" t="s">
        <v>165</v>
      </c>
      <c r="EK7" s="10" t="s">
        <v>165</v>
      </c>
      <c r="EL7" s="10" t="s">
        <v>165</v>
      </c>
      <c r="EM7" s="10" t="s">
        <v>165</v>
      </c>
      <c r="EN7" s="9">
        <v>0</v>
      </c>
      <c r="EO7" s="8">
        <v>0</v>
      </c>
      <c r="EP7" s="8">
        <v>0</v>
      </c>
      <c r="EQ7" s="9">
        <v>0</v>
      </c>
      <c r="ER7" s="8">
        <v>0</v>
      </c>
      <c r="ES7" s="8">
        <v>0</v>
      </c>
      <c r="ET7" s="8">
        <v>0</v>
      </c>
      <c r="EU7" s="8">
        <v>7853257</v>
      </c>
      <c r="EV7" s="9">
        <v>138983</v>
      </c>
      <c r="EW7" s="9">
        <v>7714274</v>
      </c>
      <c r="EX7" s="8">
        <v>5504517</v>
      </c>
      <c r="EY7" s="8">
        <v>-87102</v>
      </c>
      <c r="EZ7" s="7">
        <v>0</v>
      </c>
      <c r="FA7" s="7">
        <v>0</v>
      </c>
      <c r="FB7" s="7">
        <v>0</v>
      </c>
      <c r="FC7" s="7">
        <v>9615</v>
      </c>
      <c r="FD7" s="7">
        <v>-15261</v>
      </c>
      <c r="FE7" s="7">
        <v>0</v>
      </c>
      <c r="FF7" s="7">
        <v>-81456</v>
      </c>
      <c r="FG7" s="8">
        <v>3630</v>
      </c>
      <c r="FH7" s="8">
        <v>1133122</v>
      </c>
      <c r="FI7" s="7">
        <v>66916</v>
      </c>
      <c r="FJ7" s="7">
        <v>892339</v>
      </c>
      <c r="FK7" s="7">
        <v>0</v>
      </c>
      <c r="FL7" s="7">
        <v>0</v>
      </c>
      <c r="FM7" s="7">
        <v>0</v>
      </c>
      <c r="FN7" s="7">
        <v>0</v>
      </c>
      <c r="FO7" s="7">
        <v>0</v>
      </c>
      <c r="FP7" s="7">
        <v>173867</v>
      </c>
      <c r="FQ7" s="7">
        <v>0</v>
      </c>
      <c r="FR7" s="7">
        <v>0</v>
      </c>
      <c r="FS7" s="8">
        <v>0</v>
      </c>
      <c r="FT7" s="8">
        <v>380781</v>
      </c>
      <c r="FU7" s="8">
        <v>0</v>
      </c>
      <c r="FV7" s="8">
        <v>779326</v>
      </c>
    </row>
    <row r="8" spans="1:178" x14ac:dyDescent="0.25">
      <c r="A8" s="12">
        <v>2019</v>
      </c>
      <c r="B8" s="7">
        <v>15687641</v>
      </c>
      <c r="C8" s="8">
        <v>9760902</v>
      </c>
      <c r="D8" s="9">
        <v>1946044</v>
      </c>
      <c r="E8" s="9">
        <v>1444227</v>
      </c>
      <c r="F8" s="11" t="s">
        <v>165</v>
      </c>
      <c r="G8" s="10" t="s">
        <v>165</v>
      </c>
      <c r="H8" s="11" t="s">
        <v>165</v>
      </c>
      <c r="I8" s="11" t="s">
        <v>165</v>
      </c>
      <c r="J8" s="11" t="s">
        <v>165</v>
      </c>
      <c r="K8" s="10" t="s">
        <v>165</v>
      </c>
      <c r="L8" s="11" t="s">
        <v>165</v>
      </c>
      <c r="M8" s="9">
        <v>2747084</v>
      </c>
      <c r="N8" s="8">
        <v>2747084</v>
      </c>
      <c r="O8" s="8">
        <v>0</v>
      </c>
      <c r="P8" s="9">
        <v>2817129</v>
      </c>
      <c r="Q8" s="9">
        <v>0</v>
      </c>
      <c r="R8" s="9">
        <v>394839</v>
      </c>
      <c r="S8" s="8">
        <v>394839</v>
      </c>
      <c r="T8" s="9">
        <v>0</v>
      </c>
      <c r="U8" s="9">
        <v>411579</v>
      </c>
      <c r="V8" s="8">
        <v>0</v>
      </c>
      <c r="W8" s="8">
        <v>0</v>
      </c>
      <c r="X8" s="8">
        <v>411579</v>
      </c>
      <c r="Y8" s="8">
        <v>5926739</v>
      </c>
      <c r="Z8" s="9">
        <v>597797</v>
      </c>
      <c r="AA8" s="8">
        <v>0</v>
      </c>
      <c r="AB8" s="7">
        <v>0</v>
      </c>
      <c r="AC8" s="8">
        <v>0</v>
      </c>
      <c r="AD8" s="8">
        <v>0</v>
      </c>
      <c r="AE8" s="7">
        <v>0</v>
      </c>
      <c r="AF8" s="8">
        <v>0</v>
      </c>
      <c r="AG8" s="8">
        <v>0</v>
      </c>
      <c r="AH8" s="7">
        <v>0</v>
      </c>
      <c r="AI8" s="7">
        <v>0</v>
      </c>
      <c r="AJ8" s="8">
        <v>0</v>
      </c>
      <c r="AK8" s="8">
        <v>0</v>
      </c>
      <c r="AL8" s="8">
        <v>182042</v>
      </c>
      <c r="AM8" s="7">
        <v>182042</v>
      </c>
      <c r="AN8" s="7">
        <v>0</v>
      </c>
      <c r="AO8" s="8">
        <v>0</v>
      </c>
      <c r="AP8" s="8">
        <v>0</v>
      </c>
      <c r="AQ8" s="7">
        <v>0</v>
      </c>
      <c r="AR8" s="7">
        <v>0</v>
      </c>
      <c r="AS8" s="7">
        <v>0</v>
      </c>
      <c r="AT8" s="7">
        <v>0</v>
      </c>
      <c r="AU8" s="8">
        <v>415755</v>
      </c>
      <c r="AV8" s="7">
        <v>0</v>
      </c>
      <c r="AW8" s="7">
        <v>0</v>
      </c>
      <c r="AX8" s="7">
        <v>415755</v>
      </c>
      <c r="AY8" s="9">
        <v>28012</v>
      </c>
      <c r="AZ8" s="8">
        <v>28012</v>
      </c>
      <c r="BA8" s="7">
        <v>28007</v>
      </c>
      <c r="BB8" s="7">
        <v>0</v>
      </c>
      <c r="BC8" s="7">
        <v>0</v>
      </c>
      <c r="BD8" s="7">
        <v>5</v>
      </c>
      <c r="BE8" s="8">
        <v>0</v>
      </c>
      <c r="BF8" s="9">
        <v>3981184</v>
      </c>
      <c r="BG8" s="8">
        <v>3776561</v>
      </c>
      <c r="BH8" s="8">
        <v>204623</v>
      </c>
      <c r="BI8" s="8">
        <v>0</v>
      </c>
      <c r="BJ8" s="9">
        <v>1319746</v>
      </c>
      <c r="BK8" s="8">
        <v>201431</v>
      </c>
      <c r="BL8" s="7">
        <v>0</v>
      </c>
      <c r="BM8" s="7">
        <v>201431</v>
      </c>
      <c r="BN8" s="8">
        <v>1118315</v>
      </c>
      <c r="BO8" s="7">
        <v>15687641</v>
      </c>
      <c r="BP8" s="8">
        <v>4491021</v>
      </c>
      <c r="BQ8" s="9">
        <v>287187</v>
      </c>
      <c r="BR8" s="8">
        <v>287187</v>
      </c>
      <c r="BS8" s="8">
        <v>0</v>
      </c>
      <c r="BT8" s="9">
        <v>839879</v>
      </c>
      <c r="BU8" s="11" t="s">
        <v>165</v>
      </c>
      <c r="BV8" s="11" t="s">
        <v>165</v>
      </c>
      <c r="BW8" s="9">
        <v>134510</v>
      </c>
      <c r="BX8" s="8">
        <v>134510</v>
      </c>
      <c r="BY8" s="7">
        <v>31578</v>
      </c>
      <c r="BZ8" s="7">
        <v>102932</v>
      </c>
      <c r="CA8" s="8">
        <v>0</v>
      </c>
      <c r="CB8" s="8">
        <v>0</v>
      </c>
      <c r="CC8" s="9">
        <v>936370</v>
      </c>
      <c r="CD8" s="8">
        <v>936370</v>
      </c>
      <c r="CE8" s="7">
        <v>87566</v>
      </c>
      <c r="CF8" s="7">
        <v>848804</v>
      </c>
      <c r="CG8" s="8">
        <v>0</v>
      </c>
      <c r="CH8" s="8">
        <v>0</v>
      </c>
      <c r="CI8" s="9">
        <v>2293075</v>
      </c>
      <c r="CJ8" s="8">
        <v>0</v>
      </c>
      <c r="CK8" s="7">
        <v>0</v>
      </c>
      <c r="CL8" s="7">
        <v>0</v>
      </c>
      <c r="CM8" s="7">
        <v>0</v>
      </c>
      <c r="CN8" s="7">
        <v>0</v>
      </c>
      <c r="CO8" s="8">
        <v>2293075</v>
      </c>
      <c r="CP8" s="7">
        <v>145376</v>
      </c>
      <c r="CQ8" s="7">
        <v>0</v>
      </c>
      <c r="CR8" s="7">
        <v>0</v>
      </c>
      <c r="CS8" s="7">
        <v>2147699</v>
      </c>
      <c r="CT8" s="9">
        <v>0</v>
      </c>
      <c r="CU8" s="8">
        <v>0</v>
      </c>
      <c r="CV8" s="7">
        <v>0</v>
      </c>
      <c r="CW8" s="7">
        <v>0</v>
      </c>
      <c r="CX8" s="7">
        <v>0</v>
      </c>
      <c r="CY8" s="7">
        <v>0</v>
      </c>
      <c r="CZ8" s="7">
        <v>0</v>
      </c>
      <c r="DA8" s="8">
        <v>0</v>
      </c>
      <c r="DB8" s="7">
        <v>0</v>
      </c>
      <c r="DC8" s="7">
        <v>0</v>
      </c>
      <c r="DD8" s="7">
        <v>0</v>
      </c>
      <c r="DE8" s="7">
        <v>0</v>
      </c>
      <c r="DF8" s="9">
        <v>0</v>
      </c>
      <c r="DG8" s="8">
        <v>0</v>
      </c>
      <c r="DH8" s="8">
        <v>0</v>
      </c>
      <c r="DI8" s="8">
        <v>2266630</v>
      </c>
      <c r="DJ8" s="9">
        <v>1348599</v>
      </c>
      <c r="DK8" s="8">
        <v>1348599</v>
      </c>
      <c r="DL8" s="7">
        <v>107930</v>
      </c>
      <c r="DM8" s="7">
        <v>1240669</v>
      </c>
      <c r="DN8" s="8">
        <v>0</v>
      </c>
      <c r="DO8" s="8">
        <v>0</v>
      </c>
      <c r="DP8" s="9">
        <v>291310</v>
      </c>
      <c r="DQ8" s="8">
        <v>0</v>
      </c>
      <c r="DR8" s="7">
        <v>0</v>
      </c>
      <c r="DS8" s="7">
        <v>0</v>
      </c>
      <c r="DT8" s="7">
        <v>0</v>
      </c>
      <c r="DU8" s="7">
        <v>0</v>
      </c>
      <c r="DV8" s="8">
        <v>291310</v>
      </c>
      <c r="DW8" s="7">
        <v>0</v>
      </c>
      <c r="DX8" s="7">
        <v>0</v>
      </c>
      <c r="DY8" s="7">
        <v>291310</v>
      </c>
      <c r="DZ8" s="9">
        <v>75143</v>
      </c>
      <c r="EA8" s="8">
        <v>75143</v>
      </c>
      <c r="EB8" s="9">
        <v>551578</v>
      </c>
      <c r="EC8" s="11" t="s">
        <v>165</v>
      </c>
      <c r="ED8" s="10" t="s">
        <v>165</v>
      </c>
      <c r="EE8" s="10" t="s">
        <v>165</v>
      </c>
      <c r="EF8" s="10" t="s">
        <v>165</v>
      </c>
      <c r="EG8" s="10" t="s">
        <v>165</v>
      </c>
      <c r="EH8" s="10" t="s">
        <v>165</v>
      </c>
      <c r="EI8" s="11" t="s">
        <v>165</v>
      </c>
      <c r="EJ8" s="10" t="s">
        <v>165</v>
      </c>
      <c r="EK8" s="10" t="s">
        <v>165</v>
      </c>
      <c r="EL8" s="10" t="s">
        <v>165</v>
      </c>
      <c r="EM8" s="10" t="s">
        <v>165</v>
      </c>
      <c r="EN8" s="9">
        <v>0</v>
      </c>
      <c r="EO8" s="8">
        <v>0</v>
      </c>
      <c r="EP8" s="8">
        <v>0</v>
      </c>
      <c r="EQ8" s="9">
        <v>0</v>
      </c>
      <c r="ER8" s="8">
        <v>0</v>
      </c>
      <c r="ES8" s="8">
        <v>0</v>
      </c>
      <c r="ET8" s="8">
        <v>0</v>
      </c>
      <c r="EU8" s="8">
        <v>8929990</v>
      </c>
      <c r="EV8" s="9">
        <v>212743</v>
      </c>
      <c r="EW8" s="9">
        <v>8717247</v>
      </c>
      <c r="EX8" s="8">
        <v>5504517</v>
      </c>
      <c r="EY8" s="8">
        <v>-103868</v>
      </c>
      <c r="EZ8" s="7">
        <v>0</v>
      </c>
      <c r="FA8" s="7">
        <v>0</v>
      </c>
      <c r="FB8" s="7">
        <v>0</v>
      </c>
      <c r="FC8" s="7">
        <v>12857</v>
      </c>
      <c r="FD8" s="7">
        <v>-11419</v>
      </c>
      <c r="FE8" s="7">
        <v>0</v>
      </c>
      <c r="FF8" s="7">
        <v>-105306</v>
      </c>
      <c r="FG8" s="8">
        <v>3630</v>
      </c>
      <c r="FH8" s="8">
        <v>2059144</v>
      </c>
      <c r="FI8" s="7">
        <v>147645</v>
      </c>
      <c r="FJ8" s="7">
        <v>1559607</v>
      </c>
      <c r="FK8" s="7">
        <v>0</v>
      </c>
      <c r="FL8" s="7">
        <v>0</v>
      </c>
      <c r="FM8" s="7">
        <v>0</v>
      </c>
      <c r="FN8" s="7">
        <v>0</v>
      </c>
      <c r="FO8" s="7">
        <v>0</v>
      </c>
      <c r="FP8" s="7">
        <v>351892</v>
      </c>
      <c r="FQ8" s="7">
        <v>0</v>
      </c>
      <c r="FR8" s="7">
        <v>0</v>
      </c>
      <c r="FS8" s="8">
        <v>0</v>
      </c>
      <c r="FT8" s="8">
        <v>359298</v>
      </c>
      <c r="FU8" s="8">
        <v>0</v>
      </c>
      <c r="FV8" s="8">
        <v>894526</v>
      </c>
    </row>
    <row r="9" spans="1:178" x14ac:dyDescent="0.25">
      <c r="A9" s="12">
        <v>2020</v>
      </c>
      <c r="B9" s="7">
        <v>19927896</v>
      </c>
      <c r="C9" s="8">
        <v>12556143</v>
      </c>
      <c r="D9" s="9">
        <v>3892140</v>
      </c>
      <c r="E9" s="9">
        <v>592794</v>
      </c>
      <c r="F9" s="11" t="s">
        <v>165</v>
      </c>
      <c r="G9" s="10" t="s">
        <v>165</v>
      </c>
      <c r="H9" s="11" t="s">
        <v>165</v>
      </c>
      <c r="I9" s="11" t="s">
        <v>165</v>
      </c>
      <c r="J9" s="11" t="s">
        <v>165</v>
      </c>
      <c r="K9" s="10" t="s">
        <v>165</v>
      </c>
      <c r="L9" s="11" t="s">
        <v>165</v>
      </c>
      <c r="M9" s="9">
        <v>3417251</v>
      </c>
      <c r="N9" s="8">
        <v>3417251</v>
      </c>
      <c r="O9" s="8">
        <v>0</v>
      </c>
      <c r="P9" s="9">
        <v>3737529</v>
      </c>
      <c r="Q9" s="9">
        <v>0</v>
      </c>
      <c r="R9" s="9">
        <v>339283</v>
      </c>
      <c r="S9" s="8">
        <v>339283</v>
      </c>
      <c r="T9" s="9">
        <v>0</v>
      </c>
      <c r="U9" s="9">
        <v>577146</v>
      </c>
      <c r="V9" s="8">
        <v>0</v>
      </c>
      <c r="W9" s="8">
        <v>0</v>
      </c>
      <c r="X9" s="8">
        <v>577146</v>
      </c>
      <c r="Y9" s="8">
        <v>7371753</v>
      </c>
      <c r="Z9" s="9">
        <v>898045</v>
      </c>
      <c r="AA9" s="8">
        <v>0</v>
      </c>
      <c r="AB9" s="7">
        <v>0</v>
      </c>
      <c r="AC9" s="8">
        <v>0</v>
      </c>
      <c r="AD9" s="8">
        <v>0</v>
      </c>
      <c r="AE9" s="7">
        <v>0</v>
      </c>
      <c r="AF9" s="8">
        <v>0</v>
      </c>
      <c r="AG9" s="8">
        <v>0</v>
      </c>
      <c r="AH9" s="7">
        <v>0</v>
      </c>
      <c r="AI9" s="7">
        <v>0</v>
      </c>
      <c r="AJ9" s="8">
        <v>0</v>
      </c>
      <c r="AK9" s="8">
        <v>0</v>
      </c>
      <c r="AL9" s="8">
        <v>360390</v>
      </c>
      <c r="AM9" s="7">
        <v>360390</v>
      </c>
      <c r="AN9" s="7">
        <v>0</v>
      </c>
      <c r="AO9" s="8">
        <v>0</v>
      </c>
      <c r="AP9" s="8">
        <v>0</v>
      </c>
      <c r="AQ9" s="7">
        <v>0</v>
      </c>
      <c r="AR9" s="7">
        <v>0</v>
      </c>
      <c r="AS9" s="7">
        <v>0</v>
      </c>
      <c r="AT9" s="7">
        <v>0</v>
      </c>
      <c r="AU9" s="8">
        <v>537655</v>
      </c>
      <c r="AV9" s="7">
        <v>0</v>
      </c>
      <c r="AW9" s="7">
        <v>0</v>
      </c>
      <c r="AX9" s="7">
        <v>537655</v>
      </c>
      <c r="AY9" s="9">
        <v>1023</v>
      </c>
      <c r="AZ9" s="8">
        <v>1023</v>
      </c>
      <c r="BA9" s="7">
        <v>0</v>
      </c>
      <c r="BB9" s="7">
        <v>0</v>
      </c>
      <c r="BC9" s="7">
        <v>0</v>
      </c>
      <c r="BD9" s="7">
        <v>1023</v>
      </c>
      <c r="BE9" s="8">
        <v>0</v>
      </c>
      <c r="BF9" s="9">
        <v>4877210</v>
      </c>
      <c r="BG9" s="8">
        <v>4598730</v>
      </c>
      <c r="BH9" s="8">
        <v>278480</v>
      </c>
      <c r="BI9" s="8">
        <v>0</v>
      </c>
      <c r="BJ9" s="9">
        <v>1595475</v>
      </c>
      <c r="BK9" s="8">
        <v>276765</v>
      </c>
      <c r="BL9" s="7">
        <v>0</v>
      </c>
      <c r="BM9" s="7">
        <v>276765</v>
      </c>
      <c r="BN9" s="8">
        <v>1318710</v>
      </c>
      <c r="BO9" s="7">
        <v>19927896</v>
      </c>
      <c r="BP9" s="8">
        <v>5882044</v>
      </c>
      <c r="BQ9" s="9">
        <v>366790</v>
      </c>
      <c r="BR9" s="8">
        <v>366790</v>
      </c>
      <c r="BS9" s="8">
        <v>0</v>
      </c>
      <c r="BT9" s="9">
        <v>1249368</v>
      </c>
      <c r="BU9" s="11" t="s">
        <v>165</v>
      </c>
      <c r="BV9" s="11" t="s">
        <v>165</v>
      </c>
      <c r="BW9" s="9">
        <v>240467</v>
      </c>
      <c r="BX9" s="8">
        <v>240467</v>
      </c>
      <c r="BY9" s="7">
        <v>111072</v>
      </c>
      <c r="BZ9" s="7">
        <v>129395</v>
      </c>
      <c r="CA9" s="8">
        <v>0</v>
      </c>
      <c r="CB9" s="8">
        <v>0</v>
      </c>
      <c r="CC9" s="9">
        <v>642284</v>
      </c>
      <c r="CD9" s="8">
        <v>642284</v>
      </c>
      <c r="CE9" s="7">
        <v>12289</v>
      </c>
      <c r="CF9" s="7">
        <v>629995</v>
      </c>
      <c r="CG9" s="8">
        <v>0</v>
      </c>
      <c r="CH9" s="8">
        <v>0</v>
      </c>
      <c r="CI9" s="9">
        <v>3383135</v>
      </c>
      <c r="CJ9" s="8">
        <v>0</v>
      </c>
      <c r="CK9" s="7">
        <v>0</v>
      </c>
      <c r="CL9" s="7">
        <v>0</v>
      </c>
      <c r="CM9" s="7">
        <v>0</v>
      </c>
      <c r="CN9" s="7">
        <v>0</v>
      </c>
      <c r="CO9" s="8">
        <v>3383135</v>
      </c>
      <c r="CP9" s="7">
        <v>136007</v>
      </c>
      <c r="CQ9" s="7">
        <v>0</v>
      </c>
      <c r="CR9" s="7">
        <v>0</v>
      </c>
      <c r="CS9" s="7">
        <v>3247128</v>
      </c>
      <c r="CT9" s="9">
        <v>0</v>
      </c>
      <c r="CU9" s="8">
        <v>0</v>
      </c>
      <c r="CV9" s="7">
        <v>0</v>
      </c>
      <c r="CW9" s="7">
        <v>0</v>
      </c>
      <c r="CX9" s="7">
        <v>0</v>
      </c>
      <c r="CY9" s="7">
        <v>0</v>
      </c>
      <c r="CZ9" s="7">
        <v>0</v>
      </c>
      <c r="DA9" s="8">
        <v>0</v>
      </c>
      <c r="DB9" s="7">
        <v>0</v>
      </c>
      <c r="DC9" s="7">
        <v>0</v>
      </c>
      <c r="DD9" s="7">
        <v>0</v>
      </c>
      <c r="DE9" s="7">
        <v>0</v>
      </c>
      <c r="DF9" s="9">
        <v>0</v>
      </c>
      <c r="DG9" s="8">
        <v>0</v>
      </c>
      <c r="DH9" s="8">
        <v>0</v>
      </c>
      <c r="DI9" s="8">
        <v>2115554</v>
      </c>
      <c r="DJ9" s="9">
        <v>1044296</v>
      </c>
      <c r="DK9" s="8">
        <v>1044296</v>
      </c>
      <c r="DL9" s="7">
        <v>48193</v>
      </c>
      <c r="DM9" s="7">
        <v>996103</v>
      </c>
      <c r="DN9" s="8">
        <v>0</v>
      </c>
      <c r="DO9" s="8">
        <v>0</v>
      </c>
      <c r="DP9" s="9">
        <v>388928</v>
      </c>
      <c r="DQ9" s="8">
        <v>0</v>
      </c>
      <c r="DR9" s="7">
        <v>0</v>
      </c>
      <c r="DS9" s="7">
        <v>0</v>
      </c>
      <c r="DT9" s="7">
        <v>0</v>
      </c>
      <c r="DU9" s="7">
        <v>0</v>
      </c>
      <c r="DV9" s="8">
        <v>388928</v>
      </c>
      <c r="DW9" s="7">
        <v>0</v>
      </c>
      <c r="DX9" s="7">
        <v>0</v>
      </c>
      <c r="DY9" s="7">
        <v>388928</v>
      </c>
      <c r="DZ9" s="9">
        <v>69625</v>
      </c>
      <c r="EA9" s="8">
        <v>69625</v>
      </c>
      <c r="EB9" s="9">
        <v>612705</v>
      </c>
      <c r="EC9" s="11" t="s">
        <v>165</v>
      </c>
      <c r="ED9" s="10" t="s">
        <v>165</v>
      </c>
      <c r="EE9" s="10" t="s">
        <v>165</v>
      </c>
      <c r="EF9" s="10" t="s">
        <v>165</v>
      </c>
      <c r="EG9" s="10" t="s">
        <v>165</v>
      </c>
      <c r="EH9" s="10" t="s">
        <v>165</v>
      </c>
      <c r="EI9" s="11" t="s">
        <v>165</v>
      </c>
      <c r="EJ9" s="10" t="s">
        <v>165</v>
      </c>
      <c r="EK9" s="10" t="s">
        <v>165</v>
      </c>
      <c r="EL9" s="10" t="s">
        <v>165</v>
      </c>
      <c r="EM9" s="10" t="s">
        <v>165</v>
      </c>
      <c r="EN9" s="9">
        <v>0</v>
      </c>
      <c r="EO9" s="8">
        <v>0</v>
      </c>
      <c r="EP9" s="8">
        <v>0</v>
      </c>
      <c r="EQ9" s="9">
        <v>0</v>
      </c>
      <c r="ER9" s="8">
        <v>0</v>
      </c>
      <c r="ES9" s="8">
        <v>0</v>
      </c>
      <c r="ET9" s="8">
        <v>0</v>
      </c>
      <c r="EU9" s="8">
        <v>11930298</v>
      </c>
      <c r="EV9" s="9">
        <v>367133</v>
      </c>
      <c r="EW9" s="9">
        <v>11563165</v>
      </c>
      <c r="EX9" s="8">
        <v>5504517</v>
      </c>
      <c r="EY9" s="8">
        <v>-132242</v>
      </c>
      <c r="EZ9" s="7">
        <v>0</v>
      </c>
      <c r="FA9" s="7">
        <v>0</v>
      </c>
      <c r="FB9" s="7">
        <v>0</v>
      </c>
      <c r="FC9" s="7">
        <v>11512</v>
      </c>
      <c r="FD9" s="7">
        <v>-15779</v>
      </c>
      <c r="FE9" s="7">
        <v>0</v>
      </c>
      <c r="FF9" s="7">
        <v>-127975</v>
      </c>
      <c r="FG9" s="8">
        <v>3630</v>
      </c>
      <c r="FH9" s="8">
        <v>3512410</v>
      </c>
      <c r="FI9" s="7">
        <v>264689</v>
      </c>
      <c r="FJ9" s="7">
        <v>2518254</v>
      </c>
      <c r="FK9" s="7">
        <v>0</v>
      </c>
      <c r="FL9" s="7">
        <v>0</v>
      </c>
      <c r="FM9" s="7">
        <v>0</v>
      </c>
      <c r="FN9" s="7">
        <v>0</v>
      </c>
      <c r="FO9" s="7">
        <v>0</v>
      </c>
      <c r="FP9" s="7">
        <v>729467</v>
      </c>
      <c r="FQ9" s="7">
        <v>0</v>
      </c>
      <c r="FR9" s="7">
        <v>0</v>
      </c>
      <c r="FS9" s="8">
        <v>0</v>
      </c>
      <c r="FT9" s="8">
        <v>343843</v>
      </c>
      <c r="FU9" s="8">
        <v>0</v>
      </c>
      <c r="FV9" s="8">
        <v>2331007</v>
      </c>
    </row>
    <row r="10" spans="1:178" x14ac:dyDescent="0.25">
      <c r="A10" s="12">
        <v>2021</v>
      </c>
      <c r="B10" s="7">
        <v>23932787</v>
      </c>
      <c r="C10" s="8">
        <v>15945946</v>
      </c>
      <c r="D10" s="9">
        <v>2714427</v>
      </c>
      <c r="E10" s="9">
        <v>502708</v>
      </c>
      <c r="F10" s="11" t="s">
        <v>165</v>
      </c>
      <c r="G10" s="10" t="s">
        <v>165</v>
      </c>
      <c r="H10" s="11" t="s">
        <v>165</v>
      </c>
      <c r="I10" s="11" t="s">
        <v>165</v>
      </c>
      <c r="J10" s="11" t="s">
        <v>165</v>
      </c>
      <c r="K10" s="10" t="s">
        <v>165</v>
      </c>
      <c r="L10" s="11" t="s">
        <v>165</v>
      </c>
      <c r="M10" s="9">
        <v>4317393</v>
      </c>
      <c r="N10" s="8">
        <v>4317393</v>
      </c>
      <c r="O10" s="8">
        <v>0</v>
      </c>
      <c r="P10" s="9">
        <v>6497048</v>
      </c>
      <c r="Q10" s="9">
        <v>0</v>
      </c>
      <c r="R10" s="9">
        <v>890290</v>
      </c>
      <c r="S10" s="8">
        <v>890290</v>
      </c>
      <c r="T10" s="9">
        <v>0</v>
      </c>
      <c r="U10" s="9">
        <v>1024080</v>
      </c>
      <c r="V10" s="8">
        <v>0</v>
      </c>
      <c r="W10" s="8">
        <v>0</v>
      </c>
      <c r="X10" s="8">
        <v>1024080</v>
      </c>
      <c r="Y10" s="8">
        <v>7986841</v>
      </c>
      <c r="Z10" s="9">
        <v>930416</v>
      </c>
      <c r="AA10" s="8">
        <v>0</v>
      </c>
      <c r="AB10" s="7">
        <v>0</v>
      </c>
      <c r="AC10" s="8">
        <v>0</v>
      </c>
      <c r="AD10" s="8">
        <v>0</v>
      </c>
      <c r="AE10" s="7">
        <v>0</v>
      </c>
      <c r="AF10" s="8">
        <v>0</v>
      </c>
      <c r="AG10" s="8">
        <v>0</v>
      </c>
      <c r="AH10" s="7">
        <v>0</v>
      </c>
      <c r="AI10" s="7">
        <v>0</v>
      </c>
      <c r="AJ10" s="8">
        <v>0</v>
      </c>
      <c r="AK10" s="8">
        <v>0</v>
      </c>
      <c r="AL10" s="8">
        <v>421900</v>
      </c>
      <c r="AM10" s="7">
        <v>421900</v>
      </c>
      <c r="AN10" s="7">
        <v>0</v>
      </c>
      <c r="AO10" s="8">
        <v>0</v>
      </c>
      <c r="AP10" s="8">
        <v>0</v>
      </c>
      <c r="AQ10" s="7">
        <v>0</v>
      </c>
      <c r="AR10" s="7">
        <v>0</v>
      </c>
      <c r="AS10" s="7">
        <v>0</v>
      </c>
      <c r="AT10" s="7">
        <v>0</v>
      </c>
      <c r="AU10" s="8">
        <v>508516</v>
      </c>
      <c r="AV10" s="7">
        <v>0</v>
      </c>
      <c r="AW10" s="7">
        <v>0</v>
      </c>
      <c r="AX10" s="7">
        <v>508516</v>
      </c>
      <c r="AY10" s="9">
        <v>1265</v>
      </c>
      <c r="AZ10" s="8">
        <v>1265</v>
      </c>
      <c r="BA10" s="7">
        <v>0</v>
      </c>
      <c r="BB10" s="7">
        <v>0</v>
      </c>
      <c r="BC10" s="7">
        <v>0</v>
      </c>
      <c r="BD10" s="7">
        <v>1265</v>
      </c>
      <c r="BE10" s="8">
        <v>0</v>
      </c>
      <c r="BF10" s="9">
        <v>5504772</v>
      </c>
      <c r="BG10" s="8">
        <v>5101051</v>
      </c>
      <c r="BH10" s="8">
        <v>403721</v>
      </c>
      <c r="BI10" s="8">
        <v>0</v>
      </c>
      <c r="BJ10" s="9">
        <v>1550388</v>
      </c>
      <c r="BK10" s="8">
        <v>188080</v>
      </c>
      <c r="BL10" s="7">
        <v>0</v>
      </c>
      <c r="BM10" s="7">
        <v>188080</v>
      </c>
      <c r="BN10" s="8">
        <v>1362308</v>
      </c>
      <c r="BO10" s="7">
        <v>23932787</v>
      </c>
      <c r="BP10" s="8">
        <v>7927884</v>
      </c>
      <c r="BQ10" s="9">
        <v>388190</v>
      </c>
      <c r="BR10" s="8">
        <v>388190</v>
      </c>
      <c r="BS10" s="8">
        <v>0</v>
      </c>
      <c r="BT10" s="9">
        <v>2120338</v>
      </c>
      <c r="BU10" s="11" t="s">
        <v>165</v>
      </c>
      <c r="BV10" s="11" t="s">
        <v>165</v>
      </c>
      <c r="BW10" s="9">
        <v>279271</v>
      </c>
      <c r="BX10" s="8">
        <v>279271</v>
      </c>
      <c r="BY10" s="7">
        <v>129609</v>
      </c>
      <c r="BZ10" s="7">
        <v>149662</v>
      </c>
      <c r="CA10" s="8">
        <v>0</v>
      </c>
      <c r="CB10" s="8">
        <v>0</v>
      </c>
      <c r="CC10" s="9">
        <v>1052044</v>
      </c>
      <c r="CD10" s="8">
        <v>1052044</v>
      </c>
      <c r="CE10" s="7">
        <v>7769</v>
      </c>
      <c r="CF10" s="7">
        <v>1044275</v>
      </c>
      <c r="CG10" s="8">
        <v>0</v>
      </c>
      <c r="CH10" s="8">
        <v>0</v>
      </c>
      <c r="CI10" s="9">
        <v>4088041</v>
      </c>
      <c r="CJ10" s="8">
        <v>0</v>
      </c>
      <c r="CK10" s="7">
        <v>0</v>
      </c>
      <c r="CL10" s="7">
        <v>0</v>
      </c>
      <c r="CM10" s="7">
        <v>0</v>
      </c>
      <c r="CN10" s="7">
        <v>0</v>
      </c>
      <c r="CO10" s="8">
        <v>4088041</v>
      </c>
      <c r="CP10" s="7">
        <v>195272</v>
      </c>
      <c r="CQ10" s="7">
        <v>0</v>
      </c>
      <c r="CR10" s="7">
        <v>0</v>
      </c>
      <c r="CS10" s="7">
        <v>3892769</v>
      </c>
      <c r="CT10" s="9">
        <v>0</v>
      </c>
      <c r="CU10" s="8">
        <v>0</v>
      </c>
      <c r="CV10" s="7">
        <v>0</v>
      </c>
      <c r="CW10" s="7">
        <v>0</v>
      </c>
      <c r="CX10" s="7">
        <v>0</v>
      </c>
      <c r="CY10" s="7">
        <v>0</v>
      </c>
      <c r="CZ10" s="7">
        <v>0</v>
      </c>
      <c r="DA10" s="8">
        <v>0</v>
      </c>
      <c r="DB10" s="7">
        <v>0</v>
      </c>
      <c r="DC10" s="7">
        <v>0</v>
      </c>
      <c r="DD10" s="7">
        <v>0</v>
      </c>
      <c r="DE10" s="7">
        <v>0</v>
      </c>
      <c r="DF10" s="9">
        <v>0</v>
      </c>
      <c r="DG10" s="8">
        <v>0</v>
      </c>
      <c r="DH10" s="8">
        <v>0</v>
      </c>
      <c r="DI10" s="8">
        <v>1994231</v>
      </c>
      <c r="DJ10" s="9">
        <v>737071</v>
      </c>
      <c r="DK10" s="8">
        <v>737071</v>
      </c>
      <c r="DL10" s="7">
        <v>35818</v>
      </c>
      <c r="DM10" s="7">
        <v>701253</v>
      </c>
      <c r="DN10" s="8">
        <v>0</v>
      </c>
      <c r="DO10" s="8">
        <v>0</v>
      </c>
      <c r="DP10" s="9">
        <v>542097</v>
      </c>
      <c r="DQ10" s="8">
        <v>0</v>
      </c>
      <c r="DR10" s="7">
        <v>0</v>
      </c>
      <c r="DS10" s="7">
        <v>0</v>
      </c>
      <c r="DT10" s="7">
        <v>0</v>
      </c>
      <c r="DU10" s="7">
        <v>0</v>
      </c>
      <c r="DV10" s="8">
        <v>542097</v>
      </c>
      <c r="DW10" s="7">
        <v>0</v>
      </c>
      <c r="DX10" s="7">
        <v>0</v>
      </c>
      <c r="DY10" s="7">
        <v>542097</v>
      </c>
      <c r="DZ10" s="9">
        <v>71892</v>
      </c>
      <c r="EA10" s="8">
        <v>71892</v>
      </c>
      <c r="EB10" s="9">
        <v>643171</v>
      </c>
      <c r="EC10" s="11" t="s">
        <v>165</v>
      </c>
      <c r="ED10" s="10" t="s">
        <v>165</v>
      </c>
      <c r="EE10" s="10" t="s">
        <v>165</v>
      </c>
      <c r="EF10" s="10" t="s">
        <v>165</v>
      </c>
      <c r="EG10" s="10" t="s">
        <v>165</v>
      </c>
      <c r="EH10" s="10" t="s">
        <v>165</v>
      </c>
      <c r="EI10" s="11" t="s">
        <v>165</v>
      </c>
      <c r="EJ10" s="10" t="s">
        <v>165</v>
      </c>
      <c r="EK10" s="10" t="s">
        <v>165</v>
      </c>
      <c r="EL10" s="10" t="s">
        <v>165</v>
      </c>
      <c r="EM10" s="10" t="s">
        <v>165</v>
      </c>
      <c r="EN10" s="9">
        <v>0</v>
      </c>
      <c r="EO10" s="8">
        <v>0</v>
      </c>
      <c r="EP10" s="8">
        <v>0</v>
      </c>
      <c r="EQ10" s="9">
        <v>0</v>
      </c>
      <c r="ER10" s="8">
        <v>0</v>
      </c>
      <c r="ES10" s="8">
        <v>0</v>
      </c>
      <c r="ET10" s="8">
        <v>0</v>
      </c>
      <c r="EU10" s="8">
        <v>14010672</v>
      </c>
      <c r="EV10" s="9">
        <v>405701</v>
      </c>
      <c r="EW10" s="9">
        <v>13604971</v>
      </c>
      <c r="EX10" s="8">
        <v>5504517</v>
      </c>
      <c r="EY10" s="8">
        <v>-120840</v>
      </c>
      <c r="EZ10" s="7">
        <v>0</v>
      </c>
      <c r="FA10" s="7">
        <v>0</v>
      </c>
      <c r="FB10" s="7">
        <v>0</v>
      </c>
      <c r="FC10" s="7">
        <v>13567</v>
      </c>
      <c r="FD10" s="7">
        <v>-11216</v>
      </c>
      <c r="FE10" s="7">
        <v>0</v>
      </c>
      <c r="FF10" s="7">
        <v>-123191</v>
      </c>
      <c r="FG10" s="8">
        <v>3631</v>
      </c>
      <c r="FH10" s="8">
        <v>5346602</v>
      </c>
      <c r="FI10" s="7">
        <v>443986</v>
      </c>
      <c r="FJ10" s="7">
        <v>4041579</v>
      </c>
      <c r="FK10" s="7">
        <v>0</v>
      </c>
      <c r="FL10" s="7">
        <v>0</v>
      </c>
      <c r="FM10" s="7">
        <v>0</v>
      </c>
      <c r="FN10" s="7">
        <v>0</v>
      </c>
      <c r="FO10" s="7">
        <v>0</v>
      </c>
      <c r="FP10" s="7">
        <v>861037</v>
      </c>
      <c r="FQ10" s="7">
        <v>0</v>
      </c>
      <c r="FR10" s="7">
        <v>0</v>
      </c>
      <c r="FS10" s="8">
        <v>0</v>
      </c>
      <c r="FT10" s="8">
        <v>322893</v>
      </c>
      <c r="FU10" s="8">
        <v>0</v>
      </c>
      <c r="FV10" s="8">
        <v>2548168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E89F8-68A7-48B2-83BC-963650875B5E}">
  <dimension ref="A1:AB21"/>
  <sheetViews>
    <sheetView zoomScale="90" zoomScaleNormal="90" workbookViewId="0">
      <selection sqref="A1:B10"/>
    </sheetView>
  </sheetViews>
  <sheetFormatPr defaultRowHeight="15" x14ac:dyDescent="0.25"/>
  <cols>
    <col min="2" max="2" width="19.85546875" bestFit="1" customWidth="1"/>
    <col min="3" max="3" width="22.140625" bestFit="1" customWidth="1"/>
    <col min="4" max="4" width="11" bestFit="1" customWidth="1"/>
    <col min="5" max="5" width="17.85546875" bestFit="1" customWidth="1"/>
    <col min="6" max="6" width="22.28515625" bestFit="1" customWidth="1"/>
    <col min="7" max="8" width="22.42578125" bestFit="1" customWidth="1"/>
    <col min="9" max="9" width="22.140625" bestFit="1" customWidth="1"/>
    <col min="10" max="10" width="23.85546875" bestFit="1" customWidth="1"/>
    <col min="11" max="11" width="21" bestFit="1" customWidth="1"/>
    <col min="12" max="13" width="21" customWidth="1"/>
    <col min="14" max="14" width="22.42578125" bestFit="1" customWidth="1"/>
    <col min="15" max="15" width="18.5703125" bestFit="1" customWidth="1"/>
    <col min="16" max="16" width="20.28515625" bestFit="1" customWidth="1"/>
    <col min="17" max="17" width="21.140625" bestFit="1" customWidth="1"/>
    <col min="18" max="18" width="8.85546875" bestFit="1" customWidth="1"/>
    <col min="19" max="19" width="20.28515625" bestFit="1" customWidth="1"/>
    <col min="20" max="20" width="22.28515625" bestFit="1" customWidth="1"/>
    <col min="21" max="21" width="11" bestFit="1" customWidth="1"/>
    <col min="22" max="22" width="20.85546875" bestFit="1" customWidth="1"/>
    <col min="23" max="23" width="21.140625" bestFit="1" customWidth="1"/>
    <col min="24" max="24" width="21.5703125" bestFit="1" customWidth="1"/>
    <col min="25" max="25" width="21.42578125" bestFit="1" customWidth="1"/>
    <col min="26" max="26" width="17.28515625" bestFit="1" customWidth="1"/>
    <col min="27" max="27" width="18.42578125" bestFit="1" customWidth="1"/>
    <col min="28" max="28" width="12.140625" bestFit="1" customWidth="1"/>
  </cols>
  <sheetData>
    <row r="1" spans="1:28" x14ac:dyDescent="0.25">
      <c r="A1" s="12" t="s">
        <v>0</v>
      </c>
      <c r="B1" s="1" t="s">
        <v>244</v>
      </c>
      <c r="C1" s="1" t="s">
        <v>245</v>
      </c>
      <c r="D1" s="1" t="s">
        <v>166</v>
      </c>
      <c r="E1" s="1" t="s">
        <v>167</v>
      </c>
      <c r="F1" s="2" t="s">
        <v>168</v>
      </c>
      <c r="G1" s="2" t="s">
        <v>169</v>
      </c>
      <c r="H1" s="2" t="s">
        <v>170</v>
      </c>
      <c r="I1" s="2" t="s">
        <v>171</v>
      </c>
      <c r="J1" s="2" t="s">
        <v>172</v>
      </c>
      <c r="K1" s="2" t="s">
        <v>173</v>
      </c>
      <c r="L1" s="2" t="s">
        <v>189</v>
      </c>
      <c r="M1" s="3" t="s">
        <v>190</v>
      </c>
      <c r="N1" s="1" t="s">
        <v>174</v>
      </c>
      <c r="O1" s="1" t="s">
        <v>175</v>
      </c>
      <c r="P1" s="2" t="s">
        <v>176</v>
      </c>
      <c r="Q1" s="2" t="s">
        <v>177</v>
      </c>
      <c r="R1" s="1" t="s">
        <v>178</v>
      </c>
      <c r="S1" s="1" t="s">
        <v>179</v>
      </c>
      <c r="T1" s="2" t="s">
        <v>180</v>
      </c>
      <c r="U1" s="2" t="s">
        <v>181</v>
      </c>
      <c r="V1" s="1" t="s">
        <v>182</v>
      </c>
      <c r="W1" s="1" t="s">
        <v>183</v>
      </c>
      <c r="X1" s="2" t="s">
        <v>184</v>
      </c>
      <c r="Y1" s="2" t="s">
        <v>185</v>
      </c>
      <c r="Z1" s="1" t="s">
        <v>186</v>
      </c>
      <c r="AA1" s="1" t="s">
        <v>187</v>
      </c>
      <c r="AB1" s="1" t="s">
        <v>188</v>
      </c>
    </row>
    <row r="2" spans="1:28" x14ac:dyDescent="0.25">
      <c r="A2" s="12">
        <v>2013</v>
      </c>
      <c r="B2" s="7">
        <v>6828896</v>
      </c>
      <c r="C2" s="7">
        <v>4592130</v>
      </c>
      <c r="D2" s="7">
        <v>2236766</v>
      </c>
      <c r="E2" s="7">
        <v>1225013</v>
      </c>
      <c r="F2" s="8">
        <v>716358</v>
      </c>
      <c r="G2" s="8">
        <v>328863</v>
      </c>
      <c r="H2" s="8">
        <v>0</v>
      </c>
      <c r="I2" s="8">
        <v>16431</v>
      </c>
      <c r="J2" s="8">
        <v>196223</v>
      </c>
      <c r="K2" s="8">
        <v>0</v>
      </c>
      <c r="L2" s="15">
        <v>1230032</v>
      </c>
      <c r="M2" s="9">
        <v>218279</v>
      </c>
      <c r="N2" s="7">
        <v>1011753</v>
      </c>
      <c r="O2" s="7">
        <v>73126</v>
      </c>
      <c r="P2" s="8">
        <v>599974</v>
      </c>
      <c r="Q2" s="8">
        <v>526848</v>
      </c>
      <c r="R2" s="7">
        <v>1084879</v>
      </c>
      <c r="S2" s="7">
        <v>239575</v>
      </c>
      <c r="T2" s="8">
        <v>274859</v>
      </c>
      <c r="U2" s="8">
        <v>-35284</v>
      </c>
      <c r="V2" s="7">
        <v>845304</v>
      </c>
      <c r="W2" s="7">
        <v>0</v>
      </c>
      <c r="X2" s="8">
        <v>0</v>
      </c>
      <c r="Y2" s="8">
        <v>0</v>
      </c>
      <c r="Z2" s="7">
        <v>845304</v>
      </c>
      <c r="AA2" s="7">
        <v>1837</v>
      </c>
      <c r="AB2" s="7">
        <v>843467</v>
      </c>
    </row>
    <row r="3" spans="1:28" x14ac:dyDescent="0.25">
      <c r="A3" s="12">
        <v>2014</v>
      </c>
      <c r="B3" s="7">
        <v>7840757</v>
      </c>
      <c r="C3" s="7">
        <v>5356260</v>
      </c>
      <c r="D3" s="7">
        <v>2484497</v>
      </c>
      <c r="E3" s="7">
        <v>1390145</v>
      </c>
      <c r="F3" s="8">
        <v>820471</v>
      </c>
      <c r="G3" s="8">
        <v>386112</v>
      </c>
      <c r="H3" s="8">
        <v>0</v>
      </c>
      <c r="I3" s="8">
        <v>15902</v>
      </c>
      <c r="J3" s="8">
        <v>199464</v>
      </c>
      <c r="K3" s="8">
        <v>0</v>
      </c>
      <c r="L3" s="15">
        <v>1344829</v>
      </c>
      <c r="M3" s="9">
        <v>250477</v>
      </c>
      <c r="N3" s="7">
        <v>1094352</v>
      </c>
      <c r="O3" s="7">
        <v>133577</v>
      </c>
      <c r="P3" s="8">
        <v>785503</v>
      </c>
      <c r="Q3" s="8">
        <v>651926</v>
      </c>
      <c r="R3" s="7">
        <v>1227929</v>
      </c>
      <c r="S3" s="7">
        <v>265613</v>
      </c>
      <c r="T3" s="8">
        <v>271583</v>
      </c>
      <c r="U3" s="8">
        <v>-5970</v>
      </c>
      <c r="V3" s="7">
        <v>962316</v>
      </c>
      <c r="W3" s="7">
        <v>0</v>
      </c>
      <c r="X3" s="8">
        <v>0</v>
      </c>
      <c r="Y3" s="8">
        <v>0</v>
      </c>
      <c r="Z3" s="7">
        <v>962316</v>
      </c>
      <c r="AA3" s="7">
        <v>7590</v>
      </c>
      <c r="AB3" s="7">
        <v>954726</v>
      </c>
    </row>
    <row r="4" spans="1:28" x14ac:dyDescent="0.25">
      <c r="A4" s="12">
        <v>2015</v>
      </c>
      <c r="B4" s="7">
        <v>9760323</v>
      </c>
      <c r="C4" s="7">
        <v>6994735</v>
      </c>
      <c r="D4" s="7">
        <v>2765588</v>
      </c>
      <c r="E4" s="7">
        <v>1607343</v>
      </c>
      <c r="F4" s="8">
        <v>950252</v>
      </c>
      <c r="G4" s="8">
        <v>458953</v>
      </c>
      <c r="H4" s="8">
        <v>0</v>
      </c>
      <c r="I4" s="8">
        <v>28351</v>
      </c>
      <c r="J4" s="8">
        <v>226489</v>
      </c>
      <c r="K4" s="8">
        <v>0</v>
      </c>
      <c r="L4" s="15">
        <v>1477603</v>
      </c>
      <c r="M4" s="9">
        <v>319358</v>
      </c>
      <c r="N4" s="7">
        <v>1158245</v>
      </c>
      <c r="O4" s="7">
        <v>145483</v>
      </c>
      <c r="P4" s="8">
        <v>1345633</v>
      </c>
      <c r="Q4" s="8">
        <v>1200150</v>
      </c>
      <c r="R4" s="7">
        <v>1303728</v>
      </c>
      <c r="S4" s="7">
        <v>137918</v>
      </c>
      <c r="T4" s="8">
        <v>234116</v>
      </c>
      <c r="U4" s="8">
        <v>-96198</v>
      </c>
      <c r="V4" s="7">
        <v>1165810</v>
      </c>
      <c r="W4" s="7">
        <v>0</v>
      </c>
      <c r="X4" s="8">
        <v>0</v>
      </c>
      <c r="Y4" s="8">
        <v>0</v>
      </c>
      <c r="Z4" s="7">
        <v>1165810</v>
      </c>
      <c r="AA4" s="7">
        <v>9745</v>
      </c>
      <c r="AB4" s="7">
        <v>1156065</v>
      </c>
    </row>
    <row r="5" spans="1:28" x14ac:dyDescent="0.25">
      <c r="A5" s="12">
        <v>2016</v>
      </c>
      <c r="B5" s="7">
        <v>9367008</v>
      </c>
      <c r="C5" s="7">
        <v>6731229</v>
      </c>
      <c r="D5" s="7">
        <v>2635779</v>
      </c>
      <c r="E5" s="7">
        <v>1572105</v>
      </c>
      <c r="F5" s="8">
        <v>924999</v>
      </c>
      <c r="G5" s="8">
        <v>465383</v>
      </c>
      <c r="H5" s="8">
        <v>0</v>
      </c>
      <c r="I5" s="8">
        <v>15526</v>
      </c>
      <c r="J5" s="8">
        <v>197249</v>
      </c>
      <c r="K5" s="8">
        <v>0</v>
      </c>
      <c r="L5" s="15">
        <v>1406931</v>
      </c>
      <c r="M5" s="9">
        <v>343257</v>
      </c>
      <c r="N5" s="7">
        <v>1063674</v>
      </c>
      <c r="O5" s="7">
        <v>215840</v>
      </c>
      <c r="P5" s="8">
        <v>816087</v>
      </c>
      <c r="Q5" s="8">
        <v>600247</v>
      </c>
      <c r="R5" s="7">
        <v>1279514</v>
      </c>
      <c r="S5" s="7">
        <v>151682</v>
      </c>
      <c r="T5" s="8">
        <v>245415</v>
      </c>
      <c r="U5" s="8">
        <v>-93733</v>
      </c>
      <c r="V5" s="7">
        <v>1127832</v>
      </c>
      <c r="W5" s="7">
        <v>0</v>
      </c>
      <c r="X5" s="8">
        <v>0</v>
      </c>
      <c r="Y5" s="8">
        <v>0</v>
      </c>
      <c r="Z5" s="7">
        <v>1127832</v>
      </c>
      <c r="AA5" s="7">
        <v>10208</v>
      </c>
      <c r="AB5" s="7">
        <v>1117624</v>
      </c>
    </row>
    <row r="6" spans="1:28" x14ac:dyDescent="0.25">
      <c r="A6" s="12">
        <v>2017</v>
      </c>
      <c r="B6" s="7">
        <v>9523830</v>
      </c>
      <c r="C6" s="7">
        <v>6765383</v>
      </c>
      <c r="D6" s="7">
        <v>2758447</v>
      </c>
      <c r="E6" s="7">
        <v>1576035</v>
      </c>
      <c r="F6" s="8">
        <v>894353</v>
      </c>
      <c r="G6" s="8">
        <v>488681</v>
      </c>
      <c r="H6" s="8">
        <v>0</v>
      </c>
      <c r="I6" s="8">
        <v>23205</v>
      </c>
      <c r="J6" s="8">
        <v>216206</v>
      </c>
      <c r="K6" s="8">
        <v>0</v>
      </c>
      <c r="L6" s="15">
        <v>1466287</v>
      </c>
      <c r="M6" s="9">
        <v>283875</v>
      </c>
      <c r="N6" s="7">
        <v>1182412</v>
      </c>
      <c r="O6" s="7">
        <v>58036</v>
      </c>
      <c r="P6" s="8">
        <v>851852</v>
      </c>
      <c r="Q6" s="8">
        <v>793816</v>
      </c>
      <c r="R6" s="7">
        <v>1240448</v>
      </c>
      <c r="S6" s="7">
        <v>99506</v>
      </c>
      <c r="T6" s="8">
        <v>167681</v>
      </c>
      <c r="U6" s="8">
        <v>-68175</v>
      </c>
      <c r="V6" s="7">
        <v>1140942</v>
      </c>
      <c r="W6" s="7">
        <v>0</v>
      </c>
      <c r="X6" s="8">
        <v>0</v>
      </c>
      <c r="Y6" s="8">
        <v>0</v>
      </c>
      <c r="Z6" s="7">
        <v>1140942</v>
      </c>
      <c r="AA6" s="7">
        <v>-1207</v>
      </c>
      <c r="AB6" s="7">
        <v>1142149</v>
      </c>
    </row>
    <row r="7" spans="1:28" x14ac:dyDescent="0.25">
      <c r="A7" s="12">
        <v>2018</v>
      </c>
      <c r="B7" s="7">
        <v>11970090</v>
      </c>
      <c r="C7" s="7">
        <v>8500816</v>
      </c>
      <c r="D7" s="7">
        <v>3469274</v>
      </c>
      <c r="E7" s="7">
        <v>1962243</v>
      </c>
      <c r="F7" s="8">
        <v>1139413</v>
      </c>
      <c r="G7" s="8">
        <v>566631</v>
      </c>
      <c r="H7" s="8">
        <v>0</v>
      </c>
      <c r="I7" s="8">
        <v>22656</v>
      </c>
      <c r="J7" s="8">
        <v>282284</v>
      </c>
      <c r="K7" s="8">
        <v>3429</v>
      </c>
      <c r="L7" s="15">
        <v>1824054</v>
      </c>
      <c r="M7" s="9">
        <v>317023</v>
      </c>
      <c r="N7" s="7">
        <v>1507031</v>
      </c>
      <c r="O7" s="7">
        <v>-9489</v>
      </c>
      <c r="P7" s="8">
        <v>877674</v>
      </c>
      <c r="Q7" s="8">
        <v>887163</v>
      </c>
      <c r="R7" s="7">
        <v>1497542</v>
      </c>
      <c r="S7" s="7">
        <v>153394</v>
      </c>
      <c r="T7" s="8">
        <v>188185</v>
      </c>
      <c r="U7" s="8">
        <v>-34791</v>
      </c>
      <c r="V7" s="7">
        <v>1344148</v>
      </c>
      <c r="W7" s="7">
        <v>0</v>
      </c>
      <c r="X7" s="8">
        <v>0</v>
      </c>
      <c r="Y7" s="8">
        <v>0</v>
      </c>
      <c r="Z7" s="7">
        <v>1344148</v>
      </c>
      <c r="AA7" s="7">
        <v>5829</v>
      </c>
      <c r="AB7" s="7">
        <v>1338319</v>
      </c>
    </row>
    <row r="8" spans="1:28" x14ac:dyDescent="0.25">
      <c r="A8" s="12">
        <v>2019</v>
      </c>
      <c r="B8" s="7">
        <v>13347434</v>
      </c>
      <c r="C8" s="7">
        <v>9394166</v>
      </c>
      <c r="D8" s="7">
        <v>3953268</v>
      </c>
      <c r="E8" s="7">
        <v>2105534</v>
      </c>
      <c r="F8" s="8">
        <v>1253165</v>
      </c>
      <c r="G8" s="8">
        <v>548407</v>
      </c>
      <c r="H8" s="8">
        <v>0</v>
      </c>
      <c r="I8" s="8">
        <v>30278</v>
      </c>
      <c r="J8" s="8">
        <v>344675</v>
      </c>
      <c r="K8" s="8">
        <v>10435</v>
      </c>
      <c r="L8" s="15">
        <v>2244517</v>
      </c>
      <c r="M8" s="9">
        <v>396783</v>
      </c>
      <c r="N8" s="7">
        <v>1847734</v>
      </c>
      <c r="O8" s="7">
        <v>-43283</v>
      </c>
      <c r="P8" s="8">
        <v>917382</v>
      </c>
      <c r="Q8" s="8">
        <v>960665</v>
      </c>
      <c r="R8" s="7">
        <v>1804451</v>
      </c>
      <c r="S8" s="7">
        <v>171996</v>
      </c>
      <c r="T8" s="8">
        <v>217098</v>
      </c>
      <c r="U8" s="8">
        <v>-45102</v>
      </c>
      <c r="V8" s="7">
        <v>1632455</v>
      </c>
      <c r="W8" s="7">
        <v>0</v>
      </c>
      <c r="X8" s="8">
        <v>0</v>
      </c>
      <c r="Y8" s="8">
        <v>0</v>
      </c>
      <c r="Z8" s="7">
        <v>1632455</v>
      </c>
      <c r="AA8" s="7">
        <v>17874</v>
      </c>
      <c r="AB8" s="7">
        <v>1614581</v>
      </c>
    </row>
    <row r="9" spans="1:28" x14ac:dyDescent="0.25">
      <c r="A9" s="12">
        <v>2020</v>
      </c>
      <c r="B9" s="7">
        <v>17469557</v>
      </c>
      <c r="C9" s="7">
        <v>12032050</v>
      </c>
      <c r="D9" s="7">
        <v>5437507</v>
      </c>
      <c r="E9" s="7">
        <v>2621183</v>
      </c>
      <c r="F9" s="8">
        <v>1506817</v>
      </c>
      <c r="G9" s="8">
        <v>654469</v>
      </c>
      <c r="H9" s="8">
        <v>0</v>
      </c>
      <c r="I9" s="8">
        <v>46369</v>
      </c>
      <c r="J9" s="8">
        <v>510136</v>
      </c>
      <c r="K9" s="8">
        <v>3870</v>
      </c>
      <c r="L9" s="15">
        <v>3267683</v>
      </c>
      <c r="M9" s="9">
        <v>451359</v>
      </c>
      <c r="N9" s="7">
        <v>2816324</v>
      </c>
      <c r="O9" s="7">
        <v>-69675</v>
      </c>
      <c r="P9" s="8">
        <v>1020426</v>
      </c>
      <c r="Q9" s="8">
        <v>1090101</v>
      </c>
      <c r="R9" s="7">
        <v>2746649</v>
      </c>
      <c r="S9" s="7">
        <v>350692</v>
      </c>
      <c r="T9" s="8">
        <v>500450</v>
      </c>
      <c r="U9" s="8">
        <v>-149758</v>
      </c>
      <c r="V9" s="7">
        <v>2395957</v>
      </c>
      <c r="W9" s="7">
        <v>0</v>
      </c>
      <c r="X9" s="8">
        <v>0</v>
      </c>
      <c r="Y9" s="8">
        <v>0</v>
      </c>
      <c r="Z9" s="7">
        <v>2395957</v>
      </c>
      <c r="AA9" s="7">
        <v>55084</v>
      </c>
      <c r="AB9" s="7">
        <v>2340873</v>
      </c>
    </row>
    <row r="10" spans="1:28" x14ac:dyDescent="0.25">
      <c r="A10" s="12">
        <v>2021</v>
      </c>
      <c r="B10" s="7">
        <v>23563338</v>
      </c>
      <c r="C10" s="7">
        <v>16602381</v>
      </c>
      <c r="D10" s="7">
        <v>6960957</v>
      </c>
      <c r="E10" s="7">
        <v>2802614</v>
      </c>
      <c r="F10" s="8">
        <v>1833204</v>
      </c>
      <c r="G10" s="8">
        <v>776007</v>
      </c>
      <c r="H10" s="8">
        <v>0</v>
      </c>
      <c r="I10" s="8">
        <v>422154</v>
      </c>
      <c r="J10" s="8">
        <v>615557</v>
      </c>
      <c r="K10" s="8">
        <v>0</v>
      </c>
      <c r="L10" s="15">
        <v>4678521</v>
      </c>
      <c r="M10" s="9">
        <v>520178</v>
      </c>
      <c r="N10" s="7">
        <v>4158343</v>
      </c>
      <c r="O10" s="7">
        <v>171693</v>
      </c>
      <c r="P10" s="8">
        <v>992739</v>
      </c>
      <c r="Q10" s="8">
        <v>821046</v>
      </c>
      <c r="R10" s="7">
        <v>4330036</v>
      </c>
      <c r="S10" s="7">
        <v>672556</v>
      </c>
      <c r="T10" s="8">
        <v>693854</v>
      </c>
      <c r="U10" s="8">
        <v>-21298</v>
      </c>
      <c r="V10" s="7">
        <v>3657480</v>
      </c>
      <c r="W10" s="7">
        <v>0</v>
      </c>
      <c r="X10" s="8">
        <v>0</v>
      </c>
      <c r="Y10" s="8">
        <v>0</v>
      </c>
      <c r="Z10" s="7">
        <v>3657480</v>
      </c>
      <c r="AA10" s="7">
        <v>71533</v>
      </c>
      <c r="AB10" s="7">
        <v>3585947</v>
      </c>
    </row>
    <row r="12" spans="1:28" x14ac:dyDescent="0.25">
      <c r="G12" s="13"/>
      <c r="H12" s="13"/>
    </row>
    <row r="13" spans="1:28" x14ac:dyDescent="0.25">
      <c r="G13" s="13"/>
      <c r="H13" s="13"/>
    </row>
    <row r="14" spans="1:28" x14ac:dyDescent="0.25">
      <c r="G14" s="13"/>
      <c r="H14" s="13"/>
    </row>
    <row r="15" spans="1:28" x14ac:dyDescent="0.25">
      <c r="G15" s="13"/>
      <c r="H15" s="13"/>
    </row>
    <row r="16" spans="1:28" x14ac:dyDescent="0.25">
      <c r="G16" s="13"/>
      <c r="H16" s="13"/>
    </row>
    <row r="17" spans="7:8" x14ac:dyDescent="0.25">
      <c r="G17" s="13"/>
      <c r="H17" s="13"/>
    </row>
    <row r="18" spans="7:8" x14ac:dyDescent="0.25">
      <c r="G18" s="13"/>
      <c r="H18" s="13"/>
    </row>
    <row r="19" spans="7:8" x14ac:dyDescent="0.25">
      <c r="G19" s="13"/>
      <c r="H19" s="13"/>
    </row>
    <row r="20" spans="7:8" x14ac:dyDescent="0.25">
      <c r="G20" s="13"/>
      <c r="H20" s="13"/>
    </row>
    <row r="21" spans="7:8" x14ac:dyDescent="0.25">
      <c r="G21" s="13"/>
      <c r="H21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2B5FB-D3F3-422F-B461-99BDDE1AF3E1}">
  <dimension ref="A1:AN12"/>
  <sheetViews>
    <sheetView workbookViewId="0">
      <selection activeCell="C1" sqref="C1:C10"/>
    </sheetView>
  </sheetViews>
  <sheetFormatPr defaultRowHeight="15" x14ac:dyDescent="0.25"/>
  <cols>
    <col min="2" max="2" width="21.7109375" bestFit="1" customWidth="1"/>
    <col min="3" max="3" width="22.85546875" bestFit="1" customWidth="1"/>
    <col min="4" max="4" width="14.28515625" bestFit="1" customWidth="1"/>
    <col min="5" max="5" width="23.7109375" bestFit="1" customWidth="1"/>
    <col min="6" max="6" width="26.140625" bestFit="1" customWidth="1"/>
    <col min="7" max="7" width="24.5703125" bestFit="1" customWidth="1"/>
    <col min="8" max="8" width="24.7109375" bestFit="1" customWidth="1"/>
    <col min="9" max="9" width="23.5703125" bestFit="1" customWidth="1"/>
    <col min="10" max="10" width="19" bestFit="1" customWidth="1"/>
    <col min="11" max="11" width="21.7109375" bestFit="1" customWidth="1"/>
    <col min="12" max="12" width="23.140625" bestFit="1" customWidth="1"/>
    <col min="13" max="13" width="24" bestFit="1" customWidth="1"/>
    <col min="14" max="14" width="25.140625" bestFit="1" customWidth="1"/>
    <col min="15" max="15" width="21.140625" bestFit="1" customWidth="1"/>
    <col min="16" max="16" width="23.85546875" bestFit="1" customWidth="1"/>
    <col min="17" max="17" width="23.5703125" bestFit="1" customWidth="1"/>
    <col min="18" max="18" width="24" bestFit="1" customWidth="1"/>
    <col min="19" max="19" width="23.7109375" bestFit="1" customWidth="1"/>
    <col min="20" max="20" width="21.85546875" bestFit="1" customWidth="1"/>
    <col min="21" max="21" width="20.7109375" bestFit="1" customWidth="1"/>
    <col min="22" max="22" width="22.85546875" bestFit="1" customWidth="1"/>
    <col min="23" max="23" width="24.85546875" bestFit="1" customWidth="1"/>
    <col min="24" max="24" width="21.5703125" bestFit="1" customWidth="1"/>
    <col min="25" max="25" width="24.85546875" bestFit="1" customWidth="1"/>
    <col min="26" max="26" width="20.140625" bestFit="1" customWidth="1"/>
    <col min="27" max="27" width="20" bestFit="1" customWidth="1"/>
    <col min="28" max="28" width="21.42578125" bestFit="1" customWidth="1"/>
    <col min="29" max="29" width="20.85546875" bestFit="1" customWidth="1"/>
    <col min="30" max="30" width="22.42578125" bestFit="1" customWidth="1"/>
    <col min="31" max="31" width="23.42578125" bestFit="1" customWidth="1"/>
    <col min="32" max="32" width="22.5703125" bestFit="1" customWidth="1"/>
    <col min="33" max="33" width="20.28515625" bestFit="1" customWidth="1"/>
    <col min="34" max="34" width="19.28515625" bestFit="1" customWidth="1"/>
    <col min="35" max="35" width="19.42578125" bestFit="1" customWidth="1"/>
    <col min="36" max="36" width="17.28515625" bestFit="1" customWidth="1"/>
    <col min="37" max="37" width="21" bestFit="1" customWidth="1"/>
    <col min="38" max="38" width="13.7109375" bestFit="1" customWidth="1"/>
    <col min="39" max="39" width="15.42578125" bestFit="1" customWidth="1"/>
    <col min="40" max="40" width="19.7109375" bestFit="1" customWidth="1"/>
  </cols>
  <sheetData>
    <row r="1" spans="1:40" x14ac:dyDescent="0.25">
      <c r="A1" s="12" t="s">
        <v>0</v>
      </c>
      <c r="B1" s="1" t="s">
        <v>246</v>
      </c>
      <c r="C1" s="2" t="s">
        <v>191</v>
      </c>
      <c r="D1" s="3" t="s">
        <v>192</v>
      </c>
      <c r="E1" s="3" t="s">
        <v>190</v>
      </c>
      <c r="F1" s="3" t="s">
        <v>193</v>
      </c>
      <c r="G1" s="3" t="s">
        <v>194</v>
      </c>
      <c r="H1" s="3" t="s">
        <v>195</v>
      </c>
      <c r="I1" s="3" t="s">
        <v>196</v>
      </c>
      <c r="J1" s="3" t="s">
        <v>197</v>
      </c>
      <c r="K1" s="3" t="s">
        <v>198</v>
      </c>
      <c r="L1" s="3" t="s">
        <v>199</v>
      </c>
      <c r="M1" s="2" t="s">
        <v>200</v>
      </c>
      <c r="N1" s="3" t="s">
        <v>201</v>
      </c>
      <c r="O1" s="3" t="s">
        <v>202</v>
      </c>
      <c r="P1" s="3" t="s">
        <v>203</v>
      </c>
      <c r="Q1" s="3" t="s">
        <v>204</v>
      </c>
      <c r="R1" s="3" t="s">
        <v>205</v>
      </c>
      <c r="S1" s="3" t="s">
        <v>206</v>
      </c>
      <c r="T1" s="2" t="s">
        <v>207</v>
      </c>
      <c r="U1" s="1" t="s">
        <v>208</v>
      </c>
      <c r="V1" s="2" t="s">
        <v>209</v>
      </c>
      <c r="W1" s="3" t="s">
        <v>210</v>
      </c>
      <c r="X1" s="3" t="s">
        <v>211</v>
      </c>
      <c r="Y1" s="3" t="s">
        <v>212</v>
      </c>
      <c r="Z1" s="2" t="s">
        <v>213</v>
      </c>
      <c r="AA1" s="2" t="s">
        <v>214</v>
      </c>
      <c r="AB1" s="2" t="s">
        <v>215</v>
      </c>
      <c r="AC1" s="1" t="s">
        <v>216</v>
      </c>
      <c r="AD1" s="2" t="s">
        <v>217</v>
      </c>
      <c r="AE1" s="3" t="s">
        <v>218</v>
      </c>
      <c r="AF1" s="3" t="s">
        <v>219</v>
      </c>
      <c r="AG1" s="2" t="s">
        <v>220</v>
      </c>
      <c r="AH1" s="3" t="s">
        <v>221</v>
      </c>
      <c r="AI1" s="3" t="s">
        <v>222</v>
      </c>
      <c r="AJ1" s="2" t="s">
        <v>223</v>
      </c>
      <c r="AK1" s="2" t="s">
        <v>224</v>
      </c>
      <c r="AL1" s="1" t="s">
        <v>225</v>
      </c>
      <c r="AM1" s="1" t="s">
        <v>226</v>
      </c>
      <c r="AN1" s="1" t="s">
        <v>227</v>
      </c>
    </row>
    <row r="2" spans="1:40" x14ac:dyDescent="0.25">
      <c r="A2" s="12">
        <v>2013</v>
      </c>
      <c r="B2" s="7">
        <v>1027434</v>
      </c>
      <c r="C2" s="8">
        <v>1656597</v>
      </c>
      <c r="D2" s="9">
        <v>1084879</v>
      </c>
      <c r="E2" s="9">
        <v>218279</v>
      </c>
      <c r="F2" s="9">
        <v>138564</v>
      </c>
      <c r="G2" s="9">
        <v>0</v>
      </c>
      <c r="H2" s="9">
        <v>15052</v>
      </c>
      <c r="I2" s="9">
        <v>0</v>
      </c>
      <c r="J2" s="9">
        <v>0</v>
      </c>
      <c r="K2" s="9">
        <v>0</v>
      </c>
      <c r="L2" s="9">
        <v>199823</v>
      </c>
      <c r="M2" s="8">
        <v>-655083</v>
      </c>
      <c r="N2" s="9">
        <v>-299506</v>
      </c>
      <c r="O2" s="9">
        <v>-146049</v>
      </c>
      <c r="P2" s="9">
        <v>0</v>
      </c>
      <c r="Q2" s="9">
        <v>0</v>
      </c>
      <c r="R2" s="9">
        <v>-396937</v>
      </c>
      <c r="S2" s="9">
        <v>187409</v>
      </c>
      <c r="T2" s="8">
        <v>25920</v>
      </c>
      <c r="U2" s="7">
        <v>54758</v>
      </c>
      <c r="V2" s="8">
        <v>-290049</v>
      </c>
      <c r="W2" s="9">
        <v>-11437</v>
      </c>
      <c r="X2" s="9">
        <v>-280642</v>
      </c>
      <c r="Y2" s="9">
        <v>2030</v>
      </c>
      <c r="Z2" s="8">
        <v>0</v>
      </c>
      <c r="AA2" s="8">
        <v>261046</v>
      </c>
      <c r="AB2" s="8">
        <v>83761</v>
      </c>
      <c r="AC2" s="7">
        <v>-10649</v>
      </c>
      <c r="AD2" s="8">
        <v>380600</v>
      </c>
      <c r="AE2" s="9">
        <v>1890267</v>
      </c>
      <c r="AF2" s="9">
        <v>-1509667</v>
      </c>
      <c r="AG2" s="8">
        <v>738</v>
      </c>
      <c r="AH2" s="9">
        <v>738</v>
      </c>
      <c r="AI2" s="9">
        <v>0</v>
      </c>
      <c r="AJ2" s="8">
        <v>-391987</v>
      </c>
      <c r="AK2" s="8">
        <v>0</v>
      </c>
      <c r="AL2" s="7">
        <v>0</v>
      </c>
      <c r="AM2" s="7">
        <v>0</v>
      </c>
      <c r="AN2" s="7">
        <v>1071543</v>
      </c>
    </row>
    <row r="3" spans="1:40" x14ac:dyDescent="0.25">
      <c r="A3" s="12">
        <v>2014</v>
      </c>
      <c r="B3" s="7">
        <v>1147520</v>
      </c>
      <c r="C3" s="8">
        <v>1860652</v>
      </c>
      <c r="D3" s="9">
        <v>1227929</v>
      </c>
      <c r="E3" s="9">
        <v>250477</v>
      </c>
      <c r="F3" s="9">
        <v>146296</v>
      </c>
      <c r="G3" s="9">
        <v>0</v>
      </c>
      <c r="H3" s="9">
        <v>2541</v>
      </c>
      <c r="I3" s="9">
        <v>0</v>
      </c>
      <c r="J3" s="9">
        <v>0</v>
      </c>
      <c r="K3" s="9">
        <v>0</v>
      </c>
      <c r="L3" s="9">
        <v>233409</v>
      </c>
      <c r="M3" s="8">
        <v>-726524</v>
      </c>
      <c r="N3" s="9">
        <v>-199394</v>
      </c>
      <c r="O3" s="9">
        <v>-237825</v>
      </c>
      <c r="P3" s="9">
        <v>0</v>
      </c>
      <c r="Q3" s="9">
        <v>0</v>
      </c>
      <c r="R3" s="9">
        <v>-445390</v>
      </c>
      <c r="S3" s="9">
        <v>156085</v>
      </c>
      <c r="T3" s="8">
        <v>13392</v>
      </c>
      <c r="U3" s="7">
        <v>-1389830</v>
      </c>
      <c r="V3" s="8">
        <v>-601409</v>
      </c>
      <c r="W3" s="9">
        <v>-145169</v>
      </c>
      <c r="X3" s="9">
        <v>-468595</v>
      </c>
      <c r="Y3" s="9">
        <v>12355</v>
      </c>
      <c r="Z3" s="8">
        <v>0</v>
      </c>
      <c r="AA3" s="8">
        <v>-849057</v>
      </c>
      <c r="AB3" s="8">
        <v>60636</v>
      </c>
      <c r="AC3" s="7">
        <v>196526</v>
      </c>
      <c r="AD3" s="8">
        <v>654938</v>
      </c>
      <c r="AE3" s="9">
        <v>1517761</v>
      </c>
      <c r="AF3" s="9">
        <v>-862823</v>
      </c>
      <c r="AG3" s="8">
        <v>1104</v>
      </c>
      <c r="AH3" s="9">
        <v>1104</v>
      </c>
      <c r="AI3" s="9">
        <v>0</v>
      </c>
      <c r="AJ3" s="8">
        <v>-459516</v>
      </c>
      <c r="AK3" s="8">
        <v>0</v>
      </c>
      <c r="AL3" s="7">
        <v>0</v>
      </c>
      <c r="AM3" s="7">
        <v>0</v>
      </c>
      <c r="AN3" s="7">
        <v>-45784</v>
      </c>
    </row>
    <row r="4" spans="1:40" x14ac:dyDescent="0.25">
      <c r="A4" s="12">
        <v>2015</v>
      </c>
      <c r="B4" s="7">
        <v>982442</v>
      </c>
      <c r="C4" s="8">
        <v>2140082</v>
      </c>
      <c r="D4" s="9">
        <v>1303728</v>
      </c>
      <c r="E4" s="9">
        <v>319358</v>
      </c>
      <c r="F4" s="9">
        <v>149774</v>
      </c>
      <c r="G4" s="9">
        <v>0</v>
      </c>
      <c r="H4" s="9">
        <v>5655</v>
      </c>
      <c r="I4" s="9">
        <v>0</v>
      </c>
      <c r="J4" s="9">
        <v>0</v>
      </c>
      <c r="K4" s="9">
        <v>0</v>
      </c>
      <c r="L4" s="9">
        <v>361567</v>
      </c>
      <c r="M4" s="8">
        <v>-1202117</v>
      </c>
      <c r="N4" s="9">
        <v>-651516</v>
      </c>
      <c r="O4" s="9">
        <v>-67035</v>
      </c>
      <c r="P4" s="9">
        <v>0</v>
      </c>
      <c r="Q4" s="9">
        <v>0</v>
      </c>
      <c r="R4" s="9">
        <v>-459869</v>
      </c>
      <c r="S4" s="9">
        <v>-23697</v>
      </c>
      <c r="T4" s="8">
        <v>44477</v>
      </c>
      <c r="U4" s="7">
        <v>-903966</v>
      </c>
      <c r="V4" s="8">
        <v>-618576</v>
      </c>
      <c r="W4" s="9">
        <v>-129678</v>
      </c>
      <c r="X4" s="9">
        <v>-507068</v>
      </c>
      <c r="Y4" s="9">
        <v>18170</v>
      </c>
      <c r="Z4" s="8">
        <v>0</v>
      </c>
      <c r="AA4" s="8">
        <v>-285390</v>
      </c>
      <c r="AB4" s="8">
        <v>0</v>
      </c>
      <c r="AC4" s="7">
        <v>-157581</v>
      </c>
      <c r="AD4" s="8">
        <v>370965</v>
      </c>
      <c r="AE4" s="9">
        <v>2598115</v>
      </c>
      <c r="AF4" s="9">
        <v>-2227150</v>
      </c>
      <c r="AG4" s="8">
        <v>-8651</v>
      </c>
      <c r="AH4" s="9">
        <v>0</v>
      </c>
      <c r="AI4" s="9">
        <v>-8651</v>
      </c>
      <c r="AJ4" s="8">
        <v>-519895</v>
      </c>
      <c r="AK4" s="8">
        <v>0</v>
      </c>
      <c r="AL4" s="7">
        <v>71945</v>
      </c>
      <c r="AM4" s="7">
        <v>0</v>
      </c>
      <c r="AN4" s="7">
        <v>-7160</v>
      </c>
    </row>
    <row r="5" spans="1:40" x14ac:dyDescent="0.25">
      <c r="A5" s="12">
        <v>2016</v>
      </c>
      <c r="B5" s="7">
        <v>2130912</v>
      </c>
      <c r="C5" s="8">
        <v>2089478</v>
      </c>
      <c r="D5" s="9">
        <v>1279514</v>
      </c>
      <c r="E5" s="9">
        <v>343257</v>
      </c>
      <c r="F5" s="9">
        <v>191238</v>
      </c>
      <c r="G5" s="9">
        <v>0</v>
      </c>
      <c r="H5" s="9">
        <v>3962</v>
      </c>
      <c r="I5" s="9">
        <v>0</v>
      </c>
      <c r="J5" s="9">
        <v>0</v>
      </c>
      <c r="K5" s="9">
        <v>0</v>
      </c>
      <c r="L5" s="9">
        <v>271507</v>
      </c>
      <c r="M5" s="8">
        <v>151470</v>
      </c>
      <c r="N5" s="9">
        <v>89449</v>
      </c>
      <c r="O5" s="9">
        <v>276537</v>
      </c>
      <c r="P5" s="9">
        <v>0</v>
      </c>
      <c r="Q5" s="9">
        <v>0</v>
      </c>
      <c r="R5" s="9">
        <v>-434226</v>
      </c>
      <c r="S5" s="9">
        <v>219710</v>
      </c>
      <c r="T5" s="8">
        <v>-110036</v>
      </c>
      <c r="U5" s="7">
        <v>-852730</v>
      </c>
      <c r="V5" s="8">
        <v>-641315</v>
      </c>
      <c r="W5" s="9">
        <v>-292301</v>
      </c>
      <c r="X5" s="9">
        <v>-362625</v>
      </c>
      <c r="Y5" s="9">
        <v>13611</v>
      </c>
      <c r="Z5" s="8">
        <v>0</v>
      </c>
      <c r="AA5" s="8">
        <v>-215429</v>
      </c>
      <c r="AB5" s="8">
        <v>4014</v>
      </c>
      <c r="AC5" s="7">
        <v>-1063919</v>
      </c>
      <c r="AD5" s="8">
        <v>-542334</v>
      </c>
      <c r="AE5" s="9">
        <v>1142860</v>
      </c>
      <c r="AF5" s="9">
        <v>-1685194</v>
      </c>
      <c r="AG5" s="8">
        <v>5145</v>
      </c>
      <c r="AH5" s="9">
        <v>5145</v>
      </c>
      <c r="AI5" s="9">
        <v>0</v>
      </c>
      <c r="AJ5" s="8">
        <v>-526730</v>
      </c>
      <c r="AK5" s="8">
        <v>0</v>
      </c>
      <c r="AL5" s="7">
        <v>-100716</v>
      </c>
      <c r="AM5" s="7">
        <v>0</v>
      </c>
      <c r="AN5" s="7">
        <v>113547</v>
      </c>
    </row>
    <row r="6" spans="1:40" x14ac:dyDescent="0.25">
      <c r="A6" s="12">
        <v>2017</v>
      </c>
      <c r="B6" s="7">
        <v>1290136</v>
      </c>
      <c r="C6" s="8">
        <v>2029497</v>
      </c>
      <c r="D6" s="9">
        <v>1240448</v>
      </c>
      <c r="E6" s="9">
        <v>283875</v>
      </c>
      <c r="F6" s="9">
        <v>199767</v>
      </c>
      <c r="G6" s="9">
        <v>0</v>
      </c>
      <c r="H6" s="9">
        <v>11954</v>
      </c>
      <c r="I6" s="9">
        <v>0</v>
      </c>
      <c r="J6" s="9">
        <v>0</v>
      </c>
      <c r="K6" s="9">
        <v>0</v>
      </c>
      <c r="L6" s="9">
        <v>293453</v>
      </c>
      <c r="M6" s="8">
        <v>-739361</v>
      </c>
      <c r="N6" s="9">
        <v>-104890</v>
      </c>
      <c r="O6" s="9">
        <v>-172271</v>
      </c>
      <c r="P6" s="9">
        <v>0</v>
      </c>
      <c r="Q6" s="9">
        <v>0</v>
      </c>
      <c r="R6" s="9">
        <v>-354430</v>
      </c>
      <c r="S6" s="9">
        <v>-107770</v>
      </c>
      <c r="T6" s="8">
        <v>0</v>
      </c>
      <c r="U6" s="7">
        <v>-382756</v>
      </c>
      <c r="V6" s="8">
        <v>-346151</v>
      </c>
      <c r="W6" s="9">
        <v>-95828</v>
      </c>
      <c r="X6" s="9">
        <v>-265777</v>
      </c>
      <c r="Y6" s="9">
        <v>15454</v>
      </c>
      <c r="Z6" s="8">
        <v>0</v>
      </c>
      <c r="AA6" s="8">
        <v>-37759</v>
      </c>
      <c r="AB6" s="8">
        <v>1154</v>
      </c>
      <c r="AC6" s="7">
        <v>-1153007</v>
      </c>
      <c r="AD6" s="8">
        <v>-599037</v>
      </c>
      <c r="AE6" s="9">
        <v>1161890</v>
      </c>
      <c r="AF6" s="9">
        <v>-1760927</v>
      </c>
      <c r="AG6" s="8">
        <v>-5468</v>
      </c>
      <c r="AH6" s="9">
        <v>0</v>
      </c>
      <c r="AI6" s="9">
        <v>-5468</v>
      </c>
      <c r="AJ6" s="8">
        <v>-548502</v>
      </c>
      <c r="AK6" s="8">
        <v>0</v>
      </c>
      <c r="AL6" s="7">
        <v>17650</v>
      </c>
      <c r="AM6" s="7">
        <v>0</v>
      </c>
      <c r="AN6" s="7">
        <v>-227977</v>
      </c>
    </row>
    <row r="7" spans="1:40" x14ac:dyDescent="0.25">
      <c r="A7" s="12">
        <v>2018</v>
      </c>
      <c r="B7" s="7">
        <v>1299655</v>
      </c>
      <c r="C7" s="8">
        <v>2058264</v>
      </c>
      <c r="D7" s="9">
        <v>1497542</v>
      </c>
      <c r="E7" s="9">
        <v>317023</v>
      </c>
      <c r="F7" s="9">
        <v>-94404</v>
      </c>
      <c r="G7" s="9">
        <v>9881</v>
      </c>
      <c r="H7" s="9">
        <v>0</v>
      </c>
      <c r="I7" s="9">
        <v>-3429</v>
      </c>
      <c r="J7" s="9">
        <v>0</v>
      </c>
      <c r="K7" s="9">
        <v>0</v>
      </c>
      <c r="L7" s="9">
        <v>331651</v>
      </c>
      <c r="M7" s="8">
        <v>-758609</v>
      </c>
      <c r="N7" s="9">
        <v>-188969</v>
      </c>
      <c r="O7" s="9">
        <v>-441614</v>
      </c>
      <c r="P7" s="9">
        <v>0</v>
      </c>
      <c r="Q7" s="9">
        <v>0</v>
      </c>
      <c r="R7" s="9">
        <v>-392051</v>
      </c>
      <c r="S7" s="9">
        <v>264025</v>
      </c>
      <c r="T7" s="8">
        <v>0</v>
      </c>
      <c r="U7" s="7">
        <v>-833290</v>
      </c>
      <c r="V7" s="8">
        <v>-418050</v>
      </c>
      <c r="W7" s="9">
        <v>0</v>
      </c>
      <c r="X7" s="9">
        <v>-429403</v>
      </c>
      <c r="Y7" s="9">
        <v>11353</v>
      </c>
      <c r="Z7" s="8">
        <v>0</v>
      </c>
      <c r="AA7" s="8">
        <v>-296983</v>
      </c>
      <c r="AB7" s="8">
        <v>-118257</v>
      </c>
      <c r="AC7" s="7">
        <v>-1446435</v>
      </c>
      <c r="AD7" s="8">
        <v>-844609</v>
      </c>
      <c r="AE7" s="9">
        <v>1005626</v>
      </c>
      <c r="AF7" s="9">
        <v>-1850235</v>
      </c>
      <c r="AG7" s="8">
        <v>0</v>
      </c>
      <c r="AH7" s="9">
        <v>0</v>
      </c>
      <c r="AI7" s="9">
        <v>0</v>
      </c>
      <c r="AJ7" s="8">
        <v>-603957</v>
      </c>
      <c r="AK7" s="8">
        <v>2131</v>
      </c>
      <c r="AL7" s="7">
        <v>23085</v>
      </c>
      <c r="AM7" s="7">
        <v>0</v>
      </c>
      <c r="AN7" s="7">
        <v>-956985</v>
      </c>
    </row>
    <row r="8" spans="1:40" x14ac:dyDescent="0.25">
      <c r="A8" s="12">
        <v>2019</v>
      </c>
      <c r="B8" s="7">
        <v>1907853</v>
      </c>
      <c r="C8" s="8">
        <v>2495657</v>
      </c>
      <c r="D8" s="9">
        <v>1804451</v>
      </c>
      <c r="E8" s="9">
        <v>396783</v>
      </c>
      <c r="F8" s="9">
        <v>-21583</v>
      </c>
      <c r="G8" s="9">
        <v>13998</v>
      </c>
      <c r="H8" s="9">
        <v>0</v>
      </c>
      <c r="I8" s="9">
        <v>-10435</v>
      </c>
      <c r="J8" s="9">
        <v>0</v>
      </c>
      <c r="K8" s="9">
        <v>0</v>
      </c>
      <c r="L8" s="9">
        <v>312443</v>
      </c>
      <c r="M8" s="8">
        <v>-587804</v>
      </c>
      <c r="N8" s="9">
        <v>-150828</v>
      </c>
      <c r="O8" s="9">
        <v>-311532</v>
      </c>
      <c r="P8" s="9">
        <v>0</v>
      </c>
      <c r="Q8" s="9">
        <v>0</v>
      </c>
      <c r="R8" s="9">
        <v>-446634</v>
      </c>
      <c r="S8" s="9">
        <v>321190</v>
      </c>
      <c r="T8" s="8">
        <v>0</v>
      </c>
      <c r="U8" s="7">
        <v>-59748</v>
      </c>
      <c r="V8" s="8">
        <v>-480627</v>
      </c>
      <c r="W8" s="9">
        <v>0</v>
      </c>
      <c r="X8" s="9">
        <v>-524482</v>
      </c>
      <c r="Y8" s="9">
        <v>43855</v>
      </c>
      <c r="Z8" s="8">
        <v>0</v>
      </c>
      <c r="AA8" s="8">
        <v>542709</v>
      </c>
      <c r="AB8" s="8">
        <v>-121830</v>
      </c>
      <c r="AC8" s="7">
        <v>-2115441</v>
      </c>
      <c r="AD8" s="8">
        <v>-1438359</v>
      </c>
      <c r="AE8" s="9">
        <v>1407993</v>
      </c>
      <c r="AF8" s="9">
        <v>-2846352</v>
      </c>
      <c r="AG8" s="8">
        <v>0</v>
      </c>
      <c r="AH8" s="9">
        <v>0</v>
      </c>
      <c r="AI8" s="9">
        <v>0</v>
      </c>
      <c r="AJ8" s="8">
        <v>-680924</v>
      </c>
      <c r="AK8" s="8">
        <v>3842</v>
      </c>
      <c r="AL8" s="7">
        <v>7680</v>
      </c>
      <c r="AM8" s="7">
        <v>0</v>
      </c>
      <c r="AN8" s="7">
        <v>-259656</v>
      </c>
    </row>
    <row r="9" spans="1:40" x14ac:dyDescent="0.25">
      <c r="A9" s="12">
        <v>2020</v>
      </c>
      <c r="B9" s="7">
        <v>3930032</v>
      </c>
      <c r="C9" s="8">
        <v>3800156</v>
      </c>
      <c r="D9" s="9">
        <v>2746649</v>
      </c>
      <c r="E9" s="9">
        <v>451359</v>
      </c>
      <c r="F9" s="9">
        <v>-27154</v>
      </c>
      <c r="G9" s="9">
        <v>7869</v>
      </c>
      <c r="H9" s="9">
        <v>0</v>
      </c>
      <c r="I9" s="9">
        <v>-3870</v>
      </c>
      <c r="J9" s="9">
        <v>0</v>
      </c>
      <c r="K9" s="9">
        <v>0</v>
      </c>
      <c r="L9" s="9">
        <v>625303</v>
      </c>
      <c r="M9" s="8">
        <v>129876</v>
      </c>
      <c r="N9" s="9">
        <v>487751</v>
      </c>
      <c r="O9" s="9">
        <v>-439340</v>
      </c>
      <c r="P9" s="9">
        <v>0</v>
      </c>
      <c r="Q9" s="9">
        <v>0</v>
      </c>
      <c r="R9" s="9">
        <v>-704073</v>
      </c>
      <c r="S9" s="9">
        <v>785538</v>
      </c>
      <c r="T9" s="8">
        <v>0</v>
      </c>
      <c r="U9" s="7">
        <v>207375</v>
      </c>
      <c r="V9" s="8">
        <v>-535146</v>
      </c>
      <c r="W9" s="9">
        <v>0</v>
      </c>
      <c r="X9" s="9">
        <v>-558546</v>
      </c>
      <c r="Y9" s="9">
        <v>23400</v>
      </c>
      <c r="Z9" s="8">
        <v>0</v>
      </c>
      <c r="AA9" s="8">
        <v>886856</v>
      </c>
      <c r="AB9" s="8">
        <v>-144335</v>
      </c>
      <c r="AC9" s="7">
        <v>-2360601</v>
      </c>
      <c r="AD9" s="8">
        <v>-1474909</v>
      </c>
      <c r="AE9" s="9">
        <v>211487</v>
      </c>
      <c r="AF9" s="9">
        <v>-1686396</v>
      </c>
      <c r="AG9" s="8">
        <v>0</v>
      </c>
      <c r="AH9" s="9">
        <v>0</v>
      </c>
      <c r="AI9" s="9">
        <v>0</v>
      </c>
      <c r="AJ9" s="8">
        <v>-881332</v>
      </c>
      <c r="AK9" s="8">
        <v>-4360</v>
      </c>
      <c r="AL9" s="7">
        <v>169290</v>
      </c>
      <c r="AM9" s="7">
        <v>0</v>
      </c>
      <c r="AN9" s="7">
        <v>1946096</v>
      </c>
    </row>
    <row r="10" spans="1:40" x14ac:dyDescent="0.25">
      <c r="A10" s="12">
        <v>2021</v>
      </c>
      <c r="B10" s="7">
        <v>939385</v>
      </c>
      <c r="C10" s="8">
        <v>4899803</v>
      </c>
      <c r="D10" s="9">
        <v>4330036</v>
      </c>
      <c r="E10" s="9">
        <v>520178</v>
      </c>
      <c r="F10" s="9">
        <v>-23972</v>
      </c>
      <c r="G10" s="9">
        <v>10593</v>
      </c>
      <c r="H10" s="9">
        <v>0</v>
      </c>
      <c r="I10" s="9">
        <v>0</v>
      </c>
      <c r="J10" s="9">
        <v>0</v>
      </c>
      <c r="K10" s="9">
        <v>0</v>
      </c>
      <c r="L10" s="9">
        <v>62968</v>
      </c>
      <c r="M10" s="8">
        <v>-3960418</v>
      </c>
      <c r="N10" s="9">
        <v>-1357761</v>
      </c>
      <c r="O10" s="9">
        <v>-2673253</v>
      </c>
      <c r="P10" s="9">
        <v>0</v>
      </c>
      <c r="Q10" s="9">
        <v>0</v>
      </c>
      <c r="R10" s="9">
        <v>-1152552</v>
      </c>
      <c r="S10" s="9">
        <v>1223148</v>
      </c>
      <c r="T10" s="8">
        <v>0</v>
      </c>
      <c r="U10" s="7">
        <v>-683870</v>
      </c>
      <c r="V10" s="8">
        <v>-796985</v>
      </c>
      <c r="W10" s="9">
        <v>0</v>
      </c>
      <c r="X10" s="9">
        <v>-847344</v>
      </c>
      <c r="Y10" s="9">
        <v>50359</v>
      </c>
      <c r="Z10" s="8">
        <v>0</v>
      </c>
      <c r="AA10" s="8">
        <v>113115</v>
      </c>
      <c r="AB10" s="8">
        <v>0</v>
      </c>
      <c r="AC10" s="7">
        <v>-1443405</v>
      </c>
      <c r="AD10" s="8">
        <v>209377</v>
      </c>
      <c r="AE10" s="9">
        <v>503206</v>
      </c>
      <c r="AF10" s="9">
        <v>-293829</v>
      </c>
      <c r="AG10" s="8">
        <v>0</v>
      </c>
      <c r="AH10" s="9">
        <v>0</v>
      </c>
      <c r="AI10" s="9">
        <v>0</v>
      </c>
      <c r="AJ10" s="8">
        <v>-1657345</v>
      </c>
      <c r="AK10" s="8">
        <v>4563</v>
      </c>
      <c r="AL10" s="7">
        <v>10177</v>
      </c>
      <c r="AM10" s="7">
        <v>0</v>
      </c>
      <c r="AN10" s="7">
        <v>-1177713</v>
      </c>
    </row>
    <row r="12" spans="1:40" x14ac:dyDescent="0.25">
      <c r="B12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2C8B8-A7E4-48D4-930A-5F99670624C0}">
  <dimension ref="A1:J2"/>
  <sheetViews>
    <sheetView workbookViewId="0">
      <selection activeCell="B1" sqref="B1:B1048576"/>
    </sheetView>
  </sheetViews>
  <sheetFormatPr defaultRowHeight="15" x14ac:dyDescent="0.25"/>
  <sheetData>
    <row r="1" spans="1:10" x14ac:dyDescent="0.25">
      <c r="A1" t="s">
        <v>233</v>
      </c>
      <c r="B1" s="14">
        <v>41639</v>
      </c>
      <c r="C1" s="14">
        <v>42004</v>
      </c>
      <c r="D1" s="14">
        <v>42369</v>
      </c>
      <c r="E1" s="14">
        <v>42735</v>
      </c>
      <c r="F1" s="14">
        <v>43100</v>
      </c>
      <c r="G1" s="14">
        <v>43465</v>
      </c>
      <c r="H1" s="14">
        <v>43830</v>
      </c>
      <c r="I1" s="14">
        <v>44196</v>
      </c>
      <c r="J1" s="14">
        <v>44561</v>
      </c>
    </row>
    <row r="2" spans="1:10" x14ac:dyDescent="0.25">
      <c r="A2" t="s">
        <v>232</v>
      </c>
      <c r="B2" s="7">
        <v>620431.51399999997</v>
      </c>
      <c r="C2" s="7">
        <v>806632.33799999999</v>
      </c>
      <c r="D2" s="7">
        <v>1612847.696</v>
      </c>
      <c r="E2" s="7">
        <v>1613301.405</v>
      </c>
      <c r="F2" s="7">
        <v>1613043.0549999999</v>
      </c>
      <c r="G2" s="7">
        <v>2097164.716</v>
      </c>
      <c r="H2" s="7">
        <v>2097540.8309999998</v>
      </c>
      <c r="I2" s="7">
        <v>2097740.051</v>
      </c>
      <c r="J2" s="7">
        <v>4196011.6500000004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DBFC9-FCC9-4341-9C9E-CD179F911560}">
  <dimension ref="A1:E6"/>
  <sheetViews>
    <sheetView workbookViewId="0">
      <selection activeCell="D2" sqref="D2:E6"/>
    </sheetView>
  </sheetViews>
  <sheetFormatPr defaultRowHeight="15" x14ac:dyDescent="0.25"/>
  <sheetData>
    <row r="1" spans="1:5" x14ac:dyDescent="0.25">
      <c r="A1" t="s">
        <v>0</v>
      </c>
      <c r="B1" t="s">
        <v>228</v>
      </c>
      <c r="C1" t="s">
        <v>229</v>
      </c>
      <c r="D1" t="s">
        <v>230</v>
      </c>
      <c r="E1" t="s">
        <v>231</v>
      </c>
    </row>
    <row r="2" spans="1:5" x14ac:dyDescent="0.25">
      <c r="A2">
        <v>2017</v>
      </c>
      <c r="B2" s="26">
        <v>6.9000000000000006E-2</v>
      </c>
      <c r="C2" s="26">
        <v>2.8000000000000001E-2</v>
      </c>
      <c r="D2" s="26"/>
      <c r="E2" s="26"/>
    </row>
    <row r="3" spans="1:5" x14ac:dyDescent="0.25">
      <c r="A3">
        <v>2018</v>
      </c>
      <c r="B3" s="26">
        <v>6.4000000000000001E-2</v>
      </c>
      <c r="C3" s="26">
        <v>3.6900000000000002E-2</v>
      </c>
      <c r="D3" s="26"/>
      <c r="E3" s="26">
        <v>1.2999999999999999E-2</v>
      </c>
    </row>
    <row r="4" spans="1:5" x14ac:dyDescent="0.25">
      <c r="A4">
        <v>2019</v>
      </c>
      <c r="B4" s="26">
        <v>4.3999999999999997E-2</v>
      </c>
      <c r="C4" s="26">
        <v>4.0399999999999998E-2</v>
      </c>
      <c r="D4" s="26"/>
      <c r="E4" s="26">
        <v>1.17E-2</v>
      </c>
    </row>
    <row r="5" spans="1:5" x14ac:dyDescent="0.25">
      <c r="A5">
        <v>2020</v>
      </c>
      <c r="B5" s="26">
        <v>1.9E-2</v>
      </c>
      <c r="C5" s="26">
        <v>4.3799999999999999E-2</v>
      </c>
      <c r="D5" s="26"/>
      <c r="E5" s="26"/>
    </row>
    <row r="6" spans="1:5" x14ac:dyDescent="0.25">
      <c r="A6">
        <v>2021</v>
      </c>
      <c r="B6" s="26">
        <v>9.1499999999999998E-2</v>
      </c>
      <c r="C6" s="26">
        <v>0.10009999999999999</v>
      </c>
      <c r="D6" s="26"/>
      <c r="E6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7A676-6924-4813-946F-543312816066}">
  <dimension ref="A1:B10"/>
  <sheetViews>
    <sheetView tabSelected="1" workbookViewId="0">
      <selection activeCell="D10" sqref="D10"/>
    </sheetView>
  </sheetViews>
  <sheetFormatPr defaultRowHeight="15" x14ac:dyDescent="0.25"/>
  <cols>
    <col min="2" max="2" width="22.85546875" bestFit="1" customWidth="1"/>
  </cols>
  <sheetData>
    <row r="1" spans="1:2" x14ac:dyDescent="0.25">
      <c r="A1" s="12" t="s">
        <v>0</v>
      </c>
      <c r="B1" s="2" t="s">
        <v>191</v>
      </c>
    </row>
    <row r="2" spans="1:2" x14ac:dyDescent="0.25">
      <c r="A2" s="12">
        <v>2013</v>
      </c>
      <c r="B2" s="8">
        <v>1656597</v>
      </c>
    </row>
    <row r="3" spans="1:2" x14ac:dyDescent="0.25">
      <c r="A3" s="12">
        <v>2014</v>
      </c>
      <c r="B3" s="8">
        <v>1860652</v>
      </c>
    </row>
    <row r="4" spans="1:2" x14ac:dyDescent="0.25">
      <c r="A4" s="12">
        <v>2015</v>
      </c>
      <c r="B4" s="8">
        <v>2140082</v>
      </c>
    </row>
    <row r="5" spans="1:2" x14ac:dyDescent="0.25">
      <c r="A5" s="12">
        <v>2016</v>
      </c>
      <c r="B5" s="8">
        <v>2089478</v>
      </c>
    </row>
    <row r="6" spans="1:2" x14ac:dyDescent="0.25">
      <c r="A6" s="12">
        <v>2017</v>
      </c>
      <c r="B6" s="8">
        <v>2029497</v>
      </c>
    </row>
    <row r="7" spans="1:2" x14ac:dyDescent="0.25">
      <c r="A7" s="12">
        <v>2018</v>
      </c>
      <c r="B7" s="8">
        <v>2058264</v>
      </c>
    </row>
    <row r="8" spans="1:2" x14ac:dyDescent="0.25">
      <c r="A8" s="12">
        <v>2019</v>
      </c>
      <c r="B8" s="8">
        <v>2495657</v>
      </c>
    </row>
    <row r="9" spans="1:2" x14ac:dyDescent="0.25">
      <c r="A9" s="12">
        <v>2020</v>
      </c>
      <c r="B9" s="8">
        <v>3800156</v>
      </c>
    </row>
    <row r="10" spans="1:2" x14ac:dyDescent="0.25">
      <c r="A10" s="12">
        <v>2021</v>
      </c>
      <c r="B10" s="8">
        <v>4899803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72AF-9666-48CB-B2F1-1C52DFEB6033}">
  <dimension ref="B2:O125"/>
  <sheetViews>
    <sheetView showGridLines="0" topLeftCell="A124" workbookViewId="0">
      <selection activeCell="N136" sqref="N136"/>
    </sheetView>
  </sheetViews>
  <sheetFormatPr defaultRowHeight="15" x14ac:dyDescent="0.25"/>
  <cols>
    <col min="1" max="1" width="2.5703125" customWidth="1"/>
    <col min="2" max="2" width="10.140625" bestFit="1" customWidth="1"/>
    <col min="3" max="5" width="12.5703125" customWidth="1"/>
    <col min="9" max="9" width="12.5703125" bestFit="1" customWidth="1"/>
    <col min="10" max="10" width="12.85546875" bestFit="1" customWidth="1"/>
  </cols>
  <sheetData>
    <row r="2" spans="2:13" x14ac:dyDescent="0.25">
      <c r="B2" t="s">
        <v>234</v>
      </c>
      <c r="C2" s="16">
        <v>40906</v>
      </c>
    </row>
    <row r="3" spans="2:13" x14ac:dyDescent="0.25">
      <c r="B3" t="s">
        <v>235</v>
      </c>
      <c r="C3" s="16">
        <v>44560</v>
      </c>
      <c r="K3" s="29" t="s">
        <v>236</v>
      </c>
      <c r="L3" s="29"/>
    </row>
    <row r="4" spans="2:13" x14ac:dyDescent="0.25">
      <c r="B4" t="s">
        <v>237</v>
      </c>
      <c r="C4" s="12" t="s">
        <v>238</v>
      </c>
      <c r="D4" s="12" t="s">
        <v>239</v>
      </c>
      <c r="E4" s="12" t="s">
        <v>228</v>
      </c>
      <c r="K4" s="17" t="s">
        <v>238</v>
      </c>
      <c r="L4" s="17" t="s">
        <v>239</v>
      </c>
    </row>
    <row r="5" spans="2:13" x14ac:dyDescent="0.25">
      <c r="B5" s="18" t="s">
        <v>233</v>
      </c>
      <c r="C5" s="19" t="s">
        <v>240</v>
      </c>
      <c r="D5" s="19" t="s">
        <v>240</v>
      </c>
      <c r="E5" s="19" t="s">
        <v>240</v>
      </c>
      <c r="F5" s="30" t="s">
        <v>241</v>
      </c>
      <c r="G5" s="31"/>
      <c r="H5" s="31"/>
      <c r="J5" s="20"/>
      <c r="K5" s="21">
        <f>_xlfn.COVARIANCE.P(F7:F125,$F$7:$F$125)/_xlfn.VAR.P($F$7:$F$125)</f>
        <v>1.0000000000000004</v>
      </c>
      <c r="L5" s="21">
        <f>_xlfn.COVARIANCE.P(G7:G125,$F$7:$F$125)/_xlfn.VAR.P($F$7:$F$125)</f>
        <v>0.35747930273744727</v>
      </c>
    </row>
    <row r="6" spans="2:13" x14ac:dyDescent="0.25">
      <c r="B6" s="22">
        <v>40906</v>
      </c>
      <c r="C6" s="23">
        <v>56754</v>
      </c>
      <c r="D6" s="23">
        <v>2.2626518254999999</v>
      </c>
      <c r="E6" s="23"/>
      <c r="F6" s="24" t="str">
        <f>$C$4</f>
        <v>IBOV</v>
      </c>
      <c r="G6" s="24" t="str">
        <f>$D$4</f>
        <v>WEGE3</v>
      </c>
      <c r="H6" t="s">
        <v>228</v>
      </c>
      <c r="K6" s="25"/>
      <c r="L6" s="25"/>
    </row>
    <row r="7" spans="2:13" x14ac:dyDescent="0.25">
      <c r="B7" s="22">
        <v>40939</v>
      </c>
      <c r="C7" s="23">
        <v>63072</v>
      </c>
      <c r="D7" s="23">
        <v>2.3469892204999998</v>
      </c>
      <c r="E7" s="23"/>
      <c r="F7" s="26">
        <f>(C7-C6)/C6</f>
        <v>0.11132254995242626</v>
      </c>
      <c r="G7" s="26">
        <f>(D7-D6)/D6</f>
        <v>3.7273695426543622E-2</v>
      </c>
      <c r="H7" s="26" t="e">
        <f>(E7-E6)/E6</f>
        <v>#DIV/0!</v>
      </c>
    </row>
    <row r="8" spans="2:13" x14ac:dyDescent="0.25">
      <c r="B8" s="22">
        <v>40968</v>
      </c>
      <c r="C8" s="23">
        <v>65811</v>
      </c>
      <c r="D8" s="23">
        <v>2.3181891337999998</v>
      </c>
      <c r="E8" s="23"/>
      <c r="F8" s="26">
        <f t="shared" ref="F8:F39" si="0">(C8-C7)/C7</f>
        <v>4.3426560121765601E-2</v>
      </c>
      <c r="G8" s="26">
        <f t="shared" ref="G8:G39" si="1">(D8-D7)/D7</f>
        <v>-1.2271077535611548E-2</v>
      </c>
      <c r="H8" s="26"/>
    </row>
    <row r="9" spans="2:13" x14ac:dyDescent="0.25">
      <c r="B9" s="22">
        <v>40998</v>
      </c>
      <c r="C9" s="23">
        <v>64510</v>
      </c>
      <c r="D9" s="23">
        <v>2.4125472594000001</v>
      </c>
      <c r="E9" s="23"/>
      <c r="F9" s="26">
        <f t="shared" si="0"/>
        <v>-1.9768731670997249E-2</v>
      </c>
      <c r="G9" s="26">
        <f t="shared" si="1"/>
        <v>4.0703376710824073E-2</v>
      </c>
      <c r="H9" s="26"/>
    </row>
    <row r="10" spans="2:13" x14ac:dyDescent="0.25">
      <c r="B10" s="22">
        <v>41029</v>
      </c>
      <c r="C10" s="23">
        <v>61820</v>
      </c>
      <c r="D10" s="23">
        <v>2.4539748386000002</v>
      </c>
      <c r="E10" s="23"/>
      <c r="F10" s="26">
        <f t="shared" si="0"/>
        <v>-4.1698961401333126E-2</v>
      </c>
      <c r="G10" s="26">
        <f t="shared" si="1"/>
        <v>1.7171717170963562E-2</v>
      </c>
      <c r="H10" s="26"/>
    </row>
    <row r="11" spans="2:13" x14ac:dyDescent="0.25">
      <c r="B11" s="22">
        <v>41060</v>
      </c>
      <c r="C11" s="23">
        <v>54490</v>
      </c>
      <c r="D11" s="23">
        <v>2.5343930806000001</v>
      </c>
      <c r="E11" s="23"/>
      <c r="F11" s="26">
        <f t="shared" si="0"/>
        <v>-0.11857004205758655</v>
      </c>
      <c r="G11" s="26">
        <f t="shared" si="1"/>
        <v>3.2770605767856509E-2</v>
      </c>
      <c r="H11" s="26"/>
    </row>
    <row r="12" spans="2:13" x14ac:dyDescent="0.25">
      <c r="B12" s="22">
        <v>41089</v>
      </c>
      <c r="C12" s="23">
        <v>54354</v>
      </c>
      <c r="D12" s="23">
        <v>2.3843211514</v>
      </c>
      <c r="E12" s="23"/>
      <c r="F12" s="26">
        <f t="shared" si="0"/>
        <v>-2.4958708019820149E-3</v>
      </c>
      <c r="G12" s="26">
        <f t="shared" si="1"/>
        <v>-5.9214148881937295E-2</v>
      </c>
      <c r="H12" s="26"/>
    </row>
    <row r="13" spans="2:13" x14ac:dyDescent="0.25">
      <c r="B13" s="22">
        <v>41121</v>
      </c>
      <c r="C13" s="23">
        <v>56097</v>
      </c>
      <c r="D13" s="23">
        <v>2.2770897787000002</v>
      </c>
      <c r="E13" s="23"/>
      <c r="F13" s="26">
        <f t="shared" si="0"/>
        <v>3.2067557125510543E-2</v>
      </c>
      <c r="G13" s="26">
        <f t="shared" si="1"/>
        <v>-4.4973544204410916E-2</v>
      </c>
      <c r="H13" s="26"/>
    </row>
    <row r="14" spans="2:13" x14ac:dyDescent="0.25">
      <c r="B14" s="22">
        <v>41152</v>
      </c>
      <c r="C14" s="23">
        <v>57061</v>
      </c>
      <c r="D14" s="23">
        <v>2.4726906835000002</v>
      </c>
      <c r="E14" s="23"/>
      <c r="F14" s="26">
        <f t="shared" si="0"/>
        <v>1.718451967128367E-2</v>
      </c>
      <c r="G14" s="26">
        <f t="shared" si="1"/>
        <v>8.5899513769575386E-2</v>
      </c>
      <c r="H14" s="26"/>
    </row>
    <row r="15" spans="2:13" x14ac:dyDescent="0.25">
      <c r="B15" s="22">
        <v>41180</v>
      </c>
      <c r="C15" s="23">
        <v>59175</v>
      </c>
      <c r="D15" s="23">
        <v>2.9155538667999998</v>
      </c>
      <c r="E15" s="23"/>
      <c r="F15" s="26">
        <f t="shared" si="0"/>
        <v>3.704807136222639E-2</v>
      </c>
      <c r="G15" s="26">
        <f t="shared" si="1"/>
        <v>0.17910173167035334</v>
      </c>
      <c r="H15" s="26"/>
    </row>
    <row r="16" spans="2:13" x14ac:dyDescent="0.25">
      <c r="B16" s="22">
        <v>41213</v>
      </c>
      <c r="C16" s="23">
        <v>57068</v>
      </c>
      <c r="D16" s="23">
        <v>2.8797574815</v>
      </c>
      <c r="E16" s="23"/>
      <c r="F16" s="26">
        <f t="shared" si="0"/>
        <v>-3.5606252640473172E-2</v>
      </c>
      <c r="G16" s="26">
        <f t="shared" si="1"/>
        <v>-1.2277730728154437E-2</v>
      </c>
      <c r="H16" s="26"/>
      <c r="M16" t="s">
        <v>243</v>
      </c>
    </row>
    <row r="17" spans="2:15" x14ac:dyDescent="0.25">
      <c r="B17" s="22">
        <v>41243</v>
      </c>
      <c r="C17" s="23">
        <v>57474</v>
      </c>
      <c r="D17" s="23">
        <v>3.3636258624000002</v>
      </c>
      <c r="E17" s="23"/>
      <c r="F17" s="26">
        <f t="shared" si="0"/>
        <v>7.1143197588841378E-3</v>
      </c>
      <c r="G17" s="26">
        <f t="shared" si="1"/>
        <v>0.16802400341294163</v>
      </c>
      <c r="H17" s="26"/>
      <c r="M17" s="12" t="s">
        <v>238</v>
      </c>
      <c r="N17" s="12" t="s">
        <v>239</v>
      </c>
      <c r="O17" s="12" t="s">
        <v>228</v>
      </c>
    </row>
    <row r="18" spans="2:15" x14ac:dyDescent="0.25">
      <c r="B18" s="22">
        <v>41271</v>
      </c>
      <c r="C18" s="23">
        <v>60952</v>
      </c>
      <c r="D18" s="23">
        <v>3.3412622536000001</v>
      </c>
      <c r="E18" s="23"/>
      <c r="F18" s="26">
        <f t="shared" si="0"/>
        <v>6.0514319518390924E-2</v>
      </c>
      <c r="G18" s="26">
        <f t="shared" si="1"/>
        <v>-6.6486612111025072E-3</v>
      </c>
      <c r="H18" s="26"/>
      <c r="J18" s="28"/>
      <c r="M18">
        <f>(C18-C17)/C17</f>
        <v>6.0514319518390924E-2</v>
      </c>
      <c r="N18">
        <f>(D18-D17)/D17</f>
        <v>-6.6486612111025072E-3</v>
      </c>
      <c r="O18" t="e">
        <f>(E18-E17)/E17</f>
        <v>#DIV/0!</v>
      </c>
    </row>
    <row r="19" spans="2:15" x14ac:dyDescent="0.25">
      <c r="B19" s="22">
        <v>41305</v>
      </c>
      <c r="C19" s="23">
        <v>59761</v>
      </c>
      <c r="D19" s="23">
        <v>3.125936464</v>
      </c>
      <c r="E19" s="23"/>
      <c r="F19" s="26">
        <f t="shared" si="0"/>
        <v>-1.9539965874786718E-2</v>
      </c>
      <c r="G19" s="26">
        <f t="shared" si="1"/>
        <v>-6.444444442156555E-2</v>
      </c>
      <c r="H19" s="26"/>
    </row>
    <row r="20" spans="2:15" x14ac:dyDescent="0.25">
      <c r="B20" s="22">
        <v>41333</v>
      </c>
      <c r="C20" s="23">
        <v>57424</v>
      </c>
      <c r="D20" s="23">
        <v>3.3054630152</v>
      </c>
      <c r="E20" s="23"/>
      <c r="F20" s="26">
        <f t="shared" si="0"/>
        <v>-3.9105771322434361E-2</v>
      </c>
      <c r="G20" s="26">
        <f t="shared" si="1"/>
        <v>5.7431286037808588E-2</v>
      </c>
      <c r="H20" s="26"/>
    </row>
    <row r="21" spans="2:15" x14ac:dyDescent="0.25">
      <c r="B21" s="22">
        <v>41361</v>
      </c>
      <c r="C21" s="23">
        <v>56352</v>
      </c>
      <c r="D21" s="23">
        <v>3.2573806831000001</v>
      </c>
      <c r="E21" s="23"/>
      <c r="F21" s="26">
        <f t="shared" si="0"/>
        <v>-1.8668152688771245E-2</v>
      </c>
      <c r="G21" s="26">
        <f t="shared" si="1"/>
        <v>-1.45463228234277E-2</v>
      </c>
      <c r="H21" s="26"/>
    </row>
    <row r="22" spans="2:15" x14ac:dyDescent="0.25">
      <c r="B22" s="22">
        <v>41394</v>
      </c>
      <c r="C22" s="23">
        <v>55910</v>
      </c>
      <c r="D22" s="23">
        <v>3.2786462252000002</v>
      </c>
      <c r="E22" s="23"/>
      <c r="F22" s="26">
        <f t="shared" si="0"/>
        <v>-7.8435547984099935E-3</v>
      </c>
      <c r="G22" s="26">
        <f t="shared" si="1"/>
        <v>6.5284178205913578E-3</v>
      </c>
      <c r="H22" s="26"/>
    </row>
    <row r="23" spans="2:15" x14ac:dyDescent="0.25">
      <c r="B23" s="22">
        <v>41425</v>
      </c>
      <c r="C23" s="23">
        <v>53506</v>
      </c>
      <c r="D23" s="23">
        <v>3.4775415894999999</v>
      </c>
      <c r="E23" s="23"/>
      <c r="F23" s="26">
        <f t="shared" si="0"/>
        <v>-4.2997674834555535E-2</v>
      </c>
      <c r="G23" s="26">
        <f t="shared" si="1"/>
        <v>6.0663868755119192E-2</v>
      </c>
      <c r="H23" s="26"/>
    </row>
    <row r="24" spans="2:15" x14ac:dyDescent="0.25">
      <c r="B24" s="22">
        <v>41453</v>
      </c>
      <c r="C24" s="23">
        <v>47457</v>
      </c>
      <c r="D24" s="23">
        <v>3.5304554532000001</v>
      </c>
      <c r="E24" s="23"/>
      <c r="F24" s="26">
        <f t="shared" si="0"/>
        <v>-0.11305274174858894</v>
      </c>
      <c r="G24" s="26">
        <f t="shared" si="1"/>
        <v>1.5215882351994564E-2</v>
      </c>
      <c r="H24" s="26"/>
    </row>
    <row r="25" spans="2:15" x14ac:dyDescent="0.25">
      <c r="B25" s="22">
        <v>41486</v>
      </c>
      <c r="C25" s="23">
        <v>48234</v>
      </c>
      <c r="D25" s="23">
        <v>3.5350498158999999</v>
      </c>
      <c r="E25" s="23"/>
      <c r="F25" s="26">
        <f t="shared" si="0"/>
        <v>1.6372716353751818E-2</v>
      </c>
      <c r="G25" s="26">
        <f t="shared" si="1"/>
        <v>1.3013512734838433E-3</v>
      </c>
      <c r="H25" s="26"/>
    </row>
    <row r="26" spans="2:15" x14ac:dyDescent="0.25">
      <c r="B26" s="22">
        <v>41516</v>
      </c>
      <c r="C26" s="23">
        <v>50011</v>
      </c>
      <c r="D26" s="23">
        <v>3.5350498158999999</v>
      </c>
      <c r="E26" s="23"/>
      <c r="F26" s="26">
        <f t="shared" si="0"/>
        <v>3.6841232325745328E-2</v>
      </c>
      <c r="G26" s="26">
        <f t="shared" si="1"/>
        <v>0</v>
      </c>
      <c r="H26" s="26"/>
    </row>
    <row r="27" spans="2:15" x14ac:dyDescent="0.25">
      <c r="B27" s="22">
        <v>41547</v>
      </c>
      <c r="C27" s="23">
        <v>52338</v>
      </c>
      <c r="D27" s="23">
        <v>3.4182689438999998</v>
      </c>
      <c r="E27" s="23"/>
      <c r="F27" s="26">
        <f t="shared" si="0"/>
        <v>4.6529763452040553E-2</v>
      </c>
      <c r="G27" s="26">
        <f t="shared" si="1"/>
        <v>-3.3035141817448044E-2</v>
      </c>
      <c r="H27" s="26"/>
    </row>
    <row r="28" spans="2:15" x14ac:dyDescent="0.25">
      <c r="B28" s="22">
        <v>41578</v>
      </c>
      <c r="C28" s="23">
        <v>54256</v>
      </c>
      <c r="D28" s="23">
        <v>3.6841343061999998</v>
      </c>
      <c r="E28" s="23"/>
      <c r="F28" s="26">
        <f t="shared" si="0"/>
        <v>3.6646413695594023E-2</v>
      </c>
      <c r="G28" s="26">
        <f t="shared" si="1"/>
        <v>7.7777777776802628E-2</v>
      </c>
      <c r="H28" s="26"/>
    </row>
    <row r="29" spans="2:15" x14ac:dyDescent="0.25">
      <c r="B29" s="22">
        <v>41607</v>
      </c>
      <c r="C29" s="23">
        <v>52482</v>
      </c>
      <c r="D29" s="23">
        <v>3.9879804345999998</v>
      </c>
      <c r="E29" s="23"/>
      <c r="F29" s="26">
        <f t="shared" si="0"/>
        <v>-3.2696844588616929E-2</v>
      </c>
      <c r="G29" s="26">
        <f t="shared" si="1"/>
        <v>8.2474226818674834E-2</v>
      </c>
      <c r="H29" s="26"/>
    </row>
    <row r="30" spans="2:15" x14ac:dyDescent="0.25">
      <c r="B30" s="22">
        <v>41638</v>
      </c>
      <c r="C30" s="23">
        <v>51507</v>
      </c>
      <c r="D30" s="23">
        <v>3.9556922404999999</v>
      </c>
      <c r="E30" s="23"/>
      <c r="F30" s="26">
        <f t="shared" si="0"/>
        <v>-1.8577798102206472E-2</v>
      </c>
      <c r="G30" s="26">
        <f t="shared" si="1"/>
        <v>-8.096377258991868E-3</v>
      </c>
      <c r="H30" s="26"/>
      <c r="M30">
        <f>(C30-C29)/C29</f>
        <v>-1.8577798102206472E-2</v>
      </c>
      <c r="N30">
        <f>(D30-D29)/D29</f>
        <v>-8.096377258991868E-3</v>
      </c>
    </row>
    <row r="31" spans="2:15" x14ac:dyDescent="0.25">
      <c r="B31" s="22">
        <v>41670</v>
      </c>
      <c r="C31" s="23">
        <v>47638</v>
      </c>
      <c r="D31" s="23">
        <v>3.4783686582</v>
      </c>
      <c r="E31" s="23"/>
      <c r="F31" s="26">
        <f t="shared" si="0"/>
        <v>-7.5116003649989327E-2</v>
      </c>
      <c r="G31" s="26">
        <f t="shared" si="1"/>
        <v>-0.12066752246622356</v>
      </c>
      <c r="H31" s="26"/>
    </row>
    <row r="32" spans="2:15" x14ac:dyDescent="0.25">
      <c r="B32" s="22">
        <v>41698</v>
      </c>
      <c r="C32" s="23">
        <v>47094</v>
      </c>
      <c r="D32" s="23">
        <v>3.9183843193999999</v>
      </c>
      <c r="E32" s="23"/>
      <c r="F32" s="26">
        <f t="shared" si="0"/>
        <v>-1.141945505688736E-2</v>
      </c>
      <c r="G32" s="26">
        <f t="shared" si="1"/>
        <v>0.12650058243903939</v>
      </c>
      <c r="H32" s="26"/>
    </row>
    <row r="33" spans="2:14" x14ac:dyDescent="0.25">
      <c r="B33" s="22">
        <v>41759</v>
      </c>
      <c r="C33" s="23">
        <v>51626</v>
      </c>
      <c r="D33" s="23">
        <v>4.0712961091000004</v>
      </c>
      <c r="E33" s="23"/>
      <c r="F33" s="26">
        <f t="shared" si="0"/>
        <v>9.6233065783326965E-2</v>
      </c>
      <c r="G33" s="26">
        <f t="shared" si="1"/>
        <v>3.90241939625297E-2</v>
      </c>
      <c r="H33" s="26"/>
    </row>
    <row r="34" spans="2:14" x14ac:dyDescent="0.25">
      <c r="B34" s="22">
        <v>41789</v>
      </c>
      <c r="C34" s="23">
        <v>51239</v>
      </c>
      <c r="D34" s="23">
        <v>4.4929385421000001</v>
      </c>
      <c r="E34" s="23"/>
      <c r="F34" s="26">
        <f t="shared" si="0"/>
        <v>-7.4962228334560102E-3</v>
      </c>
      <c r="G34" s="26">
        <f t="shared" si="1"/>
        <v>0.10356466876913256</v>
      </c>
      <c r="H34" s="26"/>
    </row>
    <row r="35" spans="2:14" x14ac:dyDescent="0.25">
      <c r="B35" s="22">
        <v>41820</v>
      </c>
      <c r="C35" s="23">
        <v>53168</v>
      </c>
      <c r="D35" s="23">
        <v>4.3426730390000001</v>
      </c>
      <c r="E35" s="23"/>
      <c r="F35" s="26">
        <f t="shared" si="0"/>
        <v>3.7647104744432953E-2</v>
      </c>
      <c r="G35" s="26">
        <f t="shared" si="1"/>
        <v>-3.344481605790358E-2</v>
      </c>
      <c r="H35" s="26"/>
      <c r="I35" t="s">
        <v>233</v>
      </c>
      <c r="J35" s="20" t="s">
        <v>242</v>
      </c>
    </row>
    <row r="36" spans="2:14" x14ac:dyDescent="0.25">
      <c r="B36" s="22">
        <v>41851</v>
      </c>
      <c r="C36" s="23">
        <v>55829</v>
      </c>
      <c r="D36" s="23">
        <v>4.7352407459999997</v>
      </c>
      <c r="E36" s="23"/>
      <c r="F36" s="26">
        <f t="shared" si="0"/>
        <v>5.004890159494433E-2</v>
      </c>
      <c r="G36" s="26">
        <f t="shared" si="1"/>
        <v>9.0397712071456623E-2</v>
      </c>
      <c r="H36" s="26"/>
      <c r="I36" s="16">
        <f>B36</f>
        <v>41851</v>
      </c>
      <c r="J36" s="27">
        <f>_xlfn.COVARIANCE.P(G7:G36,$F7:$F36)/_xlfn.VAR.P($F7:$F36)</f>
        <v>0.16313848927699601</v>
      </c>
    </row>
    <row r="37" spans="2:14" x14ac:dyDescent="0.25">
      <c r="B37" s="22">
        <v>41880</v>
      </c>
      <c r="C37" s="23">
        <v>61288</v>
      </c>
      <c r="D37" s="23">
        <v>4.5781828594</v>
      </c>
      <c r="E37" s="23"/>
      <c r="F37" s="26">
        <f t="shared" si="0"/>
        <v>9.7780723280015761E-2</v>
      </c>
      <c r="G37" s="26">
        <f t="shared" si="1"/>
        <v>-3.316787783866558E-2</v>
      </c>
      <c r="H37" s="26"/>
      <c r="I37" s="16">
        <f t="shared" ref="I37:I94" si="2">B37</f>
        <v>41880</v>
      </c>
      <c r="J37" s="27">
        <f t="shared" ref="J37:J94" si="3">_xlfn.COVARIANCE.P(G8:G37,$F8:$F37)/_xlfn.VAR.P($F8:$F37)</f>
        <v>7.9087616318392853E-2</v>
      </c>
    </row>
    <row r="38" spans="2:14" x14ac:dyDescent="0.25">
      <c r="B38" s="22">
        <v>41912</v>
      </c>
      <c r="C38" s="23">
        <v>54115</v>
      </c>
      <c r="D38" s="23">
        <v>4.7111521409000003</v>
      </c>
      <c r="E38" s="23"/>
      <c r="F38" s="26">
        <f t="shared" si="0"/>
        <v>-0.11703759300352434</v>
      </c>
      <c r="G38" s="26">
        <f t="shared" si="1"/>
        <v>2.9044117629986231E-2</v>
      </c>
      <c r="H38" s="26"/>
      <c r="I38" s="16">
        <f t="shared" si="2"/>
        <v>41912</v>
      </c>
      <c r="J38" s="27">
        <f t="shared" si="3"/>
        <v>8.3945770563683519E-2</v>
      </c>
    </row>
    <row r="39" spans="2:14" x14ac:dyDescent="0.25">
      <c r="B39" s="22">
        <v>41943</v>
      </c>
      <c r="C39" s="23">
        <v>54628</v>
      </c>
      <c r="D39" s="23">
        <v>4.8209059747999996</v>
      </c>
      <c r="E39" s="23"/>
      <c r="F39" s="26">
        <f t="shared" si="0"/>
        <v>9.4798115125196338E-3</v>
      </c>
      <c r="G39" s="26">
        <f t="shared" si="1"/>
        <v>2.3296601471892248E-2</v>
      </c>
      <c r="H39" s="26"/>
      <c r="I39" s="16">
        <f t="shared" si="2"/>
        <v>41943</v>
      </c>
      <c r="J39" s="27">
        <f t="shared" si="3"/>
        <v>8.6144027206418339E-2</v>
      </c>
    </row>
    <row r="40" spans="2:14" x14ac:dyDescent="0.25">
      <c r="B40" s="22">
        <v>41971</v>
      </c>
      <c r="C40" s="23">
        <v>54724</v>
      </c>
      <c r="D40" s="23">
        <v>4.9322744712000004</v>
      </c>
      <c r="E40" s="23"/>
      <c r="F40" s="26">
        <f t="shared" ref="F40:F71" si="4">(C40-C39)/C39</f>
        <v>1.757340557955627E-3</v>
      </c>
      <c r="G40" s="26">
        <f t="shared" ref="G40:G71" si="5">(D40-D39)/D39</f>
        <v>2.3101155048895355E-2</v>
      </c>
      <c r="H40" s="26"/>
      <c r="I40" s="16">
        <f t="shared" si="2"/>
        <v>41971</v>
      </c>
      <c r="J40" s="27">
        <f t="shared" si="3"/>
        <v>8.3714389868753208E-2</v>
      </c>
    </row>
    <row r="41" spans="2:14" x14ac:dyDescent="0.25">
      <c r="B41" s="22">
        <v>42003</v>
      </c>
      <c r="C41" s="23">
        <v>50007</v>
      </c>
      <c r="D41" s="23">
        <v>5.1263256393000001</v>
      </c>
      <c r="E41" s="23"/>
      <c r="F41" s="26">
        <f t="shared" si="4"/>
        <v>-8.6196184489437902E-2</v>
      </c>
      <c r="G41" s="26">
        <f t="shared" si="5"/>
        <v>3.9343140620637013E-2</v>
      </c>
      <c r="H41" s="26"/>
      <c r="I41" s="16">
        <f t="shared" si="2"/>
        <v>42003</v>
      </c>
      <c r="J41" s="27">
        <f t="shared" si="3"/>
        <v>8.6377436438431557E-2</v>
      </c>
      <c r="M41">
        <f>(C41-C40)/C40</f>
        <v>-8.6196184489437902E-2</v>
      </c>
      <c r="N41">
        <f>(D41-D40)/D40</f>
        <v>3.9343140620637013E-2</v>
      </c>
    </row>
    <row r="42" spans="2:14" x14ac:dyDescent="0.25">
      <c r="B42" s="22">
        <v>42034</v>
      </c>
      <c r="C42" s="23">
        <v>46907</v>
      </c>
      <c r="D42" s="23">
        <v>5.1767103167000004</v>
      </c>
      <c r="E42" s="23"/>
      <c r="F42" s="26">
        <f t="shared" si="4"/>
        <v>-6.1991321215029899E-2</v>
      </c>
      <c r="G42" s="26">
        <f t="shared" si="5"/>
        <v>9.8286142834422691E-3</v>
      </c>
      <c r="H42" s="26"/>
      <c r="I42" s="16">
        <f t="shared" si="2"/>
        <v>42034</v>
      </c>
      <c r="J42" s="27">
        <f t="shared" si="3"/>
        <v>9.4900477592156141E-2</v>
      </c>
    </row>
    <row r="43" spans="2:14" x14ac:dyDescent="0.25">
      <c r="B43" s="22">
        <v>42062</v>
      </c>
      <c r="C43" s="23">
        <v>51583</v>
      </c>
      <c r="D43" s="23">
        <v>5.4135532723999997</v>
      </c>
      <c r="E43" s="23"/>
      <c r="F43" s="26">
        <f t="shared" si="4"/>
        <v>9.9686613938218177E-2</v>
      </c>
      <c r="G43" s="26">
        <f t="shared" si="5"/>
        <v>4.5751633993493329E-2</v>
      </c>
      <c r="H43" s="26"/>
      <c r="I43" s="16">
        <f t="shared" si="2"/>
        <v>42062</v>
      </c>
      <c r="J43" s="27">
        <f t="shared" si="3"/>
        <v>0.13042860062414696</v>
      </c>
    </row>
    <row r="44" spans="2:14" x14ac:dyDescent="0.25">
      <c r="B44" s="22">
        <v>42094</v>
      </c>
      <c r="C44" s="23">
        <v>51150</v>
      </c>
      <c r="D44" s="23">
        <v>5.2270444832000003</v>
      </c>
      <c r="E44" s="23"/>
      <c r="F44" s="26">
        <f t="shared" si="4"/>
        <v>-8.3942384118798827E-3</v>
      </c>
      <c r="G44" s="26">
        <f t="shared" si="5"/>
        <v>-3.445219430108503E-2</v>
      </c>
      <c r="H44" s="26"/>
      <c r="I44" s="16">
        <f t="shared" si="2"/>
        <v>42094</v>
      </c>
      <c r="J44" s="27">
        <f t="shared" si="3"/>
        <v>0.12404699639554952</v>
      </c>
    </row>
    <row r="45" spans="2:14" x14ac:dyDescent="0.25">
      <c r="B45" s="22">
        <v>42124</v>
      </c>
      <c r="C45" s="23">
        <v>56229</v>
      </c>
      <c r="D45" s="23">
        <v>5.4290802955000004</v>
      </c>
      <c r="E45" s="23"/>
      <c r="F45" s="26">
        <f t="shared" si="4"/>
        <v>9.9296187683284451E-2</v>
      </c>
      <c r="G45" s="26">
        <f t="shared" si="5"/>
        <v>3.8652017014462761E-2</v>
      </c>
      <c r="H45" s="26"/>
      <c r="I45" s="16">
        <f t="shared" si="2"/>
        <v>42124</v>
      </c>
      <c r="J45" s="27">
        <f t="shared" si="3"/>
        <v>6.9512672724777486E-2</v>
      </c>
    </row>
    <row r="46" spans="2:14" x14ac:dyDescent="0.25">
      <c r="B46" s="22">
        <v>42153</v>
      </c>
      <c r="C46" s="23">
        <v>52760</v>
      </c>
      <c r="D46" s="23">
        <v>5.4802980341999996</v>
      </c>
      <c r="E46" s="23"/>
      <c r="F46" s="26">
        <f t="shared" si="4"/>
        <v>-6.1694143591385225E-2</v>
      </c>
      <c r="G46" s="26">
        <f t="shared" si="5"/>
        <v>9.4339622757932066E-3</v>
      </c>
      <c r="H46" s="26"/>
      <c r="I46" s="16">
        <f t="shared" si="2"/>
        <v>42153</v>
      </c>
      <c r="J46" s="27">
        <f t="shared" si="3"/>
        <v>6.3900053222089248E-2</v>
      </c>
    </row>
    <row r="47" spans="2:14" x14ac:dyDescent="0.25">
      <c r="B47" s="22">
        <v>42185</v>
      </c>
      <c r="C47" s="23">
        <v>53080</v>
      </c>
      <c r="D47" s="23">
        <v>5.8763818796000002</v>
      </c>
      <c r="E47" s="23"/>
      <c r="F47" s="26">
        <f t="shared" si="4"/>
        <v>6.0652009097801364E-3</v>
      </c>
      <c r="G47" s="26">
        <f t="shared" si="5"/>
        <v>7.22741432907891E-2</v>
      </c>
      <c r="H47" s="26"/>
      <c r="I47" s="16">
        <f t="shared" si="2"/>
        <v>42185</v>
      </c>
      <c r="J47" s="27">
        <f t="shared" si="3"/>
        <v>5.6075601195830063E-2</v>
      </c>
    </row>
    <row r="48" spans="2:14" x14ac:dyDescent="0.25">
      <c r="B48" s="22">
        <v>42216</v>
      </c>
      <c r="C48" s="23">
        <v>50864</v>
      </c>
      <c r="D48" s="23">
        <v>6.5214905744999996</v>
      </c>
      <c r="E48" s="23"/>
      <c r="F48" s="26">
        <f t="shared" si="4"/>
        <v>-4.1748304446119065E-2</v>
      </c>
      <c r="G48" s="26">
        <f t="shared" si="5"/>
        <v>0.1097799135790527</v>
      </c>
      <c r="H48" s="26"/>
      <c r="I48" s="16">
        <f t="shared" si="2"/>
        <v>42216</v>
      </c>
      <c r="J48" s="27">
        <f t="shared" si="3"/>
        <v>4.1510358422427659E-2</v>
      </c>
    </row>
    <row r="49" spans="2:14" x14ac:dyDescent="0.25">
      <c r="B49" s="22">
        <v>42247</v>
      </c>
      <c r="C49" s="23">
        <v>46625</v>
      </c>
      <c r="D49" s="23">
        <v>6.4641445696000002</v>
      </c>
      <c r="E49" s="23"/>
      <c r="F49" s="26">
        <f t="shared" si="4"/>
        <v>-8.3339886756841772E-2</v>
      </c>
      <c r="G49" s="26">
        <f t="shared" si="5"/>
        <v>-8.7933892175250314E-3</v>
      </c>
      <c r="H49" s="26"/>
      <c r="I49" s="16">
        <f t="shared" si="2"/>
        <v>42247</v>
      </c>
      <c r="J49" s="27">
        <f t="shared" si="3"/>
        <v>5.1868761362311354E-2</v>
      </c>
    </row>
    <row r="50" spans="2:14" x14ac:dyDescent="0.25">
      <c r="B50" s="22">
        <v>42277</v>
      </c>
      <c r="C50" s="23">
        <v>45059</v>
      </c>
      <c r="D50" s="23">
        <v>5.7592777415</v>
      </c>
      <c r="E50" s="23"/>
      <c r="F50" s="26">
        <f t="shared" si="4"/>
        <v>-3.3587131367292224E-2</v>
      </c>
      <c r="G50" s="26">
        <f t="shared" si="5"/>
        <v>-0.1090425531964266</v>
      </c>
      <c r="H50" s="26"/>
      <c r="I50" s="16">
        <f t="shared" si="2"/>
        <v>42277</v>
      </c>
      <c r="J50" s="27">
        <f t="shared" si="3"/>
        <v>9.5953342873391051E-2</v>
      </c>
    </row>
    <row r="51" spans="2:14" x14ac:dyDescent="0.25">
      <c r="B51" s="22">
        <v>42307</v>
      </c>
      <c r="C51" s="23">
        <v>45868</v>
      </c>
      <c r="D51" s="23">
        <v>5.3297592836999996</v>
      </c>
      <c r="E51" s="23"/>
      <c r="F51" s="26">
        <f t="shared" si="4"/>
        <v>1.7954237777136645E-2</v>
      </c>
      <c r="G51" s="26">
        <f t="shared" si="5"/>
        <v>-7.4578528259714144E-2</v>
      </c>
      <c r="H51" s="26"/>
      <c r="I51" s="16">
        <f t="shared" si="2"/>
        <v>42307</v>
      </c>
      <c r="J51" s="27">
        <f t="shared" si="3"/>
        <v>7.1013950413510149E-2</v>
      </c>
    </row>
    <row r="52" spans="2:14" x14ac:dyDescent="0.25">
      <c r="B52" s="22">
        <v>42338</v>
      </c>
      <c r="C52" s="23">
        <v>45120</v>
      </c>
      <c r="D52" s="23">
        <v>4.9675426332999999</v>
      </c>
      <c r="E52" s="23"/>
      <c r="F52" s="26">
        <f t="shared" si="4"/>
        <v>-1.6307665474840846E-2</v>
      </c>
      <c r="G52" s="26">
        <f t="shared" si="5"/>
        <v>-6.7961165058198172E-2</v>
      </c>
      <c r="H52" s="26"/>
      <c r="I52" s="16">
        <f t="shared" si="2"/>
        <v>42338</v>
      </c>
      <c r="J52" s="27">
        <f t="shared" si="3"/>
        <v>7.9437269669418165E-2</v>
      </c>
    </row>
    <row r="53" spans="2:14" x14ac:dyDescent="0.25">
      <c r="B53" s="22">
        <v>42368</v>
      </c>
      <c r="C53" s="23">
        <v>43349</v>
      </c>
      <c r="D53" s="23">
        <v>5.2435172240999997</v>
      </c>
      <c r="E53" s="23"/>
      <c r="F53" s="26">
        <f t="shared" si="4"/>
        <v>-3.9250886524822698E-2</v>
      </c>
      <c r="G53" s="26">
        <f t="shared" si="5"/>
        <v>5.5555555567857587E-2</v>
      </c>
      <c r="H53" s="26"/>
      <c r="I53" s="16">
        <f t="shared" si="2"/>
        <v>42368</v>
      </c>
      <c r="J53" s="27">
        <f t="shared" si="3"/>
        <v>8.2808291572698284E-2</v>
      </c>
      <c r="M53">
        <f>(C53-C52)/C52</f>
        <v>-3.9250886524822698E-2</v>
      </c>
      <c r="N53">
        <f>(D53-D52)/D52</f>
        <v>5.5555555567857587E-2</v>
      </c>
    </row>
    <row r="54" spans="2:14" x14ac:dyDescent="0.25">
      <c r="B54" s="22">
        <v>42398</v>
      </c>
      <c r="C54" s="23">
        <v>40405</v>
      </c>
      <c r="D54" s="23">
        <v>5.3536583868000003</v>
      </c>
      <c r="E54" s="23"/>
      <c r="F54" s="26">
        <f t="shared" si="4"/>
        <v>-6.7913908048628568E-2</v>
      </c>
      <c r="G54" s="26">
        <f t="shared" si="5"/>
        <v>2.1005206618522232E-2</v>
      </c>
      <c r="H54" s="26"/>
      <c r="I54" s="16">
        <f t="shared" si="2"/>
        <v>42398</v>
      </c>
      <c r="J54" s="27">
        <f t="shared" si="3"/>
        <v>8.5331754908622631E-2</v>
      </c>
    </row>
    <row r="55" spans="2:14" x14ac:dyDescent="0.25">
      <c r="B55" s="22">
        <v>42429</v>
      </c>
      <c r="C55" s="23">
        <v>42793</v>
      </c>
      <c r="D55" s="23">
        <v>4.5932909542999996</v>
      </c>
      <c r="E55" s="23"/>
      <c r="F55" s="26">
        <f t="shared" si="4"/>
        <v>5.9101596337086997E-2</v>
      </c>
      <c r="G55" s="26">
        <f t="shared" si="5"/>
        <v>-0.14202763373448807</v>
      </c>
      <c r="H55" s="26"/>
      <c r="I55" s="16">
        <f t="shared" si="2"/>
        <v>42429</v>
      </c>
      <c r="J55" s="27">
        <f t="shared" si="3"/>
        <v>-8.4816965504304776E-3</v>
      </c>
    </row>
    <row r="56" spans="2:14" x14ac:dyDescent="0.25">
      <c r="B56" s="22">
        <v>42460</v>
      </c>
      <c r="C56" s="23">
        <v>50055</v>
      </c>
      <c r="D56" s="23">
        <v>4.8971442541999997</v>
      </c>
      <c r="E56" s="23"/>
      <c r="F56" s="26">
        <f t="shared" si="4"/>
        <v>0.16970065197579043</v>
      </c>
      <c r="G56" s="26">
        <f t="shared" si="5"/>
        <v>6.615154644526676E-2</v>
      </c>
      <c r="H56" s="26"/>
      <c r="I56" s="16">
        <f t="shared" si="2"/>
        <v>42460</v>
      </c>
      <c r="J56" s="27">
        <f t="shared" si="3"/>
        <v>6.6698419780575668E-2</v>
      </c>
    </row>
    <row r="57" spans="2:14" x14ac:dyDescent="0.25">
      <c r="B57" s="22">
        <v>42489</v>
      </c>
      <c r="C57" s="23">
        <v>53910</v>
      </c>
      <c r="D57" s="23">
        <v>5.3061134746</v>
      </c>
      <c r="E57" s="23"/>
      <c r="F57" s="26">
        <f t="shared" si="4"/>
        <v>7.7015283188492656E-2</v>
      </c>
      <c r="G57" s="26">
        <f t="shared" si="5"/>
        <v>8.3511777307611668E-2</v>
      </c>
      <c r="H57" s="26"/>
      <c r="I57" s="16">
        <f t="shared" si="2"/>
        <v>42489</v>
      </c>
      <c r="J57" s="27">
        <f t="shared" si="3"/>
        <v>0.11836139056214122</v>
      </c>
    </row>
    <row r="58" spans="2:14" x14ac:dyDescent="0.25">
      <c r="B58" s="22">
        <v>42521</v>
      </c>
      <c r="C58" s="23">
        <v>48471</v>
      </c>
      <c r="D58" s="23">
        <v>5.0299718643000002</v>
      </c>
      <c r="E58" s="23"/>
      <c r="F58" s="26">
        <f t="shared" si="4"/>
        <v>-0.10089037284362827</v>
      </c>
      <c r="G58" s="26">
        <f t="shared" si="5"/>
        <v>-5.2042160730612096E-2</v>
      </c>
      <c r="H58" s="26"/>
      <c r="I58" s="16">
        <f t="shared" si="2"/>
        <v>42521</v>
      </c>
      <c r="J58" s="27">
        <f t="shared" si="3"/>
        <v>0.14273487920154376</v>
      </c>
    </row>
    <row r="59" spans="2:14" x14ac:dyDescent="0.25">
      <c r="B59" s="22">
        <v>42551</v>
      </c>
      <c r="C59" s="23">
        <v>51526</v>
      </c>
      <c r="D59" s="23">
        <v>4.8261972910999997</v>
      </c>
      <c r="E59" s="23"/>
      <c r="F59" s="26">
        <f t="shared" si="4"/>
        <v>6.3027377194611212E-2</v>
      </c>
      <c r="G59" s="26">
        <f t="shared" si="5"/>
        <v>-4.0512070185974872E-2</v>
      </c>
      <c r="H59" s="26"/>
      <c r="I59" s="16">
        <f t="shared" si="2"/>
        <v>42551</v>
      </c>
      <c r="J59" s="27">
        <f t="shared" si="3"/>
        <v>0.13405661165180269</v>
      </c>
    </row>
    <row r="60" spans="2:14" x14ac:dyDescent="0.25">
      <c r="B60" s="22">
        <v>42580</v>
      </c>
      <c r="C60" s="23">
        <v>57308</v>
      </c>
      <c r="D60" s="23">
        <v>5.3636122733000002</v>
      </c>
      <c r="E60" s="23"/>
      <c r="F60" s="26">
        <f t="shared" si="4"/>
        <v>0.11221519233008578</v>
      </c>
      <c r="G60" s="26">
        <f t="shared" si="5"/>
        <v>0.11135371179107173</v>
      </c>
      <c r="H60" s="26"/>
      <c r="I60" s="16">
        <f t="shared" si="2"/>
        <v>42580</v>
      </c>
      <c r="J60" s="27">
        <f t="shared" si="3"/>
        <v>0.19091044062546753</v>
      </c>
    </row>
    <row r="61" spans="2:14" x14ac:dyDescent="0.25">
      <c r="B61" s="22">
        <v>42613</v>
      </c>
      <c r="C61" s="23">
        <v>57901</v>
      </c>
      <c r="D61" s="23">
        <v>5.8200259791000004</v>
      </c>
      <c r="E61" s="23"/>
      <c r="F61" s="26">
        <f t="shared" si="4"/>
        <v>1.0347595449151951E-2</v>
      </c>
      <c r="G61" s="26">
        <f t="shared" si="5"/>
        <v>8.5094462937230261E-2</v>
      </c>
      <c r="H61" s="26"/>
      <c r="I61" s="16">
        <f t="shared" si="2"/>
        <v>42613</v>
      </c>
      <c r="J61" s="27">
        <f t="shared" si="3"/>
        <v>0.12585590474519517</v>
      </c>
    </row>
    <row r="62" spans="2:14" x14ac:dyDescent="0.25">
      <c r="B62" s="22">
        <v>42643</v>
      </c>
      <c r="C62" s="23">
        <v>58367</v>
      </c>
      <c r="D62" s="23">
        <v>6.2386121765000002</v>
      </c>
      <c r="E62" s="23"/>
      <c r="F62" s="26">
        <f t="shared" si="4"/>
        <v>8.0482202379924348E-3</v>
      </c>
      <c r="G62" s="26">
        <f t="shared" si="5"/>
        <v>7.19217060032315E-2</v>
      </c>
      <c r="H62" s="26"/>
      <c r="I62" s="16">
        <f t="shared" si="2"/>
        <v>42643</v>
      </c>
      <c r="J62" s="27">
        <f t="shared" si="3"/>
        <v>0.1406322833664112</v>
      </c>
    </row>
    <row r="63" spans="2:14" x14ac:dyDescent="0.25">
      <c r="B63" s="22">
        <v>42674</v>
      </c>
      <c r="C63" s="23">
        <v>64924</v>
      </c>
      <c r="D63" s="23">
        <v>6.2174164386999999</v>
      </c>
      <c r="E63" s="23"/>
      <c r="F63" s="26">
        <f t="shared" si="4"/>
        <v>0.11234087755067075</v>
      </c>
      <c r="G63" s="26">
        <f t="shared" si="5"/>
        <v>-3.397508484313503E-3</v>
      </c>
      <c r="H63" s="26"/>
      <c r="I63" s="16">
        <f t="shared" si="2"/>
        <v>42674</v>
      </c>
      <c r="J63" s="27">
        <f t="shared" si="3"/>
        <v>0.11185288880566042</v>
      </c>
    </row>
    <row r="64" spans="2:14" x14ac:dyDescent="0.25">
      <c r="B64" s="22">
        <v>42704</v>
      </c>
      <c r="C64" s="23">
        <v>61906</v>
      </c>
      <c r="D64" s="23">
        <v>5.5002939743999999</v>
      </c>
      <c r="E64" s="23"/>
      <c r="F64" s="26">
        <f t="shared" si="4"/>
        <v>-4.648512106462941E-2</v>
      </c>
      <c r="G64" s="26">
        <f t="shared" si="5"/>
        <v>-0.11534090910113513</v>
      </c>
      <c r="H64" s="26"/>
      <c r="I64" s="16">
        <f t="shared" si="2"/>
        <v>42704</v>
      </c>
      <c r="J64" s="27">
        <f t="shared" si="3"/>
        <v>0.16558404592388082</v>
      </c>
    </row>
    <row r="65" spans="2:14" x14ac:dyDescent="0.25">
      <c r="B65" s="22">
        <v>42733</v>
      </c>
      <c r="C65" s="23">
        <v>60227</v>
      </c>
      <c r="D65" s="23">
        <v>5.5051212357999999</v>
      </c>
      <c r="E65" s="23"/>
      <c r="F65" s="26">
        <f t="shared" si="4"/>
        <v>-2.7121765257002554E-2</v>
      </c>
      <c r="G65" s="26">
        <f t="shared" si="5"/>
        <v>8.7763698130818304E-4</v>
      </c>
      <c r="H65" s="26"/>
      <c r="I65" s="16">
        <f t="shared" si="2"/>
        <v>42733</v>
      </c>
      <c r="J65" s="27">
        <f t="shared" si="3"/>
        <v>0.17537495353973537</v>
      </c>
      <c r="M65">
        <f>(C65-C64)/C64</f>
        <v>-2.7121765257002554E-2</v>
      </c>
      <c r="N65">
        <f>(D65-D64)/D64</f>
        <v>8.7763698130818304E-4</v>
      </c>
    </row>
    <row r="66" spans="2:14" x14ac:dyDescent="0.25">
      <c r="B66" s="22">
        <v>42766</v>
      </c>
      <c r="C66" s="23">
        <v>64670</v>
      </c>
      <c r="D66" s="23">
        <v>5.6507405718000001</v>
      </c>
      <c r="E66" s="23"/>
      <c r="F66" s="26">
        <f t="shared" si="4"/>
        <v>7.3770900094641934E-2</v>
      </c>
      <c r="G66" s="26">
        <f t="shared" si="5"/>
        <v>2.645161291871875E-2</v>
      </c>
      <c r="H66" s="26"/>
      <c r="I66" s="16">
        <f t="shared" si="2"/>
        <v>42766</v>
      </c>
      <c r="J66" s="27">
        <f t="shared" si="3"/>
        <v>0.15786595745222501</v>
      </c>
    </row>
    <row r="67" spans="2:14" x14ac:dyDescent="0.25">
      <c r="B67" s="22">
        <v>42790</v>
      </c>
      <c r="C67" s="23">
        <v>66662</v>
      </c>
      <c r="D67" s="23">
        <v>6.0307715216000002</v>
      </c>
      <c r="E67" s="23"/>
      <c r="F67" s="26">
        <f t="shared" si="4"/>
        <v>3.0802535951755063E-2</v>
      </c>
      <c r="G67" s="26">
        <f t="shared" si="5"/>
        <v>6.7253299805788841E-2</v>
      </c>
      <c r="H67" s="26"/>
      <c r="I67" s="16">
        <f t="shared" si="2"/>
        <v>42790</v>
      </c>
      <c r="J67" s="27">
        <f t="shared" si="3"/>
        <v>0.20106375598632731</v>
      </c>
    </row>
    <row r="68" spans="2:14" x14ac:dyDescent="0.25">
      <c r="B68" s="22">
        <v>42825</v>
      </c>
      <c r="C68" s="23">
        <v>64984</v>
      </c>
      <c r="D68" s="23">
        <v>6.2273121514999996</v>
      </c>
      <c r="E68" s="23"/>
      <c r="F68" s="26">
        <f t="shared" si="4"/>
        <v>-2.5171762023341634E-2</v>
      </c>
      <c r="G68" s="26">
        <f t="shared" si="5"/>
        <v>3.2589632884625686E-2</v>
      </c>
      <c r="H68" s="26"/>
      <c r="I68" s="16">
        <f t="shared" si="2"/>
        <v>42825</v>
      </c>
      <c r="J68" s="27">
        <f t="shared" si="3"/>
        <v>0.2329983882407333</v>
      </c>
    </row>
    <row r="69" spans="2:14" x14ac:dyDescent="0.25">
      <c r="B69" s="22">
        <v>42853</v>
      </c>
      <c r="C69" s="23">
        <v>65403</v>
      </c>
      <c r="D69" s="23">
        <v>6.3346796023999996</v>
      </c>
      <c r="E69" s="23"/>
      <c r="F69" s="26">
        <f t="shared" si="4"/>
        <v>6.447740982395667E-3</v>
      </c>
      <c r="G69" s="26">
        <f t="shared" si="5"/>
        <v>1.7241379312282899E-2</v>
      </c>
      <c r="H69" s="26"/>
      <c r="I69" s="16">
        <f t="shared" si="2"/>
        <v>42853</v>
      </c>
      <c r="J69" s="27">
        <f t="shared" si="3"/>
        <v>0.23281383403980679</v>
      </c>
    </row>
    <row r="70" spans="2:14" x14ac:dyDescent="0.25">
      <c r="B70" s="22">
        <v>42886</v>
      </c>
      <c r="C70" s="23">
        <v>62711</v>
      </c>
      <c r="D70" s="23">
        <v>6.7999385561999999</v>
      </c>
      <c r="E70" s="23"/>
      <c r="F70" s="26">
        <f t="shared" si="4"/>
        <v>-4.1160191428527747E-2</v>
      </c>
      <c r="G70" s="26">
        <f t="shared" si="5"/>
        <v>7.3446327675945777E-2</v>
      </c>
      <c r="H70" s="26"/>
      <c r="I70" s="16">
        <f t="shared" si="2"/>
        <v>42886</v>
      </c>
      <c r="J70" s="27">
        <f t="shared" si="3"/>
        <v>0.20797728756081571</v>
      </c>
    </row>
    <row r="71" spans="2:14" x14ac:dyDescent="0.25">
      <c r="B71" s="22">
        <v>42916</v>
      </c>
      <c r="C71" s="23">
        <v>62899</v>
      </c>
      <c r="D71" s="23">
        <v>6.3346796023999996</v>
      </c>
      <c r="E71" s="23"/>
      <c r="F71" s="26">
        <f t="shared" si="4"/>
        <v>2.9978791599559887E-3</v>
      </c>
      <c r="G71" s="26">
        <f t="shared" si="5"/>
        <v>-6.8421052624922582E-2</v>
      </c>
      <c r="H71" s="26"/>
      <c r="I71" s="16">
        <f t="shared" si="2"/>
        <v>42916</v>
      </c>
      <c r="J71" s="27">
        <f t="shared" si="3"/>
        <v>0.2457488116748075</v>
      </c>
    </row>
    <row r="72" spans="2:14" x14ac:dyDescent="0.25">
      <c r="B72" s="22">
        <v>42947</v>
      </c>
      <c r="C72" s="23">
        <v>65920</v>
      </c>
      <c r="D72" s="23">
        <v>6.8205373471000001</v>
      </c>
      <c r="E72" s="23"/>
      <c r="F72" s="26">
        <f t="shared" ref="F72:F103" si="6">(C72-C71)/C71</f>
        <v>4.8029380435301035E-2</v>
      </c>
      <c r="G72" s="26">
        <f t="shared" ref="G72:G103" si="7">(D72-D71)/D71</f>
        <v>7.6698077123888819E-2</v>
      </c>
      <c r="H72" s="26"/>
      <c r="I72" s="16">
        <f t="shared" si="2"/>
        <v>42947</v>
      </c>
      <c r="J72" s="27">
        <f t="shared" si="3"/>
        <v>0.27234733316864335</v>
      </c>
    </row>
    <row r="73" spans="2:14" x14ac:dyDescent="0.25">
      <c r="B73" s="22">
        <v>42978</v>
      </c>
      <c r="C73" s="23">
        <v>70835.05</v>
      </c>
      <c r="D73" s="23">
        <v>7.3679088765999996</v>
      </c>
      <c r="E73" s="23"/>
      <c r="F73" s="26">
        <f t="shared" si="6"/>
        <v>7.4560831310679657E-2</v>
      </c>
      <c r="G73" s="26">
        <f t="shared" si="7"/>
        <v>8.0253431898988772E-2</v>
      </c>
      <c r="H73" s="26"/>
      <c r="I73" s="16">
        <f t="shared" si="2"/>
        <v>42978</v>
      </c>
      <c r="J73" s="27">
        <f t="shared" si="3"/>
        <v>0.29101528238180024</v>
      </c>
    </row>
    <row r="74" spans="2:14" x14ac:dyDescent="0.25">
      <c r="B74" s="22">
        <v>43007</v>
      </c>
      <c r="C74" s="23">
        <v>74293.509999999995</v>
      </c>
      <c r="D74" s="23">
        <v>7.7064149540000004</v>
      </c>
      <c r="E74" s="23"/>
      <c r="F74" s="26">
        <f t="shared" si="6"/>
        <v>4.8824134379801973E-2</v>
      </c>
      <c r="G74" s="26">
        <f t="shared" si="7"/>
        <v>4.5943304005166809E-2</v>
      </c>
      <c r="H74" s="26"/>
      <c r="I74" s="16">
        <f t="shared" si="2"/>
        <v>43007</v>
      </c>
      <c r="J74" s="27">
        <f t="shared" si="3"/>
        <v>0.28967475871895454</v>
      </c>
    </row>
    <row r="75" spans="2:14" x14ac:dyDescent="0.25">
      <c r="B75" s="22">
        <v>43039</v>
      </c>
      <c r="C75" s="23">
        <v>74308.490000000005</v>
      </c>
      <c r="D75" s="23">
        <v>7.6840696386999996</v>
      </c>
      <c r="E75" s="23"/>
      <c r="F75" s="26">
        <f t="shared" si="6"/>
        <v>2.0163268635457496E-4</v>
      </c>
      <c r="G75" s="26">
        <f t="shared" si="7"/>
        <v>-2.8995733338239905E-3</v>
      </c>
      <c r="H75" s="26"/>
      <c r="I75" s="16">
        <f t="shared" si="2"/>
        <v>43039</v>
      </c>
      <c r="J75" s="27">
        <f t="shared" si="3"/>
        <v>0.29204168556101456</v>
      </c>
    </row>
    <row r="76" spans="2:14" x14ac:dyDescent="0.25">
      <c r="B76" s="22">
        <v>43069</v>
      </c>
      <c r="C76" s="23">
        <v>71970.990000000005</v>
      </c>
      <c r="D76" s="23">
        <v>8.2618192356000009</v>
      </c>
      <c r="E76" s="23"/>
      <c r="F76" s="26">
        <f t="shared" si="6"/>
        <v>-3.1456701650107541E-2</v>
      </c>
      <c r="G76" s="26">
        <f t="shared" si="7"/>
        <v>7.5187969925497145E-2</v>
      </c>
      <c r="H76" s="26"/>
      <c r="I76" s="16">
        <f t="shared" si="2"/>
        <v>43069</v>
      </c>
      <c r="J76" s="27">
        <f t="shared" si="3"/>
        <v>0.27445703513766562</v>
      </c>
    </row>
    <row r="77" spans="2:14" x14ac:dyDescent="0.25">
      <c r="B77" s="22">
        <v>43097</v>
      </c>
      <c r="C77" s="23">
        <v>76402.080000000002</v>
      </c>
      <c r="D77" s="23">
        <v>8.7270640692000008</v>
      </c>
      <c r="E77" s="23"/>
      <c r="F77" s="26">
        <f t="shared" si="6"/>
        <v>6.15677233285244E-2</v>
      </c>
      <c r="G77" s="26">
        <f t="shared" si="7"/>
        <v>5.63126377293841E-2</v>
      </c>
      <c r="H77" s="26"/>
      <c r="I77" s="16">
        <f t="shared" si="2"/>
        <v>43097</v>
      </c>
      <c r="J77" s="27">
        <f t="shared" si="3"/>
        <v>0.28942364382473718</v>
      </c>
      <c r="M77">
        <f>(C77-C76)/C76</f>
        <v>6.15677233285244E-2</v>
      </c>
      <c r="N77">
        <f>(D77-D76)/D76</f>
        <v>5.63126377293841E-2</v>
      </c>
    </row>
    <row r="78" spans="2:14" x14ac:dyDescent="0.25">
      <c r="B78" s="22">
        <v>43131</v>
      </c>
      <c r="C78" s="23">
        <v>84912.7</v>
      </c>
      <c r="D78" s="23">
        <v>8.5786569241000006</v>
      </c>
      <c r="E78" s="23"/>
      <c r="F78" s="26">
        <f t="shared" si="6"/>
        <v>0.11139251706236264</v>
      </c>
      <c r="G78" s="26">
        <f t="shared" si="7"/>
        <v>-1.7005391953493987E-2</v>
      </c>
      <c r="H78" s="26"/>
      <c r="I78" s="16">
        <f t="shared" si="2"/>
        <v>43131</v>
      </c>
      <c r="J78" s="27">
        <f t="shared" si="3"/>
        <v>0.29856040158871766</v>
      </c>
    </row>
    <row r="79" spans="2:14" x14ac:dyDescent="0.25">
      <c r="B79" s="22">
        <v>43159</v>
      </c>
      <c r="C79" s="23">
        <v>85353.600000000006</v>
      </c>
      <c r="D79" s="23">
        <v>8.4736860166000003</v>
      </c>
      <c r="E79" s="23"/>
      <c r="F79" s="26">
        <f t="shared" si="6"/>
        <v>5.1923917152558894E-3</v>
      </c>
      <c r="G79" s="26">
        <f t="shared" si="7"/>
        <v>-1.2236286918655734E-2</v>
      </c>
      <c r="H79" s="26"/>
      <c r="I79" s="16">
        <f t="shared" si="2"/>
        <v>43159</v>
      </c>
      <c r="J79" s="27">
        <f t="shared" si="3"/>
        <v>0.31146548407438984</v>
      </c>
    </row>
    <row r="80" spans="2:14" x14ac:dyDescent="0.25">
      <c r="B80" s="22">
        <v>43188</v>
      </c>
      <c r="C80" s="23">
        <v>85365.56</v>
      </c>
      <c r="D80" s="23">
        <v>8.2320160196999996</v>
      </c>
      <c r="E80" s="23"/>
      <c r="F80" s="26">
        <f t="shared" si="6"/>
        <v>1.4012297079434084E-4</v>
      </c>
      <c r="G80" s="26">
        <f t="shared" si="7"/>
        <v>-2.8520055667222946E-2</v>
      </c>
      <c r="H80" s="26"/>
      <c r="I80" s="16">
        <f t="shared" si="2"/>
        <v>43188</v>
      </c>
      <c r="J80" s="27">
        <f t="shared" si="3"/>
        <v>0.26402187044893344</v>
      </c>
    </row>
    <row r="81" spans="2:14" x14ac:dyDescent="0.25">
      <c r="B81" s="22">
        <v>43220</v>
      </c>
      <c r="C81" s="23">
        <v>86115.5</v>
      </c>
      <c r="D81" s="23">
        <v>8.4155160672000004</v>
      </c>
      <c r="E81" s="23"/>
      <c r="F81" s="26">
        <f t="shared" si="6"/>
        <v>8.7850416491147294E-3</v>
      </c>
      <c r="G81" s="26">
        <f t="shared" si="7"/>
        <v>2.2291021672074945E-2</v>
      </c>
      <c r="H81" s="26"/>
      <c r="I81" s="16">
        <f t="shared" si="2"/>
        <v>43220</v>
      </c>
      <c r="J81" s="27">
        <f t="shared" si="3"/>
        <v>0.25837590667664151</v>
      </c>
    </row>
    <row r="82" spans="2:14" x14ac:dyDescent="0.25">
      <c r="B82" s="22">
        <v>43250</v>
      </c>
      <c r="C82" s="23">
        <v>76753.61</v>
      </c>
      <c r="D82" s="23">
        <v>8.1315278984999999</v>
      </c>
      <c r="E82" s="23"/>
      <c r="F82" s="26">
        <f t="shared" si="6"/>
        <v>-0.1087131817152545</v>
      </c>
      <c r="G82" s="26">
        <f t="shared" si="7"/>
        <v>-3.3745781771704078E-2</v>
      </c>
      <c r="H82" s="26"/>
      <c r="I82" s="16">
        <f t="shared" si="2"/>
        <v>43250</v>
      </c>
      <c r="J82" s="27">
        <f t="shared" si="3"/>
        <v>0.25407359728712392</v>
      </c>
    </row>
    <row r="83" spans="2:14" x14ac:dyDescent="0.25">
      <c r="B83" s="22">
        <v>43280</v>
      </c>
      <c r="C83" s="23">
        <v>72762.52</v>
      </c>
      <c r="D83" s="23">
        <v>7.6913462369000003</v>
      </c>
      <c r="E83" s="23"/>
      <c r="F83" s="26">
        <f t="shared" si="6"/>
        <v>-5.1998726835128621E-2</v>
      </c>
      <c r="G83" s="26">
        <f t="shared" si="7"/>
        <v>-5.4132712461233599E-2</v>
      </c>
      <c r="H83" s="26"/>
      <c r="I83" s="16">
        <f t="shared" si="2"/>
        <v>43280</v>
      </c>
      <c r="J83" s="27">
        <f t="shared" si="3"/>
        <v>0.30971568305310654</v>
      </c>
    </row>
    <row r="84" spans="2:14" x14ac:dyDescent="0.25">
      <c r="B84" s="22">
        <v>43312</v>
      </c>
      <c r="C84" s="23">
        <v>79220.44</v>
      </c>
      <c r="D84" s="23">
        <v>8.8211790334</v>
      </c>
      <c r="E84" s="23"/>
      <c r="F84" s="26">
        <f t="shared" si="6"/>
        <v>8.8753385671634211E-2</v>
      </c>
      <c r="G84" s="26">
        <f t="shared" si="7"/>
        <v>0.14689662403696171</v>
      </c>
      <c r="H84" s="26"/>
      <c r="I84" s="16">
        <f t="shared" si="2"/>
        <v>43312</v>
      </c>
      <c r="J84" s="27">
        <f t="shared" si="3"/>
        <v>0.39371812607209672</v>
      </c>
    </row>
    <row r="85" spans="2:14" x14ac:dyDescent="0.25">
      <c r="B85" s="22">
        <v>43343</v>
      </c>
      <c r="C85" s="23">
        <v>76677.53</v>
      </c>
      <c r="D85" s="23">
        <v>9.1214136519999993</v>
      </c>
      <c r="E85" s="23"/>
      <c r="F85" s="26">
        <f t="shared" si="6"/>
        <v>-3.2099165316425954E-2</v>
      </c>
      <c r="G85" s="26">
        <f t="shared" si="7"/>
        <v>3.4035656397314734E-2</v>
      </c>
      <c r="H85" s="26"/>
      <c r="I85" s="16">
        <f t="shared" si="2"/>
        <v>43343</v>
      </c>
      <c r="J85" s="27">
        <f t="shared" si="3"/>
        <v>0.43058400814868125</v>
      </c>
    </row>
    <row r="86" spans="2:14" x14ac:dyDescent="0.25">
      <c r="B86" s="22">
        <v>43371</v>
      </c>
      <c r="C86" s="23">
        <v>79342.429999999993</v>
      </c>
      <c r="D86" s="23">
        <v>9.4311704589000005</v>
      </c>
      <c r="E86" s="23"/>
      <c r="F86" s="26">
        <f t="shared" si="6"/>
        <v>3.475464063592025E-2</v>
      </c>
      <c r="G86" s="26">
        <f t="shared" si="7"/>
        <v>3.395929827522761E-2</v>
      </c>
      <c r="H86" s="26"/>
      <c r="I86" s="16">
        <f t="shared" si="2"/>
        <v>43371</v>
      </c>
      <c r="J86" s="27">
        <f t="shared" si="3"/>
        <v>0.46526339182422549</v>
      </c>
    </row>
    <row r="87" spans="2:14" x14ac:dyDescent="0.25">
      <c r="B87" s="22">
        <v>43404</v>
      </c>
      <c r="C87" s="23">
        <v>87423.55</v>
      </c>
      <c r="D87" s="23">
        <v>8.5954971270999998</v>
      </c>
      <c r="E87" s="23"/>
      <c r="F87" s="26">
        <f t="shared" si="6"/>
        <v>0.10185117849302083</v>
      </c>
      <c r="G87" s="26">
        <f t="shared" si="7"/>
        <v>-8.8607594936574718E-2</v>
      </c>
      <c r="H87" s="26"/>
      <c r="I87" s="16">
        <f t="shared" si="2"/>
        <v>43404</v>
      </c>
      <c r="J87" s="27">
        <f t="shared" si="3"/>
        <v>0.32482510664303271</v>
      </c>
    </row>
    <row r="88" spans="2:14" x14ac:dyDescent="0.25">
      <c r="B88" s="22">
        <v>43434</v>
      </c>
      <c r="C88" s="23">
        <v>89504.03</v>
      </c>
      <c r="D88" s="23">
        <v>8.5095421558000002</v>
      </c>
      <c r="E88" s="23"/>
      <c r="F88" s="26">
        <f t="shared" si="6"/>
        <v>2.3797706682009548E-2</v>
      </c>
      <c r="G88" s="26">
        <f t="shared" si="7"/>
        <v>-1.0000000003373817E-2</v>
      </c>
      <c r="H88" s="26"/>
      <c r="I88" s="16">
        <f t="shared" si="2"/>
        <v>43434</v>
      </c>
      <c r="J88" s="27">
        <f t="shared" si="3"/>
        <v>0.2809976406612541</v>
      </c>
    </row>
    <row r="89" spans="2:14" x14ac:dyDescent="0.25">
      <c r="B89" s="22">
        <v>43462</v>
      </c>
      <c r="C89" s="23">
        <v>87887.27</v>
      </c>
      <c r="D89" s="23">
        <v>8.4007419759000008</v>
      </c>
      <c r="E89" s="23"/>
      <c r="F89" s="26">
        <f t="shared" si="6"/>
        <v>-1.8063544177843106E-2</v>
      </c>
      <c r="G89" s="26">
        <f t="shared" si="7"/>
        <v>-1.2785667889998345E-2</v>
      </c>
      <c r="H89" s="26"/>
      <c r="I89" s="16">
        <f t="shared" si="2"/>
        <v>43462</v>
      </c>
      <c r="J89" s="27">
        <f t="shared" si="3"/>
        <v>0.32472462696160148</v>
      </c>
      <c r="M89">
        <f>(C89-C88)/C88</f>
        <v>-1.8063544177843106E-2</v>
      </c>
      <c r="N89">
        <f>(D89-D88)/D88</f>
        <v>-1.2785667889998345E-2</v>
      </c>
    </row>
    <row r="90" spans="2:14" x14ac:dyDescent="0.25">
      <c r="B90" s="22">
        <v>43496</v>
      </c>
      <c r="C90" s="23">
        <v>97393.75</v>
      </c>
      <c r="D90" s="23">
        <v>9.0233739354000004</v>
      </c>
      <c r="E90" s="23"/>
      <c r="F90" s="26">
        <f t="shared" si="6"/>
        <v>0.10816674587798659</v>
      </c>
      <c r="G90" s="26">
        <f t="shared" si="7"/>
        <v>7.4116305593744283E-2</v>
      </c>
      <c r="H90" s="26"/>
      <c r="I90" s="16">
        <f t="shared" si="2"/>
        <v>43496</v>
      </c>
      <c r="J90" s="27">
        <f t="shared" si="3"/>
        <v>0.2858397596414089</v>
      </c>
    </row>
    <row r="91" spans="2:14" x14ac:dyDescent="0.25">
      <c r="B91" s="22">
        <v>43524</v>
      </c>
      <c r="C91" s="23">
        <v>95584.35</v>
      </c>
      <c r="D91" s="23">
        <v>8.8607780980000008</v>
      </c>
      <c r="E91" s="23"/>
      <c r="F91" s="26">
        <f t="shared" si="6"/>
        <v>-1.8578194185971831E-2</v>
      </c>
      <c r="G91" s="26">
        <f t="shared" si="7"/>
        <v>-1.8019405885653549E-2</v>
      </c>
      <c r="H91" s="26"/>
      <c r="I91" s="16">
        <f t="shared" si="2"/>
        <v>43524</v>
      </c>
      <c r="J91" s="27">
        <f t="shared" si="3"/>
        <v>0.30273979095298509</v>
      </c>
    </row>
    <row r="92" spans="2:14" x14ac:dyDescent="0.25">
      <c r="B92" s="22">
        <v>43553</v>
      </c>
      <c r="C92" s="23">
        <v>95414.56</v>
      </c>
      <c r="D92" s="23">
        <v>8.6808535310000003</v>
      </c>
      <c r="E92" s="23"/>
      <c r="F92" s="26">
        <f t="shared" si="6"/>
        <v>-1.7763368166442324E-3</v>
      </c>
      <c r="G92" s="26">
        <f t="shared" si="7"/>
        <v>-2.030572992687989E-2</v>
      </c>
      <c r="H92" s="26"/>
      <c r="I92" s="16">
        <f t="shared" si="2"/>
        <v>43553</v>
      </c>
      <c r="J92" s="27">
        <f t="shared" si="3"/>
        <v>0.31585461881115101</v>
      </c>
    </row>
    <row r="93" spans="2:14" x14ac:dyDescent="0.25">
      <c r="B93" s="22">
        <v>43585</v>
      </c>
      <c r="C93" s="23">
        <v>96353.33</v>
      </c>
      <c r="D93" s="23">
        <v>8.9605699224999995</v>
      </c>
      <c r="E93" s="23"/>
      <c r="F93" s="26">
        <f t="shared" si="6"/>
        <v>9.8388547827501817E-3</v>
      </c>
      <c r="G93" s="26">
        <f t="shared" si="7"/>
        <v>3.2222222215950343E-2</v>
      </c>
      <c r="H93" s="26"/>
      <c r="I93" s="16">
        <f t="shared" si="2"/>
        <v>43585</v>
      </c>
      <c r="J93" s="27">
        <f t="shared" si="3"/>
        <v>0.36991717143625252</v>
      </c>
    </row>
    <row r="94" spans="2:14" x14ac:dyDescent="0.25">
      <c r="B94" s="22">
        <v>43616</v>
      </c>
      <c r="C94" s="23">
        <v>97030.32</v>
      </c>
      <c r="D94" s="23">
        <v>9.1872366535999994</v>
      </c>
      <c r="E94" s="23"/>
      <c r="F94" s="26">
        <f t="shared" si="6"/>
        <v>7.0261193878821335E-3</v>
      </c>
      <c r="G94" s="26">
        <f t="shared" si="7"/>
        <v>2.5296017224399926E-2</v>
      </c>
      <c r="H94" s="26"/>
      <c r="I94" s="16">
        <f t="shared" si="2"/>
        <v>43616</v>
      </c>
      <c r="J94" s="27">
        <f t="shared" si="3"/>
        <v>0.28136225872807624</v>
      </c>
    </row>
    <row r="95" spans="2:14" x14ac:dyDescent="0.25">
      <c r="B95" s="22">
        <v>43644</v>
      </c>
      <c r="C95" s="23">
        <v>100967.2</v>
      </c>
      <c r="D95" s="23">
        <v>10.301279523</v>
      </c>
      <c r="E95" s="23"/>
      <c r="F95" s="26">
        <f t="shared" si="6"/>
        <v>4.057370933126872E-2</v>
      </c>
      <c r="G95" s="26">
        <f t="shared" si="7"/>
        <v>0.1212598424754265</v>
      </c>
      <c r="H95" s="26"/>
      <c r="I95" s="16">
        <f>B95</f>
        <v>43644</v>
      </c>
      <c r="J95" s="27">
        <f>_xlfn.COVARIANCE.P(G66:G95,$F66:$F95)/_xlfn.VAR.P($F66:$F95)</f>
        <v>0.30596880645024149</v>
      </c>
    </row>
    <row r="96" spans="2:14" x14ac:dyDescent="0.25">
      <c r="B96" s="22">
        <v>43677</v>
      </c>
      <c r="C96" s="23">
        <v>101812.13</v>
      </c>
      <c r="D96" s="23">
        <v>11.554845685</v>
      </c>
      <c r="E96" s="23"/>
      <c r="F96" s="26">
        <f t="shared" si="6"/>
        <v>8.368361210373345E-3</v>
      </c>
      <c r="G96" s="26">
        <f t="shared" si="7"/>
        <v>0.12169033557444224</v>
      </c>
      <c r="H96" s="26"/>
      <c r="I96" s="16">
        <f t="shared" ref="I96:I125" si="8">B96</f>
        <v>43677</v>
      </c>
      <c r="J96" s="27">
        <f t="shared" ref="J96:J125" si="9">_xlfn.COVARIANCE.P(G67:G96,$F67:$F96)/_xlfn.VAR.P($F67:$F96)</f>
        <v>0.30479900720633779</v>
      </c>
    </row>
    <row r="97" spans="2:14" x14ac:dyDescent="0.25">
      <c r="B97" s="22">
        <v>43707</v>
      </c>
      <c r="C97" s="23">
        <v>101134.61</v>
      </c>
      <c r="D97" s="23">
        <v>10.914526779999999</v>
      </c>
      <c r="E97" s="23"/>
      <c r="F97" s="26">
        <f t="shared" si="6"/>
        <v>-6.6546098190854476E-3</v>
      </c>
      <c r="G97" s="26">
        <f t="shared" si="7"/>
        <v>-5.5415617175332346E-2</v>
      </c>
      <c r="H97" s="26"/>
      <c r="I97" s="16">
        <f t="shared" si="8"/>
        <v>43707</v>
      </c>
      <c r="J97" s="27">
        <f t="shared" si="9"/>
        <v>0.31902072258211284</v>
      </c>
    </row>
    <row r="98" spans="2:14" x14ac:dyDescent="0.25">
      <c r="B98" s="22">
        <v>43738</v>
      </c>
      <c r="C98" s="23">
        <v>104745.32</v>
      </c>
      <c r="D98" s="23">
        <v>11.773459122</v>
      </c>
      <c r="E98" s="23"/>
      <c r="F98" s="26">
        <f t="shared" si="6"/>
        <v>3.5702021296171574E-2</v>
      </c>
      <c r="G98" s="26">
        <f t="shared" si="7"/>
        <v>7.8696251272563286E-2</v>
      </c>
      <c r="H98" s="26"/>
      <c r="I98" s="16">
        <f t="shared" si="8"/>
        <v>43738</v>
      </c>
      <c r="J98" s="27">
        <f t="shared" si="9"/>
        <v>0.34624587565974396</v>
      </c>
    </row>
    <row r="99" spans="2:14" x14ac:dyDescent="0.25">
      <c r="B99" s="22">
        <v>43769</v>
      </c>
      <c r="C99" s="23">
        <v>107219.83</v>
      </c>
      <c r="D99" s="23">
        <v>12.390557474</v>
      </c>
      <c r="E99" s="23"/>
      <c r="F99" s="26">
        <f t="shared" si="6"/>
        <v>2.3624062631151393E-2</v>
      </c>
      <c r="G99" s="26">
        <f t="shared" si="7"/>
        <v>5.2414362304692874E-2</v>
      </c>
      <c r="H99" s="26"/>
      <c r="I99" s="16">
        <f t="shared" si="8"/>
        <v>43769</v>
      </c>
      <c r="J99" s="27">
        <f t="shared" si="9"/>
        <v>0.34811734691156748</v>
      </c>
    </row>
    <row r="100" spans="2:14" x14ac:dyDescent="0.25">
      <c r="B100" s="22">
        <v>43798</v>
      </c>
      <c r="C100" s="23">
        <v>108233.28</v>
      </c>
      <c r="D100" s="23">
        <v>14.781206211000001</v>
      </c>
      <c r="E100" s="23"/>
      <c r="F100" s="26">
        <f t="shared" si="6"/>
        <v>9.4520761691190627E-3</v>
      </c>
      <c r="G100" s="26">
        <f t="shared" si="7"/>
        <v>0.19294117653838189</v>
      </c>
      <c r="H100" s="26"/>
      <c r="I100" s="16">
        <f t="shared" si="8"/>
        <v>43798</v>
      </c>
      <c r="J100" s="27">
        <f t="shared" si="9"/>
        <v>0.38498819292745057</v>
      </c>
    </row>
    <row r="101" spans="2:14" x14ac:dyDescent="0.25">
      <c r="B101" s="22">
        <v>43829</v>
      </c>
      <c r="C101" s="23">
        <v>115645.34</v>
      </c>
      <c r="D101" s="23">
        <v>16.860462351999999</v>
      </c>
      <c r="E101" s="23"/>
      <c r="F101" s="26">
        <f t="shared" si="6"/>
        <v>6.848226349603373E-2</v>
      </c>
      <c r="G101" s="26">
        <f t="shared" si="7"/>
        <v>0.14066890829603881</v>
      </c>
      <c r="H101" s="26"/>
      <c r="I101" s="16">
        <f t="shared" si="8"/>
        <v>43829</v>
      </c>
      <c r="J101" s="27">
        <f t="shared" si="9"/>
        <v>0.42350038909261778</v>
      </c>
      <c r="M101">
        <f>(C101-C100)/C100</f>
        <v>6.848226349603373E-2</v>
      </c>
      <c r="N101">
        <f>(D101-D100)/D100</f>
        <v>0.14066890829603881</v>
      </c>
    </row>
    <row r="102" spans="2:14" x14ac:dyDescent="0.25">
      <c r="B102" s="22">
        <v>43861</v>
      </c>
      <c r="C102" s="23">
        <v>113760.57</v>
      </c>
      <c r="D102" s="23">
        <v>19.171114289999998</v>
      </c>
      <c r="E102" s="23"/>
      <c r="F102" s="26">
        <f t="shared" si="6"/>
        <v>-1.6297846502072541E-2</v>
      </c>
      <c r="G102" s="26">
        <f t="shared" si="7"/>
        <v>0.13704558568798136</v>
      </c>
      <c r="H102" s="26"/>
      <c r="I102" s="16">
        <f t="shared" si="8"/>
        <v>43861</v>
      </c>
      <c r="J102" s="27">
        <f t="shared" si="9"/>
        <v>0.35141964574681095</v>
      </c>
    </row>
    <row r="103" spans="2:14" x14ac:dyDescent="0.25">
      <c r="B103" s="22">
        <v>43889</v>
      </c>
      <c r="C103" s="23">
        <v>104171.57</v>
      </c>
      <c r="D103" s="23">
        <v>21.061398254</v>
      </c>
      <c r="E103" s="23"/>
      <c r="F103" s="26">
        <f t="shared" si="6"/>
        <v>-8.429106851345769E-2</v>
      </c>
      <c r="G103" s="26">
        <f t="shared" si="7"/>
        <v>9.8600630897391725E-2</v>
      </c>
      <c r="H103" s="26"/>
      <c r="I103" s="16">
        <f t="shared" si="8"/>
        <v>43889</v>
      </c>
      <c r="J103" s="27">
        <f t="shared" si="9"/>
        <v>0.2085646507565537</v>
      </c>
    </row>
    <row r="104" spans="2:14" x14ac:dyDescent="0.25">
      <c r="B104" s="22">
        <v>43921</v>
      </c>
      <c r="C104" s="23">
        <v>73019.759999999995</v>
      </c>
      <c r="D104" s="23">
        <v>16.400745338</v>
      </c>
      <c r="E104" s="23"/>
      <c r="F104" s="26">
        <f t="shared" ref="F104:F125" si="10">(C104-C103)/C103</f>
        <v>-0.29904329943380914</v>
      </c>
      <c r="G104" s="26">
        <f t="shared" ref="G104:G125" si="11">(D104-D103)/D103</f>
        <v>-0.22128886505029857</v>
      </c>
      <c r="H104" s="26"/>
      <c r="I104" s="16">
        <f t="shared" si="8"/>
        <v>43921</v>
      </c>
      <c r="J104" s="27">
        <f t="shared" si="9"/>
        <v>0.55154455582461581</v>
      </c>
    </row>
    <row r="105" spans="2:14" x14ac:dyDescent="0.25">
      <c r="B105" s="22">
        <v>43951</v>
      </c>
      <c r="C105" s="23">
        <v>80505.89</v>
      </c>
      <c r="D105" s="23">
        <v>19.512831957</v>
      </c>
      <c r="E105" s="23"/>
      <c r="F105" s="26">
        <f t="shared" si="10"/>
        <v>0.10252197487365071</v>
      </c>
      <c r="G105" s="26">
        <f t="shared" si="11"/>
        <v>0.18975275543053491</v>
      </c>
      <c r="H105" s="26"/>
      <c r="I105" s="16">
        <f t="shared" si="8"/>
        <v>43951</v>
      </c>
      <c r="J105" s="27">
        <f t="shared" si="9"/>
        <v>0.6072210425117105</v>
      </c>
    </row>
    <row r="106" spans="2:14" x14ac:dyDescent="0.25">
      <c r="B106" s="22">
        <v>43980</v>
      </c>
      <c r="C106" s="23">
        <v>87402.59</v>
      </c>
      <c r="D106" s="23">
        <v>20.436198316999999</v>
      </c>
      <c r="E106" s="23"/>
      <c r="F106" s="26">
        <f t="shared" si="10"/>
        <v>8.5667023866204034E-2</v>
      </c>
      <c r="G106" s="26">
        <f t="shared" si="11"/>
        <v>4.7320981497447498E-2</v>
      </c>
      <c r="H106" s="26"/>
      <c r="I106" s="16">
        <f t="shared" si="8"/>
        <v>43980</v>
      </c>
      <c r="J106" s="27">
        <f t="shared" si="9"/>
        <v>0.60631517782760103</v>
      </c>
    </row>
    <row r="107" spans="2:14" x14ac:dyDescent="0.25">
      <c r="B107" s="22">
        <v>44012</v>
      </c>
      <c r="C107" s="23">
        <v>95055.82</v>
      </c>
      <c r="D107" s="23">
        <v>24.744621540000001</v>
      </c>
      <c r="E107" s="23"/>
      <c r="F107" s="26">
        <f t="shared" si="10"/>
        <v>8.7562965811425156E-2</v>
      </c>
      <c r="G107" s="26">
        <f t="shared" si="11"/>
        <v>0.21082312650176277</v>
      </c>
      <c r="H107" s="26"/>
      <c r="I107" s="16">
        <f t="shared" si="8"/>
        <v>44012</v>
      </c>
      <c r="J107" s="27">
        <f t="shared" si="9"/>
        <v>0.6617199253689835</v>
      </c>
    </row>
    <row r="108" spans="2:14" x14ac:dyDescent="0.25">
      <c r="B108" s="22">
        <v>44043</v>
      </c>
      <c r="C108" s="23">
        <v>102912.24</v>
      </c>
      <c r="D108" s="23">
        <v>32.991978912</v>
      </c>
      <c r="E108" s="23"/>
      <c r="F108" s="26">
        <f t="shared" si="10"/>
        <v>8.265059414562935E-2</v>
      </c>
      <c r="G108" s="26">
        <f t="shared" si="11"/>
        <v>0.33329899019340586</v>
      </c>
      <c r="H108" s="26"/>
      <c r="I108" s="16">
        <f t="shared" si="8"/>
        <v>44043</v>
      </c>
      <c r="J108" s="27">
        <f t="shared" si="9"/>
        <v>0.82816551979949904</v>
      </c>
    </row>
    <row r="109" spans="2:14" x14ac:dyDescent="0.25">
      <c r="B109" s="22">
        <v>44074</v>
      </c>
      <c r="C109" s="23">
        <v>99369.15</v>
      </c>
      <c r="D109" s="23">
        <v>31.654664844999999</v>
      </c>
      <c r="E109" s="23"/>
      <c r="F109" s="26">
        <f t="shared" si="10"/>
        <v>-3.4428266258707527E-2</v>
      </c>
      <c r="G109" s="26">
        <f t="shared" si="11"/>
        <v>-4.0534521150338967E-2</v>
      </c>
      <c r="H109" s="26"/>
      <c r="I109" s="16">
        <f t="shared" si="8"/>
        <v>44074</v>
      </c>
      <c r="J109" s="27">
        <f t="shared" si="9"/>
        <v>0.83991316527426418</v>
      </c>
    </row>
    <row r="110" spans="2:14" x14ac:dyDescent="0.25">
      <c r="B110" s="22">
        <v>44104</v>
      </c>
      <c r="C110" s="23">
        <v>94603.38</v>
      </c>
      <c r="D110" s="23">
        <v>32.20098823</v>
      </c>
      <c r="E110" s="23"/>
      <c r="F110" s="26">
        <f t="shared" si="10"/>
        <v>-4.7960257283070143E-2</v>
      </c>
      <c r="G110" s="26">
        <f t="shared" si="11"/>
        <v>1.7258858612944537E-2</v>
      </c>
      <c r="H110" s="26"/>
      <c r="I110" s="16">
        <f t="shared" si="8"/>
        <v>44104</v>
      </c>
      <c r="J110" s="27">
        <f t="shared" si="9"/>
        <v>0.8331182467254592</v>
      </c>
    </row>
    <row r="111" spans="2:14" x14ac:dyDescent="0.25">
      <c r="B111" s="22">
        <v>44134</v>
      </c>
      <c r="C111" s="23">
        <v>93952.4</v>
      </c>
      <c r="D111" s="23">
        <v>37.165919901000002</v>
      </c>
      <c r="E111" s="23"/>
      <c r="F111" s="26">
        <f t="shared" si="10"/>
        <v>-6.8811494895849434E-3</v>
      </c>
      <c r="G111" s="26">
        <f t="shared" si="11"/>
        <v>0.15418569254885262</v>
      </c>
      <c r="H111" s="26"/>
      <c r="I111" s="16">
        <f t="shared" si="8"/>
        <v>44134</v>
      </c>
      <c r="J111" s="27">
        <f t="shared" si="9"/>
        <v>0.82546833130374098</v>
      </c>
    </row>
    <row r="112" spans="2:14" x14ac:dyDescent="0.25">
      <c r="B112" s="22">
        <v>44165</v>
      </c>
      <c r="C112" s="23">
        <v>108893.32</v>
      </c>
      <c r="D112" s="23">
        <v>36.058245116000002</v>
      </c>
      <c r="E112" s="23"/>
      <c r="F112" s="26">
        <f t="shared" si="10"/>
        <v>0.15902648575235986</v>
      </c>
      <c r="G112" s="26">
        <f t="shared" si="11"/>
        <v>-2.9803507835956908E-2</v>
      </c>
      <c r="H112" s="26"/>
      <c r="I112" s="16">
        <f t="shared" si="8"/>
        <v>44165</v>
      </c>
      <c r="J112" s="27">
        <f t="shared" si="9"/>
        <v>0.67284874246192283</v>
      </c>
    </row>
    <row r="113" spans="2:14" x14ac:dyDescent="0.25">
      <c r="B113" s="22">
        <v>44195</v>
      </c>
      <c r="C113" s="23">
        <v>119017.24</v>
      </c>
      <c r="D113" s="23">
        <v>37.140607269999997</v>
      </c>
      <c r="E113" s="23"/>
      <c r="F113" s="26">
        <f t="shared" si="10"/>
        <v>9.2970992160033308E-2</v>
      </c>
      <c r="G113" s="26">
        <f t="shared" si="11"/>
        <v>3.0017050206354107E-2</v>
      </c>
      <c r="H113" s="26"/>
      <c r="I113" s="16">
        <f t="shared" si="8"/>
        <v>44195</v>
      </c>
      <c r="J113" s="27">
        <f t="shared" si="9"/>
        <v>0.61973398699239823</v>
      </c>
      <c r="M113">
        <f>(C113-C112)/C112</f>
        <v>9.2970992160033308E-2</v>
      </c>
      <c r="N113">
        <f>(D113-D112)/D112</f>
        <v>3.0017050206354107E-2</v>
      </c>
    </row>
    <row r="114" spans="2:14" x14ac:dyDescent="0.25">
      <c r="B114" s="22">
        <v>44225</v>
      </c>
      <c r="C114" s="23">
        <v>115067.55</v>
      </c>
      <c r="D114" s="23">
        <v>41.088084013</v>
      </c>
      <c r="E114" s="23"/>
      <c r="F114" s="26">
        <f t="shared" si="10"/>
        <v>-3.3185864501647004E-2</v>
      </c>
      <c r="G114" s="26">
        <f t="shared" si="11"/>
        <v>0.10628465803757987</v>
      </c>
      <c r="H114" s="26"/>
      <c r="I114" s="16">
        <f t="shared" si="8"/>
        <v>44225</v>
      </c>
      <c r="J114" s="27">
        <f t="shared" si="9"/>
        <v>0.58245032627251825</v>
      </c>
    </row>
    <row r="115" spans="2:14" x14ac:dyDescent="0.25">
      <c r="B115" s="22">
        <v>44253</v>
      </c>
      <c r="C115" s="23">
        <v>110035.17</v>
      </c>
      <c r="D115" s="23">
        <v>38.273361465999997</v>
      </c>
      <c r="E115" s="23"/>
      <c r="F115" s="26">
        <f t="shared" si="10"/>
        <v>-4.3734137035158951E-2</v>
      </c>
      <c r="G115" s="26">
        <f t="shared" si="11"/>
        <v>-6.8504594814142283E-2</v>
      </c>
      <c r="H115" s="26"/>
      <c r="I115" s="16">
        <f t="shared" si="8"/>
        <v>44253</v>
      </c>
      <c r="J115" s="27">
        <f t="shared" si="9"/>
        <v>0.61134623477990035</v>
      </c>
    </row>
    <row r="116" spans="2:14" x14ac:dyDescent="0.25">
      <c r="B116" s="22">
        <v>44286</v>
      </c>
      <c r="C116" s="23">
        <v>116633.72</v>
      </c>
      <c r="D116" s="23">
        <v>36.743446311</v>
      </c>
      <c r="E116" s="23"/>
      <c r="F116" s="26">
        <f t="shared" si="10"/>
        <v>5.996764489026557E-2</v>
      </c>
      <c r="G116" s="26">
        <f t="shared" si="11"/>
        <v>-3.9973367804630705E-2</v>
      </c>
      <c r="H116" s="26"/>
      <c r="I116" s="16">
        <f t="shared" si="8"/>
        <v>44286</v>
      </c>
      <c r="J116" s="27">
        <f t="shared" si="9"/>
        <v>0.58752442159702156</v>
      </c>
    </row>
    <row r="117" spans="2:14" x14ac:dyDescent="0.25">
      <c r="B117" s="22">
        <v>44316</v>
      </c>
      <c r="C117" s="23">
        <v>118893.84</v>
      </c>
      <c r="D117" s="23">
        <v>34.506117363999998</v>
      </c>
      <c r="E117" s="23"/>
      <c r="F117" s="26">
        <f t="shared" si="10"/>
        <v>1.9377929470139471E-2</v>
      </c>
      <c r="G117" s="26">
        <f t="shared" si="11"/>
        <v>-6.0890557953193564E-2</v>
      </c>
      <c r="H117" s="26"/>
      <c r="I117" s="16">
        <f t="shared" si="8"/>
        <v>44316</v>
      </c>
      <c r="J117" s="27">
        <f t="shared" si="9"/>
        <v>0.67282489897218989</v>
      </c>
    </row>
    <row r="118" spans="2:14" x14ac:dyDescent="0.25">
      <c r="B118" s="22">
        <v>44347</v>
      </c>
      <c r="C118" s="23">
        <v>126215.73</v>
      </c>
      <c r="D118" s="23">
        <v>33.658494943999997</v>
      </c>
      <c r="E118" s="23"/>
      <c r="F118" s="26">
        <f t="shared" si="10"/>
        <v>6.1583426021062149E-2</v>
      </c>
      <c r="G118" s="26">
        <f t="shared" si="11"/>
        <v>-2.4564410161205769E-2</v>
      </c>
      <c r="H118" s="26"/>
      <c r="I118" s="16">
        <f t="shared" si="8"/>
        <v>44347</v>
      </c>
      <c r="J118" s="27">
        <f t="shared" si="9"/>
        <v>0.64937243641750331</v>
      </c>
    </row>
    <row r="119" spans="2:14" x14ac:dyDescent="0.25">
      <c r="B119" s="22">
        <v>44377</v>
      </c>
      <c r="C119" s="23">
        <v>126801.66</v>
      </c>
      <c r="D119" s="23">
        <v>33.225440264</v>
      </c>
      <c r="E119" s="23"/>
      <c r="F119" s="26">
        <f t="shared" si="10"/>
        <v>4.6422898318617461E-3</v>
      </c>
      <c r="G119" s="26">
        <f t="shared" si="11"/>
        <v>-1.2866133221954856E-2</v>
      </c>
      <c r="H119" s="26"/>
      <c r="I119" s="16">
        <f t="shared" si="8"/>
        <v>44377</v>
      </c>
      <c r="J119" s="27">
        <f t="shared" si="9"/>
        <v>0.64503582701085893</v>
      </c>
    </row>
    <row r="120" spans="2:14" x14ac:dyDescent="0.25">
      <c r="B120" s="22">
        <v>44407</v>
      </c>
      <c r="C120" s="23">
        <v>121800.79</v>
      </c>
      <c r="D120" s="23">
        <v>35.217585984999999</v>
      </c>
      <c r="E120" s="23"/>
      <c r="F120" s="26">
        <f t="shared" si="10"/>
        <v>-3.9438521546169107E-2</v>
      </c>
      <c r="G120" s="26">
        <f t="shared" si="11"/>
        <v>5.9958444648768254E-2</v>
      </c>
      <c r="H120" s="26"/>
      <c r="I120" s="16">
        <f t="shared" si="8"/>
        <v>44407</v>
      </c>
      <c r="J120" s="27">
        <f t="shared" si="9"/>
        <v>0.65321317236838439</v>
      </c>
    </row>
    <row r="121" spans="2:14" x14ac:dyDescent="0.25">
      <c r="B121" s="22">
        <v>44439</v>
      </c>
      <c r="C121" s="23">
        <v>118781.03</v>
      </c>
      <c r="D121" s="23">
        <v>35.225684127999997</v>
      </c>
      <c r="E121" s="23"/>
      <c r="F121" s="26">
        <f t="shared" si="10"/>
        <v>-2.4792614235096464E-2</v>
      </c>
      <c r="G121" s="26">
        <f t="shared" si="11"/>
        <v>2.29945999235927E-4</v>
      </c>
      <c r="H121" s="26"/>
      <c r="I121" s="16">
        <f t="shared" si="8"/>
        <v>44439</v>
      </c>
      <c r="J121" s="27">
        <f t="shared" si="9"/>
        <v>0.65063317914296215</v>
      </c>
    </row>
    <row r="122" spans="2:14" x14ac:dyDescent="0.25">
      <c r="B122" s="22">
        <v>44469</v>
      </c>
      <c r="C122" s="23">
        <v>110979.1</v>
      </c>
      <c r="D122" s="23">
        <v>39.277092828999997</v>
      </c>
      <c r="E122" s="23"/>
      <c r="F122" s="26">
        <f t="shared" si="10"/>
        <v>-6.5683299765964251E-2</v>
      </c>
      <c r="G122" s="26">
        <f t="shared" si="11"/>
        <v>0.11501291745756723</v>
      </c>
      <c r="H122" s="26"/>
      <c r="I122" s="16">
        <f t="shared" si="8"/>
        <v>44469</v>
      </c>
      <c r="J122" s="27">
        <f t="shared" si="9"/>
        <v>0.60333883647281905</v>
      </c>
    </row>
    <row r="123" spans="2:14" x14ac:dyDescent="0.25">
      <c r="B123" s="22">
        <v>44498</v>
      </c>
      <c r="C123" s="23">
        <v>103500.71</v>
      </c>
      <c r="D123" s="23">
        <v>36.670513112999998</v>
      </c>
      <c r="E123" s="23"/>
      <c r="F123" s="26">
        <f t="shared" si="10"/>
        <v>-6.7385570796663505E-2</v>
      </c>
      <c r="G123" s="26">
        <f t="shared" si="11"/>
        <v>-6.6363865761354085E-2</v>
      </c>
      <c r="H123" s="26"/>
      <c r="I123" s="16">
        <f t="shared" si="8"/>
        <v>44498</v>
      </c>
      <c r="J123" s="27">
        <f t="shared" si="9"/>
        <v>0.63291608211488548</v>
      </c>
    </row>
    <row r="124" spans="2:14" x14ac:dyDescent="0.25">
      <c r="B124" s="22">
        <v>44530</v>
      </c>
      <c r="C124" s="23">
        <v>101915.45</v>
      </c>
      <c r="D124" s="23">
        <v>31.942990206000001</v>
      </c>
      <c r="E124" s="23"/>
      <c r="F124" s="26">
        <f t="shared" si="10"/>
        <v>-1.5316416669992014E-2</v>
      </c>
      <c r="G124" s="26">
        <f t="shared" si="11"/>
        <v>-0.12891891892628171</v>
      </c>
      <c r="H124" s="26"/>
      <c r="I124" s="16">
        <f t="shared" si="8"/>
        <v>44530</v>
      </c>
      <c r="J124" s="27">
        <f t="shared" si="9"/>
        <v>0.65090305519758551</v>
      </c>
    </row>
    <row r="125" spans="2:14" x14ac:dyDescent="0.25">
      <c r="B125" s="22">
        <v>44560</v>
      </c>
      <c r="C125" s="23">
        <v>104822.44</v>
      </c>
      <c r="D125" s="23">
        <v>32.716352258000001</v>
      </c>
      <c r="E125" s="23"/>
      <c r="F125" s="26">
        <f t="shared" si="10"/>
        <v>2.8523545743064524E-2</v>
      </c>
      <c r="G125" s="26">
        <f t="shared" si="11"/>
        <v>2.4210696838730374E-2</v>
      </c>
      <c r="H125" s="26"/>
      <c r="I125" s="16">
        <f t="shared" si="8"/>
        <v>44560</v>
      </c>
      <c r="J125" s="27">
        <f t="shared" si="9"/>
        <v>0.63703433113622843</v>
      </c>
      <c r="M125">
        <f>(C125-C124)/C124</f>
        <v>2.8523545743064524E-2</v>
      </c>
      <c r="N125">
        <f>(D125-D124)/D124</f>
        <v>2.4210696838730374E-2</v>
      </c>
    </row>
  </sheetData>
  <mergeCells count="2">
    <mergeCell ref="K3:L3"/>
    <mergeCell ref="F5:H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7</vt:i4>
      </vt:variant>
    </vt:vector>
  </HeadingPairs>
  <TitlesOfParts>
    <vt:vector size="7" baseType="lpstr">
      <vt:lpstr>BP_WEGE3</vt:lpstr>
      <vt:lpstr>DRE_WEGE3</vt:lpstr>
      <vt:lpstr>FC_WEGE3</vt:lpstr>
      <vt:lpstr>NA_WEGE3</vt:lpstr>
      <vt:lpstr>Dado_Macro</vt:lpstr>
      <vt:lpstr>CGO_WEGE3</vt:lpstr>
      <vt:lpstr>Retornos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</dc:creator>
  <cp:lastModifiedBy>Gabriel</cp:lastModifiedBy>
  <dcterms:created xsi:type="dcterms:W3CDTF">2022-08-08T14:31:22Z</dcterms:created>
  <dcterms:modified xsi:type="dcterms:W3CDTF">2022-11-25T17:22:13Z</dcterms:modified>
</cp:coreProperties>
</file>