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144183\Documents\16_resilia\modulo_03\projeto_final\"/>
    </mc:Choice>
  </mc:AlternateContent>
  <xr:revisionPtr revIDLastSave="0" documentId="13_ncr:1_{20CDF758-9E3B-4683-9D88-AB6C1A307391}" xr6:coauthVersionLast="45" xr6:coauthVersionMax="45" xr10:uidLastSave="{00000000-0000-0000-0000-000000000000}"/>
  <bookViews>
    <workbookView xWindow="28680" yWindow="90" windowWidth="29040" windowHeight="15840" activeTab="2" xr2:uid="{22F9907E-C45F-4B92-B6B2-81121DEA57BA}"/>
  </bookViews>
  <sheets>
    <sheet name="dados" sheetId="1" r:id="rId1"/>
    <sheet name="tabelas" sheetId="14" r:id="rId2"/>
    <sheet name="graficos" sheetId="15" r:id="rId3"/>
    <sheet name="Planilha2" sheetId="2" r:id="rId4"/>
    <sheet name="alunos" sheetId="3" r:id="rId5"/>
    <sheet name="cursos" sheetId="4" r:id="rId6"/>
    <sheet name="departamentos" sheetId="5" r:id="rId7"/>
    <sheet name="cargos" sheetId="6" r:id="rId8"/>
    <sheet name="equipe" sheetId="7" r:id="rId9"/>
    <sheet name="prof_curso" sheetId="8" r:id="rId10"/>
    <sheet name="turmas" sheetId="9" r:id="rId11"/>
    <sheet name="inscricoes" sheetId="10" r:id="rId12"/>
    <sheet name="avaliacoes" sheetId="11" r:id="rId13"/>
    <sheet name="modulos" sheetId="12" r:id="rId14"/>
    <sheet name="rel_mod_curso" sheetId="13" r:id="rId15"/>
  </sheets>
  <definedNames>
    <definedName name="_xlnm._FilterDatabase" localSheetId="4" hidden="1">alunos!$A$1:$I$1</definedName>
    <definedName name="_xlnm._FilterDatabase" localSheetId="12" hidden="1">avaliacoes!$A$1:$G$1</definedName>
    <definedName name="_xlnm._FilterDatabase" localSheetId="7" hidden="1">cargos!$A$1:$D$1</definedName>
    <definedName name="_xlnm._FilterDatabase" localSheetId="5" hidden="1">cursos!$A$1:$E$1</definedName>
    <definedName name="_xlnm._FilterDatabase" localSheetId="6" hidden="1">departamentos!$A$1:$C$1</definedName>
    <definedName name="_xlnm._FilterDatabase" localSheetId="8" hidden="1">equipe!$A$1:$G$1</definedName>
    <definedName name="_xlnm._FilterDatabase" localSheetId="11" hidden="1">inscricoes!$A$1:$D$1</definedName>
    <definedName name="_xlnm._FilterDatabase" localSheetId="13" hidden="1">modulos!$A$1:$D$1</definedName>
    <definedName name="_xlnm._FilterDatabase" localSheetId="9" hidden="1">prof_curso!$A$1:$C$1</definedName>
    <definedName name="_xlnm._FilterDatabase" localSheetId="14" hidden="1">rel_mod_curso!$A$1:$C$1</definedName>
    <definedName name="_xlnm._FilterDatabase" localSheetId="1" hidden="1">tabelas!$B$2:$E$2</definedName>
    <definedName name="_xlnm._FilterDatabase" localSheetId="10" hidden="1">turmas!$A$1:$F$1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3" i="14"/>
  <c r="E4" i="14"/>
  <c r="E7" i="14"/>
  <c r="E8" i="14"/>
  <c r="E9" i="14"/>
  <c r="E10" i="14"/>
  <c r="E11" i="14"/>
  <c r="E12" i="14"/>
  <c r="E13" i="14"/>
  <c r="E14" i="14"/>
  <c r="E15" i="14"/>
  <c r="E16" i="14"/>
  <c r="E5" i="14"/>
  <c r="E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" i="14"/>
  <c r="H3" i="9" l="1"/>
  <c r="H4" i="9"/>
  <c r="H5" i="9"/>
  <c r="H6" i="9"/>
  <c r="H7" i="9"/>
  <c r="H8" i="9"/>
  <c r="H9" i="9"/>
  <c r="H10" i="9"/>
  <c r="H11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2" i="8"/>
  <c r="I3" i="7"/>
  <c r="I4" i="7"/>
  <c r="I5" i="7"/>
  <c r="I6" i="7"/>
  <c r="I7" i="7"/>
  <c r="I8" i="7"/>
  <c r="I9" i="7"/>
  <c r="I10" i="7"/>
  <c r="I11" i="7"/>
  <c r="I12" i="7"/>
  <c r="I2" i="7"/>
  <c r="F3" i="6"/>
  <c r="F4" i="6"/>
  <c r="F5" i="6"/>
  <c r="F6" i="6"/>
  <c r="F7" i="6"/>
  <c r="F8" i="6"/>
  <c r="F9" i="6"/>
  <c r="F2" i="6"/>
  <c r="E3" i="5"/>
  <c r="E4" i="5"/>
  <c r="E5" i="5"/>
  <c r="E2" i="5"/>
  <c r="G3" i="4"/>
  <c r="G4" i="4"/>
  <c r="G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2" i="3"/>
  <c r="E3" i="13"/>
  <c r="E4" i="13"/>
  <c r="E5" i="13"/>
  <c r="E6" i="13"/>
  <c r="E7" i="13"/>
  <c r="E8" i="13"/>
  <c r="E9" i="13"/>
  <c r="E10" i="13"/>
  <c r="E2" i="13"/>
  <c r="F3" i="12"/>
  <c r="F4" i="12"/>
  <c r="F5" i="12"/>
  <c r="F6" i="12"/>
  <c r="F7" i="12"/>
  <c r="F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2" i="10"/>
  <c r="K1" i="3"/>
  <c r="E1" i="5"/>
  <c r="G1" i="4"/>
</calcChain>
</file>

<file path=xl/sharedStrings.xml><?xml version="1.0" encoding="utf-8"?>
<sst xmlns="http://schemas.openxmlformats.org/spreadsheetml/2006/main" count="902" uniqueCount="428">
  <si>
    <t>ALUNOS</t>
  </si>
  <si>
    <t>CPF</t>
  </si>
  <si>
    <t>CURSOS</t>
  </si>
  <si>
    <t>ID_CURSO</t>
  </si>
  <si>
    <t>ID</t>
  </si>
  <si>
    <t>NOME</t>
  </si>
  <si>
    <t>DURACAO</t>
  </si>
  <si>
    <t>DEPARTAMENTOS</t>
  </si>
  <si>
    <t>CARGOS</t>
  </si>
  <si>
    <t>ID_DEPARTAMENTO</t>
  </si>
  <si>
    <t>EQUIPE</t>
  </si>
  <si>
    <t>MATRICULA</t>
  </si>
  <si>
    <t>ID_CARGO</t>
  </si>
  <si>
    <t>DATA_SAIDA</t>
  </si>
  <si>
    <t>PROF_CURSO</t>
  </si>
  <si>
    <t>TURMAS</t>
  </si>
  <si>
    <t>DATA_INICIO</t>
  </si>
  <si>
    <t>DATA_FIM</t>
  </si>
  <si>
    <t>INSCRICOES</t>
  </si>
  <si>
    <t>ID_TURMA</t>
  </si>
  <si>
    <t>AVALIACOES</t>
  </si>
  <si>
    <t>NOTA_CURSO</t>
  </si>
  <si>
    <t>OPCAO_CURSO</t>
  </si>
  <si>
    <t>NOTA_FACILITADOR</t>
  </si>
  <si>
    <t>MODULOS</t>
  </si>
  <si>
    <t>REL_MOD_CUR</t>
  </si>
  <si>
    <t>ID_MODULO</t>
  </si>
  <si>
    <t>mod1</t>
  </si>
  <si>
    <t>mod2</t>
  </si>
  <si>
    <t>mod3</t>
  </si>
  <si>
    <t>mod4</t>
  </si>
  <si>
    <t>mod5</t>
  </si>
  <si>
    <t>mod6</t>
  </si>
  <si>
    <t>curso1</t>
  </si>
  <si>
    <t>curso2</t>
  </si>
  <si>
    <t>curso3</t>
  </si>
  <si>
    <t>docencia</t>
  </si>
  <si>
    <t>rh</t>
  </si>
  <si>
    <t>ti</t>
  </si>
  <si>
    <t>financeiro</t>
  </si>
  <si>
    <t>tecnico ti</t>
  </si>
  <si>
    <t>assistente</t>
  </si>
  <si>
    <t>analista</t>
  </si>
  <si>
    <t>junior</t>
  </si>
  <si>
    <t>pleno</t>
  </si>
  <si>
    <t>senior</t>
  </si>
  <si>
    <t>turma1</t>
  </si>
  <si>
    <t>turma2</t>
  </si>
  <si>
    <t>turma3</t>
  </si>
  <si>
    <t>turma4</t>
  </si>
  <si>
    <t>turma5</t>
  </si>
  <si>
    <t>turma6</t>
  </si>
  <si>
    <t>turma7</t>
  </si>
  <si>
    <t>turma8</t>
  </si>
  <si>
    <t>turma9</t>
  </si>
  <si>
    <t>turma10</t>
  </si>
  <si>
    <t>30/02/2023</t>
  </si>
  <si>
    <t>27048950855</t>
  </si>
  <si>
    <t>45740967999</t>
  </si>
  <si>
    <t>41847494910</t>
  </si>
  <si>
    <t>35336460537</t>
  </si>
  <si>
    <t>49245135182</t>
  </si>
  <si>
    <t>43082200637</t>
  </si>
  <si>
    <t>78583916015</t>
  </si>
  <si>
    <t>5574099567</t>
  </si>
  <si>
    <t>70133248861</t>
  </si>
  <si>
    <t>38151354544</t>
  </si>
  <si>
    <t>36812338856</t>
  </si>
  <si>
    <t>73807819454</t>
  </si>
  <si>
    <t>67170163840</t>
  </si>
  <si>
    <t>21447355350</t>
  </si>
  <si>
    <t>50018267283</t>
  </si>
  <si>
    <t>93224341743</t>
  </si>
  <si>
    <t>17529555065</t>
  </si>
  <si>
    <t>23347646827</t>
  </si>
  <si>
    <t>20717424657</t>
  </si>
  <si>
    <t>14716532020</t>
  </si>
  <si>
    <t>49103180592</t>
  </si>
  <si>
    <t>13805077401</t>
  </si>
  <si>
    <t>45673806115</t>
  </si>
  <si>
    <t>97628598568</t>
  </si>
  <si>
    <t>68960602499</t>
  </si>
  <si>
    <t>17177464078</t>
  </si>
  <si>
    <t>30642159947</t>
  </si>
  <si>
    <t>54064447294</t>
  </si>
  <si>
    <t>Plataforma</t>
  </si>
  <si>
    <t>Conteudo</t>
  </si>
  <si>
    <t>Exemplos</t>
  </si>
  <si>
    <t>SOBRENOME</t>
  </si>
  <si>
    <t>DATA_NASCIMENTO</t>
  </si>
  <si>
    <t>GENERO</t>
  </si>
  <si>
    <t>NACIONALIDADE</t>
  </si>
  <si>
    <t>BAIRRO</t>
  </si>
  <si>
    <t>CIDADE</t>
  </si>
  <si>
    <t>ESTADO</t>
  </si>
  <si>
    <t>DESCRICAO</t>
  </si>
  <si>
    <t>VALOR</t>
  </si>
  <si>
    <t>CATEGORIA</t>
  </si>
  <si>
    <t>DATA_ENTRADA</t>
  </si>
  <si>
    <t>INDICE</t>
  </si>
  <si>
    <t>ID_INSCRICAO</t>
  </si>
  <si>
    <t>TIPO_PAGAMENTO</t>
  </si>
  <si>
    <t>ID_AVALIACAO</t>
  </si>
  <si>
    <t>COMENTARIO_FACILITADOR</t>
  </si>
  <si>
    <t>COMENTARIO_CURSO</t>
  </si>
  <si>
    <t>DURACAO_DIAS</t>
  </si>
  <si>
    <t>DURACAO_MESES</t>
  </si>
  <si>
    <t>nome1</t>
  </si>
  <si>
    <t>sobrenome1</t>
  </si>
  <si>
    <t>Brasileira</t>
  </si>
  <si>
    <t>bairro1</t>
  </si>
  <si>
    <t>cidade1</t>
  </si>
  <si>
    <t>cidade2</t>
  </si>
  <si>
    <t>F</t>
  </si>
  <si>
    <t>M</t>
  </si>
  <si>
    <t>1997-02-12</t>
  </si>
  <si>
    <t>1986-05-16</t>
  </si>
  <si>
    <t>1987-03-04</t>
  </si>
  <si>
    <t>1998-03-19</t>
  </si>
  <si>
    <t>1988-07-27</t>
  </si>
  <si>
    <t>1993-08-16</t>
  </si>
  <si>
    <t>1998-04-26</t>
  </si>
  <si>
    <t>1992-10-16</t>
  </si>
  <si>
    <t>1994-10-27</t>
  </si>
  <si>
    <t>1989-05-10</t>
  </si>
  <si>
    <t>1990-08-31</t>
  </si>
  <si>
    <t>1992-10-15</t>
  </si>
  <si>
    <t>1984-07-23</t>
  </si>
  <si>
    <t>1984-04-18</t>
  </si>
  <si>
    <t>1998-05-25</t>
  </si>
  <si>
    <t>1987-10-12</t>
  </si>
  <si>
    <t>1991-07-08</t>
  </si>
  <si>
    <t>1993-03-07</t>
  </si>
  <si>
    <t>1996-03-13</t>
  </si>
  <si>
    <t>1989-12-09</t>
  </si>
  <si>
    <t>1985-01-11</t>
  </si>
  <si>
    <t>1988-09-21</t>
  </si>
  <si>
    <t>1997-08-18</t>
  </si>
  <si>
    <t>1993-06-09</t>
  </si>
  <si>
    <t>1996-02-04</t>
  </si>
  <si>
    <t>1996-10-17</t>
  </si>
  <si>
    <t>1987-05-29</t>
  </si>
  <si>
    <t>1992-08-28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</si>
  <si>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</si>
  <si>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</si>
  <si>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</si>
  <si>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</si>
  <si>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</si>
  <si>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</si>
  <si>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</si>
  <si>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</si>
  <si>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nome10</t>
  </si>
  <si>
    <t>nome11</t>
  </si>
  <si>
    <t>nome12</t>
  </si>
  <si>
    <t>nome13</t>
  </si>
  <si>
    <t>nome14</t>
  </si>
  <si>
    <t>nome15</t>
  </si>
  <si>
    <t>nome16</t>
  </si>
  <si>
    <t>nome17</t>
  </si>
  <si>
    <t>nome18</t>
  </si>
  <si>
    <t>nome19</t>
  </si>
  <si>
    <t>nome20</t>
  </si>
  <si>
    <t>nome21</t>
  </si>
  <si>
    <t>sobrenome2</t>
  </si>
  <si>
    <t>sobrenome3</t>
  </si>
  <si>
    <t>sobrenome4</t>
  </si>
  <si>
    <t>sobrenome5</t>
  </si>
  <si>
    <t>sobrenome6</t>
  </si>
  <si>
    <t>sobrenome7</t>
  </si>
  <si>
    <t>sobrenome8</t>
  </si>
  <si>
    <t>sobrenome9</t>
  </si>
  <si>
    <t>sobrenome10</t>
  </si>
  <si>
    <t>sobrenome11</t>
  </si>
  <si>
    <t>sobrenome12</t>
  </si>
  <si>
    <t>sobrenome13</t>
  </si>
  <si>
    <t>sobrenome14</t>
  </si>
  <si>
    <t>sobrenome15</t>
  </si>
  <si>
    <t>sobrenome16</t>
  </si>
  <si>
    <t>sobrenome17</t>
  </si>
  <si>
    <t>sobrenome18</t>
  </si>
  <si>
    <t>sobrenome19</t>
  </si>
  <si>
    <t>sobrenome20</t>
  </si>
  <si>
    <t>sobrenome21</t>
  </si>
  <si>
    <t>nome22</t>
  </si>
  <si>
    <t>sobrenome22</t>
  </si>
  <si>
    <t>nome23</t>
  </si>
  <si>
    <t>sobrenome23</t>
  </si>
  <si>
    <t>nome24</t>
  </si>
  <si>
    <t>sobrenome24</t>
  </si>
  <si>
    <t>nome25</t>
  </si>
  <si>
    <t>sobrenome25</t>
  </si>
  <si>
    <t>nome26</t>
  </si>
  <si>
    <t>sobrenome26</t>
  </si>
  <si>
    <t>nome27</t>
  </si>
  <si>
    <t>sobrenome27</t>
  </si>
  <si>
    <t>nome28</t>
  </si>
  <si>
    <t>sobrenome28</t>
  </si>
  <si>
    <t>estado1</t>
  </si>
  <si>
    <t>bairro2</t>
  </si>
  <si>
    <t>estado2</t>
  </si>
  <si>
    <t>bairro3</t>
  </si>
  <si>
    <t>cidade3</t>
  </si>
  <si>
    <t>estado3</t>
  </si>
  <si>
    <t>bairro4</t>
  </si>
  <si>
    <t>cidade4</t>
  </si>
  <si>
    <t>estado4</t>
  </si>
  <si>
    <t>bairro5</t>
  </si>
  <si>
    <t>cidade5</t>
  </si>
  <si>
    <t>estado5</t>
  </si>
  <si>
    <t>bairro6</t>
  </si>
  <si>
    <t>cidade6</t>
  </si>
  <si>
    <t>estado6</t>
  </si>
  <si>
    <t>bairro7</t>
  </si>
  <si>
    <t>cidade7</t>
  </si>
  <si>
    <t>estado7</t>
  </si>
  <si>
    <t>bairro8</t>
  </si>
  <si>
    <t>cidade8</t>
  </si>
  <si>
    <t>estado8</t>
  </si>
  <si>
    <t>bairro9</t>
  </si>
  <si>
    <t>cidade9</t>
  </si>
  <si>
    <t>estado9</t>
  </si>
  <si>
    <t>bairro10</t>
  </si>
  <si>
    <t>cidade10</t>
  </si>
  <si>
    <t>estado10</t>
  </si>
  <si>
    <t>bairro11</t>
  </si>
  <si>
    <t>cidade11</t>
  </si>
  <si>
    <t>estado11</t>
  </si>
  <si>
    <t>bairro12</t>
  </si>
  <si>
    <t>cidade12</t>
  </si>
  <si>
    <t>estado12</t>
  </si>
  <si>
    <t>bairro13</t>
  </si>
  <si>
    <t>cidade13</t>
  </si>
  <si>
    <t>estado13</t>
  </si>
  <si>
    <t>bairro14</t>
  </si>
  <si>
    <t>cidade14</t>
  </si>
  <si>
    <t>estado14</t>
  </si>
  <si>
    <t>bairro15</t>
  </si>
  <si>
    <t>cidade15</t>
  </si>
  <si>
    <t>estado15</t>
  </si>
  <si>
    <t>bairro16</t>
  </si>
  <si>
    <t>cidade16</t>
  </si>
  <si>
    <t>estado16</t>
  </si>
  <si>
    <t>bairro17</t>
  </si>
  <si>
    <t>cidade17</t>
  </si>
  <si>
    <t>estado17</t>
  </si>
  <si>
    <t>bairro18</t>
  </si>
  <si>
    <t>cidade18</t>
  </si>
  <si>
    <t>estado18</t>
  </si>
  <si>
    <t>bairro19</t>
  </si>
  <si>
    <t>cidade19</t>
  </si>
  <si>
    <t>estado19</t>
  </si>
  <si>
    <t>bairro20</t>
  </si>
  <si>
    <t>cidade20</t>
  </si>
  <si>
    <t>estado20</t>
  </si>
  <si>
    <t>bairro21</t>
  </si>
  <si>
    <t>cidade21</t>
  </si>
  <si>
    <t>estado21</t>
  </si>
  <si>
    <t>bairro22</t>
  </si>
  <si>
    <t>cidade22</t>
  </si>
  <si>
    <t>estado22</t>
  </si>
  <si>
    <t>bairro23</t>
  </si>
  <si>
    <t>cidade23</t>
  </si>
  <si>
    <t>estado23</t>
  </si>
  <si>
    <t>bairro24</t>
  </si>
  <si>
    <t>cidade24</t>
  </si>
  <si>
    <t>estado24</t>
  </si>
  <si>
    <t>bairro25</t>
  </si>
  <si>
    <t>cidade25</t>
  </si>
  <si>
    <t>estado25</t>
  </si>
  <si>
    <t>bairro26</t>
  </si>
  <si>
    <t>cidade26</t>
  </si>
  <si>
    <t>estado26</t>
  </si>
  <si>
    <t>bairro27</t>
  </si>
  <si>
    <t>cidade27</t>
  </si>
  <si>
    <t>estado27</t>
  </si>
  <si>
    <t>bairro28</t>
  </si>
  <si>
    <t>cidade28</t>
  </si>
  <si>
    <t>estado28</t>
  </si>
  <si>
    <t>descricaoCurso1</t>
  </si>
  <si>
    <t>descricaoCurso2</t>
  </si>
  <si>
    <t>descricaoCurso3</t>
  </si>
  <si>
    <t>administrativo</t>
  </si>
  <si>
    <t>cargo1</t>
  </si>
  <si>
    <t>cargo2</t>
  </si>
  <si>
    <t>cargo3</t>
  </si>
  <si>
    <t>cargo4</t>
  </si>
  <si>
    <t>cargo5</t>
  </si>
  <si>
    <t>cargo6</t>
  </si>
  <si>
    <t>cargo7</t>
  </si>
  <si>
    <t>cargo8</t>
  </si>
  <si>
    <t>tecnico</t>
  </si>
  <si>
    <t>63582838192</t>
  </si>
  <si>
    <t>71198988607</t>
  </si>
  <si>
    <t>81559616763</t>
  </si>
  <si>
    <t>93648892584</t>
  </si>
  <si>
    <t>22928913896</t>
  </si>
  <si>
    <t>51875656984</t>
  </si>
  <si>
    <t>30987625876</t>
  </si>
  <si>
    <t>29783603592</t>
  </si>
  <si>
    <t>62492867579</t>
  </si>
  <si>
    <t>71310647622</t>
  </si>
  <si>
    <t>61126813514</t>
  </si>
  <si>
    <t>2020-05-10</t>
  </si>
  <si>
    <t>2020-01-24</t>
  </si>
  <si>
    <t>2020-07-23</t>
  </si>
  <si>
    <t>2021-06-05</t>
  </si>
  <si>
    <t>2019-06-23</t>
  </si>
  <si>
    <t>2020-07-22</t>
  </si>
  <si>
    <t>2020-03-30</t>
  </si>
  <si>
    <t>2019-04-21</t>
  </si>
  <si>
    <t>2019-02-05</t>
  </si>
  <si>
    <t>2020-03-26</t>
  </si>
  <si>
    <t>2019-05-04</t>
  </si>
  <si>
    <t>2022-04-01</t>
  </si>
  <si>
    <t>2022-06-01</t>
  </si>
  <si>
    <t>2022-07-01</t>
  </si>
  <si>
    <t>2022-09-01</t>
  </si>
  <si>
    <t>2022-10-01</t>
  </si>
  <si>
    <t>2022-08-30</t>
  </si>
  <si>
    <t>2022-10-30</t>
  </si>
  <si>
    <t>2022-11-30</t>
  </si>
  <si>
    <t>2023-01-30</t>
  </si>
  <si>
    <t>2023-02-28</t>
  </si>
  <si>
    <t>A vista debito</t>
  </si>
  <si>
    <t>A vista dinheiro</t>
  </si>
  <si>
    <t>Prazo 6x</t>
  </si>
  <si>
    <t>Prazo 12x</t>
  </si>
  <si>
    <t>comentarioCurso1</t>
  </si>
  <si>
    <t>comentarioCurso2</t>
  </si>
  <si>
    <t>comentarioCurso3</t>
  </si>
  <si>
    <t>comentarioCurso4</t>
  </si>
  <si>
    <t>comentarioCurso5</t>
  </si>
  <si>
    <t>comentarioCurso10</t>
  </si>
  <si>
    <t>comentarioCurso16</t>
  </si>
  <si>
    <t>comentarioCurso18</t>
  </si>
  <si>
    <t>comentarioCurso19</t>
  </si>
  <si>
    <t>comentarioCurso23</t>
  </si>
  <si>
    <t>comentarioCurso24</t>
  </si>
  <si>
    <t>comentarioCurso27</t>
  </si>
  <si>
    <t>comentarioCurso29</t>
  </si>
  <si>
    <t>comentarioCurso30</t>
  </si>
  <si>
    <t>comentarioCurso6</t>
  </si>
  <si>
    <t>comentarioCurso7</t>
  </si>
  <si>
    <t>comentarioCurso8</t>
  </si>
  <si>
    <t>comentarioCurso9</t>
  </si>
  <si>
    <t>comentarioCurso11</t>
  </si>
  <si>
    <t>comentarioCurso12</t>
  </si>
  <si>
    <t>comentarioCurso13</t>
  </si>
  <si>
    <t>comentarioCurso14</t>
  </si>
  <si>
    <t>comentarioCurso15</t>
  </si>
  <si>
    <t>comentarioCurso17</t>
  </si>
  <si>
    <t>comentarioCurso20</t>
  </si>
  <si>
    <t>comentarioCurso21</t>
  </si>
  <si>
    <t>comentarioCurso22</t>
  </si>
  <si>
    <t>comentarioCurso25</t>
  </si>
  <si>
    <t>comentarioCurso26</t>
  </si>
  <si>
    <t>comentarioCurso28</t>
  </si>
  <si>
    <t>comentarioFacilitador1</t>
  </si>
  <si>
    <t>comentarioFacilitador2</t>
  </si>
  <si>
    <t>comentarioFacilitador3</t>
  </si>
  <si>
    <t>comentarioFacilitador4</t>
  </si>
  <si>
    <t>comentarioFacilitador5</t>
  </si>
  <si>
    <t>comentarioFacilitador6</t>
  </si>
  <si>
    <t>comentarioFacilitador7</t>
  </si>
  <si>
    <t>comentarioFacilitador8</t>
  </si>
  <si>
    <t>comentarioFacilitador9</t>
  </si>
  <si>
    <t>comentarioFacilitador10</t>
  </si>
  <si>
    <t>comentarioFacilitador11</t>
  </si>
  <si>
    <t>comentarioFacilitador12</t>
  </si>
  <si>
    <t>comentarioFacilitador13</t>
  </si>
  <si>
    <t>comentarioFacilitador14</t>
  </si>
  <si>
    <t>comentarioFacilitador15</t>
  </si>
  <si>
    <t>comentarioFacilitador16</t>
  </si>
  <si>
    <t>comentarioFacilitador17</t>
  </si>
  <si>
    <t>comentarioFacilitador18</t>
  </si>
  <si>
    <t>comentarioFacilitador19</t>
  </si>
  <si>
    <t>comentarioFacilitador20</t>
  </si>
  <si>
    <t>comentarioFacilitador21</t>
  </si>
  <si>
    <t>comentarioFacilitador22</t>
  </si>
  <si>
    <t>comentarioFacilitador23</t>
  </si>
  <si>
    <t>comentarioFacilitador24</t>
  </si>
  <si>
    <t>comentarioFacilitador25</t>
  </si>
  <si>
    <t>comentarioFacilitador26</t>
  </si>
  <si>
    <t>comentarioFacilitador27</t>
  </si>
  <si>
    <t>comentarioFacilitador28</t>
  </si>
  <si>
    <t>comentarioFacilitador29</t>
  </si>
  <si>
    <t>comentarioFacilitador30</t>
  </si>
  <si>
    <t>modulo1</t>
  </si>
  <si>
    <t>modulo2</t>
  </si>
  <si>
    <t>modulo3</t>
  </si>
  <si>
    <t>modulo4</t>
  </si>
  <si>
    <t>modulo5</t>
  </si>
  <si>
    <t>modulo6</t>
  </si>
  <si>
    <t>descricaoModulo1</t>
  </si>
  <si>
    <t>descricaoModulo2</t>
  </si>
  <si>
    <t>descricaoModulo3</t>
  </si>
  <si>
    <t>descricaoModulo4</t>
  </si>
  <si>
    <t>descricaoModulo5</t>
  </si>
  <si>
    <t>descricaoModulo6</t>
  </si>
  <si>
    <t>NULL</t>
  </si>
  <si>
    <t>2022-02-01</t>
  </si>
  <si>
    <t>2022-03-01</t>
  </si>
  <si>
    <t>CURSO</t>
  </si>
  <si>
    <t>QTD_TURMAS</t>
  </si>
  <si>
    <t>O profe tem boa avaliação</t>
  </si>
  <si>
    <t>O profe possui avaliacao regular</t>
  </si>
  <si>
    <t>O profe possui avaliação ruim</t>
  </si>
  <si>
    <t>NOME_PROF</t>
  </si>
  <si>
    <t>AVALIACAO_MEDIA</t>
  </si>
  <si>
    <t>AVALIACAO_BOA</t>
  </si>
  <si>
    <t>AVALIACAO_REGULAR</t>
  </si>
  <si>
    <t>TEXTO_METRICA</t>
  </si>
  <si>
    <t>O curso tem boa avaliação</t>
  </si>
  <si>
    <t>O curso possui avaliação ruim</t>
  </si>
  <si>
    <t>QTD_OCORRENCIAS</t>
  </si>
  <si>
    <t>QTD_ATIVA</t>
  </si>
  <si>
    <t>QTD_ALOCADA</t>
  </si>
  <si>
    <t>QTD_DISPONIVEL</t>
  </si>
  <si>
    <t>NOME_ALUNO</t>
  </si>
  <si>
    <t>QTD_CURSOS</t>
  </si>
  <si>
    <t>ALUNO</t>
  </si>
  <si>
    <t>NOME_CURSO</t>
  </si>
  <si>
    <t>Q2</t>
  </si>
  <si>
    <t>Q4</t>
  </si>
  <si>
    <t>Q3</t>
  </si>
  <si>
    <t>Q5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</si>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</sst>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 wrapText="1"/>
    </xf>
    <xf numFmtId="0" fontId="1" fillId="2" borderId="0" xfId="0" applyFont="1" applyFill="1" applyAlignmen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Q4 | Qtd de Turmas x Curso</a:t>
            </a:r>
          </a:p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ao Longo do Último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tabelas!$O$2</c:f>
              <c:strCache>
                <c:ptCount val="1"/>
                <c:pt idx="0">
                  <c:v>QTD_TURMAS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tabelas!$N$3:$N$5</c:f>
              <c:strCache>
                <c:ptCount val="3"/>
                <c:pt idx="0">
                  <c:v>curso1</c:v>
                </c:pt>
                <c:pt idx="1">
                  <c:v>curso2</c:v>
                </c:pt>
                <c:pt idx="2">
                  <c:v>curso3</c:v>
                </c:pt>
              </c:strCache>
            </c:strRef>
          </c:cat>
          <c:val>
            <c:numRef>
              <c:f>tabelas!$O$3:$O$5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A6E-9B52-91312FF0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570368"/>
        <c:axId val="324662240"/>
      </c:barChart>
      <c:catAx>
        <c:axId val="3365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62240"/>
        <c:crosses val="autoZero"/>
        <c:auto val="1"/>
        <c:lblAlgn val="ctr"/>
        <c:lblOffset val="100"/>
        <c:noMultiLvlLbl val="0"/>
      </c:catAx>
      <c:valAx>
        <c:axId val="3246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Turmas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| Avaliação Média x Facilitador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Avaliação Média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tabelas!$Q$3:$Q$8</c:f>
              <c:strCache>
                <c:ptCount val="6"/>
                <c:pt idx="0">
                  <c:v>nome3</c:v>
                </c:pt>
                <c:pt idx="1">
                  <c:v>nome4</c:v>
                </c:pt>
                <c:pt idx="2">
                  <c:v>nome1</c:v>
                </c:pt>
                <c:pt idx="3">
                  <c:v>nome6</c:v>
                </c:pt>
                <c:pt idx="4">
                  <c:v>nome2</c:v>
                </c:pt>
                <c:pt idx="5">
                  <c:v>nome5</c:v>
                </c:pt>
              </c:strCache>
            </c:strRef>
          </c:cat>
          <c:val>
            <c:numRef>
              <c:f>tabelas!$R$3:$R$8</c:f>
              <c:numCache>
                <c:formatCode>General</c:formatCode>
                <c:ptCount val="6"/>
                <c:pt idx="0">
                  <c:v>8.33</c:v>
                </c:pt>
                <c:pt idx="1">
                  <c:v>8</c:v>
                </c:pt>
                <c:pt idx="2">
                  <c:v>7.89</c:v>
                </c:pt>
                <c:pt idx="3">
                  <c:v>7.33</c:v>
                </c:pt>
                <c:pt idx="4">
                  <c:v>3.33</c:v>
                </c:pt>
                <c:pt idx="5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9-40B6-A52B-62F28AE3C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9478240"/>
        <c:axId val="880364464"/>
      </c:barChart>
      <c:lineChart>
        <c:grouping val="standard"/>
        <c:varyColors val="0"/>
        <c:ser>
          <c:idx val="1"/>
          <c:order val="1"/>
          <c:tx>
            <c:v>Avaliação Boa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tabelas!$S$3:$S$8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0B6-A52B-62F28AE3CFDF}"/>
            </c:ext>
          </c:extLst>
        </c:ser>
        <c:ser>
          <c:idx val="2"/>
          <c:order val="2"/>
          <c:tx>
            <c:v>Avaliação Regular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tabelas!$T$3:$T$8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9-40B6-A52B-62F28AE3C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478240"/>
        <c:axId val="880364464"/>
      </c:lineChart>
      <c:catAx>
        <c:axId val="9594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364464"/>
        <c:crosses val="autoZero"/>
        <c:auto val="1"/>
        <c:lblAlgn val="ctr"/>
        <c:lblOffset val="100"/>
        <c:noMultiLvlLbl val="0"/>
      </c:catAx>
      <c:valAx>
        <c:axId val="880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Avaliação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4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 | Avaliação Média x Curso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Avaliação Média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tabelas!$W$3:$W$5</c:f>
              <c:strCache>
                <c:ptCount val="3"/>
                <c:pt idx="0">
                  <c:v>curso3</c:v>
                </c:pt>
                <c:pt idx="1">
                  <c:v>curso1</c:v>
                </c:pt>
                <c:pt idx="2">
                  <c:v>curso2</c:v>
                </c:pt>
              </c:strCache>
            </c:strRef>
          </c:cat>
          <c:val>
            <c:numRef>
              <c:f>tabelas!$X$3:$X$5</c:f>
              <c:numCache>
                <c:formatCode>General</c:formatCode>
                <c:ptCount val="3"/>
                <c:pt idx="0">
                  <c:v>8.67</c:v>
                </c:pt>
                <c:pt idx="1">
                  <c:v>8.2899999999999991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6-4F46-B030-A1BB38A4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6787040"/>
        <c:axId val="953976672"/>
      </c:barChart>
      <c:lineChart>
        <c:grouping val="standard"/>
        <c:varyColors val="0"/>
        <c:ser>
          <c:idx val="1"/>
          <c:order val="1"/>
          <c:tx>
            <c:v>Avaliação Boa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tabelas!$Y$3:$Y$5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6-4F46-B030-A1BB38A44FA5}"/>
            </c:ext>
          </c:extLst>
        </c:ser>
        <c:ser>
          <c:idx val="2"/>
          <c:order val="2"/>
          <c:tx>
            <c:v>Avaliação Regular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tabelas!$Z$3:$Z$5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6-4F46-B030-A1BB38A4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87040"/>
        <c:axId val="953976672"/>
      </c:lineChart>
      <c:catAx>
        <c:axId val="9567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976672"/>
        <c:crosses val="autoZero"/>
        <c:auto val="1"/>
        <c:lblAlgn val="ctr"/>
        <c:lblOffset val="100"/>
        <c:noMultiLvlLbl val="0"/>
      </c:catAx>
      <c:valAx>
        <c:axId val="9539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Avaliação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 | Ocorrência</a:t>
            </a:r>
            <a:r>
              <a:rPr lang="en-US" baseline="0"/>
              <a:t> da Categorização por Curso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tabelas!$AB$3:$AB$5</c:f>
              <c:strCache>
                <c:ptCount val="3"/>
                <c:pt idx="0">
                  <c:v>Conteudo</c:v>
                </c:pt>
                <c:pt idx="1">
                  <c:v>Plataforma</c:v>
                </c:pt>
                <c:pt idx="2">
                  <c:v>Conteudo</c:v>
                </c:pt>
              </c:strCache>
            </c:strRef>
          </c:cat>
          <c:val>
            <c:numRef>
              <c:f>tabelas!$AC$3:$AC$5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C-4994-9D79-719C2452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21696"/>
        <c:axId val="330072784"/>
      </c:barChart>
      <c:catAx>
        <c:axId val="10539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072784"/>
        <c:crosses val="autoZero"/>
        <c:auto val="1"/>
        <c:lblAlgn val="ctr"/>
        <c:lblOffset val="100"/>
        <c:noMultiLvlLbl val="0"/>
      </c:catAx>
      <c:valAx>
        <c:axId val="3300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Ocorrências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9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Q7 | Qtd</a:t>
            </a:r>
            <a:r>
              <a:rPr lang="pt-BR" baseline="0"/>
              <a:t> Professores Ativos x Qtd Professores Alocados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Qtd Profes Ativos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tabelas!$AE$3:$AE$5</c:f>
              <c:strCache>
                <c:ptCount val="3"/>
                <c:pt idx="0">
                  <c:v>curso1</c:v>
                </c:pt>
                <c:pt idx="1">
                  <c:v>curso2</c:v>
                </c:pt>
                <c:pt idx="2">
                  <c:v>curso3</c:v>
                </c:pt>
              </c:strCache>
            </c:strRef>
          </c:cat>
          <c:val>
            <c:numRef>
              <c:f>tabelas!$AF$3:$AF$5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4E96-B0B0-68907FD65A01}"/>
            </c:ext>
          </c:extLst>
        </c:ser>
        <c:ser>
          <c:idx val="1"/>
          <c:order val="1"/>
          <c:tx>
            <c:v>Qtd Profes Alocados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tabelas!$AE$3:$AE$5</c:f>
              <c:strCache>
                <c:ptCount val="3"/>
                <c:pt idx="0">
                  <c:v>curso1</c:v>
                </c:pt>
                <c:pt idx="1">
                  <c:v>curso2</c:v>
                </c:pt>
                <c:pt idx="2">
                  <c:v>curso3</c:v>
                </c:pt>
              </c:strCache>
            </c:strRef>
          </c:cat>
          <c:val>
            <c:numRef>
              <c:f>tabelas!$AG$3:$AG$5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4E96-B0B0-68907FD6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66912"/>
        <c:axId val="1222962128"/>
      </c:barChart>
      <c:catAx>
        <c:axId val="12606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962128"/>
        <c:crosses val="autoZero"/>
        <c:auto val="1"/>
        <c:lblAlgn val="ctr"/>
        <c:lblOffset val="100"/>
        <c:noMultiLvlLbl val="0"/>
      </c:catAx>
      <c:valAx>
        <c:axId val="12229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Q2 | Qtd de Turmas</a:t>
            </a:r>
            <a:r>
              <a:rPr lang="pt-BR" baseline="0"/>
              <a:t> x Facilitador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tabelas!$K$3:$K$8</c:f>
              <c:strCache>
                <c:ptCount val="6"/>
                <c:pt idx="0">
                  <c:v>nome1</c:v>
                </c:pt>
                <c:pt idx="1">
                  <c:v>nome3</c:v>
                </c:pt>
                <c:pt idx="2">
                  <c:v>nome6</c:v>
                </c:pt>
                <c:pt idx="3">
                  <c:v>nome2</c:v>
                </c:pt>
                <c:pt idx="4">
                  <c:v>nome4</c:v>
                </c:pt>
                <c:pt idx="5">
                  <c:v>nome5</c:v>
                </c:pt>
              </c:strCache>
            </c:strRef>
          </c:cat>
          <c:val>
            <c:numRef>
              <c:f>tabelas!$L$3:$L$8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3-4D22-B613-0358C7FB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54176"/>
        <c:axId val="1222965040"/>
      </c:barChart>
      <c:catAx>
        <c:axId val="12316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965040"/>
        <c:crosses val="autoZero"/>
        <c:auto val="1"/>
        <c:lblAlgn val="ctr"/>
        <c:lblOffset val="100"/>
        <c:noMultiLvlLbl val="0"/>
      </c:catAx>
      <c:valAx>
        <c:axId val="12229650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</a:t>
                </a:r>
                <a:r>
                  <a:rPr lang="pt-BR" baseline="0"/>
                  <a:t> de Turmas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654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Q1 | Qtd de Cursos x</a:t>
            </a:r>
            <a:r>
              <a:rPr lang="pt-BR" baseline="0"/>
              <a:t> Aluno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tabelas!$G$3:$G$9</c:f>
              <c:strCache>
                <c:ptCount val="7"/>
                <c:pt idx="0">
                  <c:v>nome1</c:v>
                </c:pt>
                <c:pt idx="1">
                  <c:v>nome2</c:v>
                </c:pt>
                <c:pt idx="2">
                  <c:v>nome10</c:v>
                </c:pt>
                <c:pt idx="3">
                  <c:v>nome11</c:v>
                </c:pt>
                <c:pt idx="4">
                  <c:v>nome12</c:v>
                </c:pt>
                <c:pt idx="5">
                  <c:v>nome13</c:v>
                </c:pt>
                <c:pt idx="6">
                  <c:v>nome14</c:v>
                </c:pt>
              </c:strCache>
            </c:strRef>
          </c:cat>
          <c:val>
            <c:numRef>
              <c:f>tabelas!$H$3:$H$9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6-42BE-BD0F-3B4DAB35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364704"/>
        <c:axId val="962392160"/>
      </c:barChart>
      <c:catAx>
        <c:axId val="11073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92160"/>
        <c:crosses val="autoZero"/>
        <c:auto val="1"/>
        <c:lblAlgn val="ctr"/>
        <c:lblOffset val="100"/>
        <c:noMultiLvlLbl val="0"/>
      </c:catAx>
      <c:valAx>
        <c:axId val="9623921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 Cursos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364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612320</xdr:colOff>
      <xdr:row>1</xdr:row>
      <xdr:rowOff>0</xdr:rowOff>
    </xdr:from>
    <xdr:to>
      <xdr:col>27</xdr:col>
      <xdr:colOff>612320</xdr:colOff>
      <xdr:row>16</xdr:row>
      <xdr:rowOff>158115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45E241-0C14-4970-93F1-39BF0FD3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2243E-D117-496D-8038-7EAF5130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0</xdr:colOff>
      <xdr:row>39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DFDF4E-C43D-4DC4-8D77-398F45488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24</xdr:col>
      <xdr:colOff>0</xdr:colOff>
      <xdr:row>53</xdr:row>
      <xdr:rowOff>112124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680B40-8951-463F-A3F0-6412EC8D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0</xdr:colOff>
      <xdr:row>52</xdr:row>
      <xdr:rowOff>163558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9CA550-151A-4923-B835-A0B138F2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17</xdr:row>
      <xdr:rowOff>19498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0095C2-59A7-4758-B898-8303E3557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17</xdr:row>
      <xdr:rowOff>11878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D7A9111-E01A-4327-8036-B72D97F1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4AFB-383D-4E8C-99F1-30620B4390C6}">
  <dimension ref="A1:AO35"/>
  <sheetViews>
    <sheetView topLeftCell="G1" zoomScale="85" zoomScaleNormal="85" workbookViewId="0">
      <selection activeCell="AH27" sqref="AH27:AH32"/>
    </sheetView>
  </sheetViews>
  <sheetFormatPr defaultRowHeight="14.4" x14ac:dyDescent="0.3"/>
  <cols>
    <col min="1" max="1" width="21" style="6" customWidth="1"/>
    <col min="2" max="2" width="1.77734375" customWidth="1"/>
    <col min="5" max="5" width="9.5546875" bestFit="1" customWidth="1"/>
    <col min="6" max="6" width="1.77734375" customWidth="1"/>
    <col min="8" max="8" width="10.21875" bestFit="1" customWidth="1"/>
    <col min="9" max="9" width="1.77734375" customWidth="1"/>
    <col min="11" max="11" width="10" customWidth="1"/>
    <col min="12" max="12" width="13" bestFit="1" customWidth="1"/>
    <col min="13" max="13" width="1.77734375" customWidth="1"/>
    <col min="14" max="14" width="11" bestFit="1" customWidth="1"/>
    <col min="16" max="16" width="9.88671875" bestFit="1" customWidth="1"/>
    <col min="17" max="17" width="11.88671875" bestFit="1" customWidth="1"/>
    <col min="18" max="18" width="1.77734375" customWidth="1"/>
    <col min="19" max="19" width="12.33203125" bestFit="1" customWidth="1"/>
    <col min="20" max="20" width="9.5546875" bestFit="1" customWidth="1"/>
    <col min="21" max="21" width="1.77734375" customWidth="1"/>
    <col min="24" max="24" width="11" bestFit="1" customWidth="1"/>
    <col min="25" max="25" width="9.5546875" bestFit="1" customWidth="1"/>
    <col min="26" max="26" width="12.21875" bestFit="1" customWidth="1"/>
    <col min="27" max="27" width="10.5546875" bestFit="1" customWidth="1"/>
    <col min="28" max="28" width="1.77734375" customWidth="1"/>
    <col min="30" max="30" width="10" bestFit="1" customWidth="1"/>
    <col min="31" max="31" width="1.77734375" customWidth="1"/>
    <col min="32" max="32" width="11.77734375" bestFit="1" customWidth="1"/>
    <col min="33" max="33" width="12.88671875" bestFit="1" customWidth="1"/>
    <col min="34" max="34" width="14.109375" bestFit="1" customWidth="1"/>
    <col min="35" max="35" width="18.44140625" bestFit="1" customWidth="1"/>
    <col min="36" max="36" width="1.77734375" customWidth="1"/>
    <col min="38" max="38" width="9" customWidth="1"/>
    <col min="39" max="39" width="1.77734375" customWidth="1"/>
    <col min="40" max="40" width="9.6640625" bestFit="1" customWidth="1"/>
    <col min="41" max="41" width="11.77734375" bestFit="1" customWidth="1"/>
  </cols>
  <sheetData>
    <row r="1" spans="1:41" x14ac:dyDescent="0.3">
      <c r="A1" s="4" t="s">
        <v>0</v>
      </c>
      <c r="C1" s="8" t="s">
        <v>2</v>
      </c>
      <c r="D1" s="8"/>
      <c r="E1" s="8"/>
      <c r="G1" s="8" t="s">
        <v>7</v>
      </c>
      <c r="H1" s="8"/>
      <c r="J1" s="8" t="s">
        <v>8</v>
      </c>
      <c r="K1" s="8"/>
      <c r="L1" s="8"/>
      <c r="N1" s="8" t="s">
        <v>10</v>
      </c>
      <c r="O1" s="8"/>
      <c r="P1" s="8"/>
      <c r="Q1" s="8"/>
      <c r="S1" s="8" t="s">
        <v>14</v>
      </c>
      <c r="T1" s="8"/>
      <c r="V1" s="8" t="s">
        <v>15</v>
      </c>
      <c r="W1" s="8"/>
      <c r="X1" s="8"/>
      <c r="Y1" s="8"/>
      <c r="Z1" s="8"/>
      <c r="AA1" s="8"/>
      <c r="AC1" s="8" t="s">
        <v>18</v>
      </c>
      <c r="AD1" s="8"/>
      <c r="AF1" s="8" t="s">
        <v>20</v>
      </c>
      <c r="AG1" s="8"/>
      <c r="AH1" s="8"/>
      <c r="AI1" s="8"/>
      <c r="AK1" s="8" t="s">
        <v>24</v>
      </c>
      <c r="AL1" s="8"/>
      <c r="AN1" s="8" t="s">
        <v>25</v>
      </c>
      <c r="AO1" s="8"/>
    </row>
    <row r="2" spans="1:41" s="2" customFormat="1" ht="28.8" x14ac:dyDescent="0.3">
      <c r="A2" s="5" t="s">
        <v>1</v>
      </c>
      <c r="C2" s="2" t="s">
        <v>4</v>
      </c>
      <c r="D2" s="2" t="s">
        <v>5</v>
      </c>
      <c r="E2" s="2" t="s">
        <v>6</v>
      </c>
      <c r="G2" s="2" t="s">
        <v>4</v>
      </c>
      <c r="H2" s="2" t="s">
        <v>5</v>
      </c>
      <c r="J2" s="2" t="s">
        <v>4</v>
      </c>
      <c r="K2" s="2" t="s">
        <v>9</v>
      </c>
      <c r="L2" s="2" t="s">
        <v>5</v>
      </c>
      <c r="N2" s="2" t="s">
        <v>11</v>
      </c>
      <c r="O2" s="2" t="s">
        <v>5</v>
      </c>
      <c r="P2" s="2" t="s">
        <v>12</v>
      </c>
      <c r="Q2" s="2" t="s">
        <v>13</v>
      </c>
      <c r="S2" s="2" t="s">
        <v>11</v>
      </c>
      <c r="T2" s="2" t="s">
        <v>3</v>
      </c>
      <c r="V2" s="2" t="s">
        <v>4</v>
      </c>
      <c r="W2" s="2" t="s">
        <v>5</v>
      </c>
      <c r="X2" s="2" t="s">
        <v>11</v>
      </c>
      <c r="Y2" s="2" t="s">
        <v>3</v>
      </c>
      <c r="Z2" s="2" t="s">
        <v>16</v>
      </c>
      <c r="AA2" s="2" t="s">
        <v>17</v>
      </c>
      <c r="AC2" s="2" t="s">
        <v>1</v>
      </c>
      <c r="AD2" s="2" t="s">
        <v>19</v>
      </c>
      <c r="AF2" s="2" t="s">
        <v>19</v>
      </c>
      <c r="AG2" s="2" t="s">
        <v>21</v>
      </c>
      <c r="AH2" s="2" t="s">
        <v>22</v>
      </c>
      <c r="AI2" s="2" t="s">
        <v>23</v>
      </c>
      <c r="AK2" s="2" t="s">
        <v>4</v>
      </c>
      <c r="AL2" s="2" t="s">
        <v>5</v>
      </c>
      <c r="AN2" s="2" t="s">
        <v>3</v>
      </c>
      <c r="AO2" s="2" t="s">
        <v>26</v>
      </c>
    </row>
    <row r="3" spans="1:41" x14ac:dyDescent="0.3">
      <c r="A3" s="6" t="s">
        <v>57</v>
      </c>
      <c r="C3">
        <v>1</v>
      </c>
      <c r="D3" t="s">
        <v>33</v>
      </c>
      <c r="E3">
        <v>5</v>
      </c>
      <c r="G3">
        <v>1</v>
      </c>
      <c r="H3" t="s">
        <v>36</v>
      </c>
      <c r="J3">
        <v>1</v>
      </c>
      <c r="K3">
        <v>1</v>
      </c>
      <c r="L3" t="s">
        <v>43</v>
      </c>
      <c r="N3">
        <v>1</v>
      </c>
      <c r="O3" t="s">
        <v>107</v>
      </c>
      <c r="P3">
        <v>3</v>
      </c>
      <c r="S3">
        <v>1</v>
      </c>
      <c r="T3">
        <v>1</v>
      </c>
      <c r="V3">
        <v>1</v>
      </c>
      <c r="W3" t="s">
        <v>46</v>
      </c>
      <c r="X3">
        <v>1</v>
      </c>
      <c r="Y3">
        <v>1</v>
      </c>
      <c r="Z3" s="3">
        <v>44652</v>
      </c>
      <c r="AA3" s="3">
        <v>44803</v>
      </c>
      <c r="AC3" s="6" t="s">
        <v>57</v>
      </c>
      <c r="AD3">
        <v>1</v>
      </c>
      <c r="AF3" s="7">
        <v>1</v>
      </c>
      <c r="AG3" s="7">
        <v>9</v>
      </c>
      <c r="AH3" s="7" t="s">
        <v>86</v>
      </c>
      <c r="AI3" s="7">
        <v>6</v>
      </c>
      <c r="AK3">
        <v>1</v>
      </c>
      <c r="AL3" t="s">
        <v>27</v>
      </c>
      <c r="AN3">
        <v>1</v>
      </c>
      <c r="AO3">
        <v>1</v>
      </c>
    </row>
    <row r="4" spans="1:41" x14ac:dyDescent="0.3">
      <c r="A4" s="6" t="s">
        <v>58</v>
      </c>
      <c r="C4">
        <v>2</v>
      </c>
      <c r="D4" t="s">
        <v>34</v>
      </c>
      <c r="E4">
        <v>5</v>
      </c>
      <c r="G4">
        <v>2</v>
      </c>
      <c r="H4" t="s">
        <v>37</v>
      </c>
      <c r="J4">
        <v>2</v>
      </c>
      <c r="K4">
        <v>1</v>
      </c>
      <c r="L4" t="s">
        <v>44</v>
      </c>
      <c r="N4">
        <v>2</v>
      </c>
      <c r="O4" t="s">
        <v>143</v>
      </c>
      <c r="P4">
        <v>1</v>
      </c>
      <c r="S4">
        <v>1</v>
      </c>
      <c r="T4">
        <v>2</v>
      </c>
      <c r="V4">
        <v>2</v>
      </c>
      <c r="W4" t="s">
        <v>47</v>
      </c>
      <c r="X4">
        <v>1</v>
      </c>
      <c r="Y4">
        <v>1</v>
      </c>
      <c r="Z4" s="3">
        <v>44713</v>
      </c>
      <c r="AA4" s="3">
        <v>44864</v>
      </c>
      <c r="AC4" s="6" t="s">
        <v>58</v>
      </c>
      <c r="AD4">
        <v>1</v>
      </c>
      <c r="AF4" s="7">
        <v>1</v>
      </c>
      <c r="AG4" s="7">
        <v>7</v>
      </c>
      <c r="AH4" s="7" t="s">
        <v>86</v>
      </c>
      <c r="AI4" s="7">
        <v>10</v>
      </c>
      <c r="AK4">
        <v>2</v>
      </c>
      <c r="AL4" t="s">
        <v>28</v>
      </c>
      <c r="AN4">
        <v>1</v>
      </c>
      <c r="AO4">
        <v>2</v>
      </c>
    </row>
    <row r="5" spans="1:41" x14ac:dyDescent="0.3">
      <c r="A5" s="6" t="s">
        <v>59</v>
      </c>
      <c r="C5">
        <v>3</v>
      </c>
      <c r="D5" t="s">
        <v>35</v>
      </c>
      <c r="E5">
        <v>6</v>
      </c>
      <c r="G5">
        <v>3</v>
      </c>
      <c r="H5" t="s">
        <v>38</v>
      </c>
      <c r="J5">
        <v>3</v>
      </c>
      <c r="K5">
        <v>1</v>
      </c>
      <c r="L5" t="s">
        <v>45</v>
      </c>
      <c r="N5">
        <v>3</v>
      </c>
      <c r="O5" t="s">
        <v>144</v>
      </c>
      <c r="P5">
        <v>2</v>
      </c>
      <c r="S5">
        <v>2</v>
      </c>
      <c r="T5">
        <v>1</v>
      </c>
      <c r="V5">
        <v>3</v>
      </c>
      <c r="W5" t="s">
        <v>48</v>
      </c>
      <c r="X5">
        <v>1</v>
      </c>
      <c r="Y5">
        <v>1</v>
      </c>
      <c r="Z5" s="3">
        <v>44713</v>
      </c>
      <c r="AA5" s="3">
        <v>44864</v>
      </c>
      <c r="AC5" s="6" t="s">
        <v>59</v>
      </c>
      <c r="AD5">
        <v>1</v>
      </c>
      <c r="AF5" s="7">
        <v>1</v>
      </c>
      <c r="AG5" s="7">
        <v>7</v>
      </c>
      <c r="AH5" s="7" t="s">
        <v>86</v>
      </c>
      <c r="AI5" s="7">
        <v>6</v>
      </c>
      <c r="AK5">
        <v>3</v>
      </c>
      <c r="AL5" t="s">
        <v>29</v>
      </c>
      <c r="AN5">
        <v>1</v>
      </c>
      <c r="AO5">
        <v>3</v>
      </c>
    </row>
    <row r="6" spans="1:41" x14ac:dyDescent="0.3">
      <c r="A6" s="6" t="s">
        <v>60</v>
      </c>
      <c r="G6">
        <v>4</v>
      </c>
      <c r="H6" t="s">
        <v>39</v>
      </c>
      <c r="J6">
        <v>4</v>
      </c>
      <c r="K6">
        <v>2</v>
      </c>
      <c r="L6" t="s">
        <v>41</v>
      </c>
      <c r="N6">
        <v>4</v>
      </c>
      <c r="O6" t="s">
        <v>145</v>
      </c>
      <c r="P6">
        <v>1</v>
      </c>
      <c r="S6">
        <v>3</v>
      </c>
      <c r="T6">
        <v>1</v>
      </c>
      <c r="V6">
        <v>4</v>
      </c>
      <c r="W6" t="s">
        <v>49</v>
      </c>
      <c r="X6">
        <v>2</v>
      </c>
      <c r="Y6">
        <v>1</v>
      </c>
      <c r="Z6" s="3">
        <v>44743</v>
      </c>
      <c r="AA6" s="3">
        <v>44895</v>
      </c>
      <c r="AC6" s="6" t="s">
        <v>60</v>
      </c>
      <c r="AD6">
        <v>2</v>
      </c>
      <c r="AF6">
        <v>2</v>
      </c>
      <c r="AG6">
        <v>7</v>
      </c>
      <c r="AH6" t="s">
        <v>86</v>
      </c>
      <c r="AI6">
        <v>8</v>
      </c>
      <c r="AK6">
        <v>4</v>
      </c>
      <c r="AL6" t="s">
        <v>30</v>
      </c>
      <c r="AN6">
        <v>2</v>
      </c>
      <c r="AO6">
        <v>4</v>
      </c>
    </row>
    <row r="7" spans="1:41" x14ac:dyDescent="0.3">
      <c r="A7" s="6" t="s">
        <v>61</v>
      </c>
      <c r="J7">
        <v>5</v>
      </c>
      <c r="K7">
        <v>2</v>
      </c>
      <c r="L7" t="s">
        <v>42</v>
      </c>
      <c r="N7">
        <v>5</v>
      </c>
      <c r="O7" t="s">
        <v>146</v>
      </c>
      <c r="P7">
        <v>1</v>
      </c>
      <c r="S7">
        <v>3</v>
      </c>
      <c r="T7">
        <v>2</v>
      </c>
      <c r="V7">
        <v>5</v>
      </c>
      <c r="W7" t="s">
        <v>50</v>
      </c>
      <c r="X7">
        <v>3</v>
      </c>
      <c r="Y7">
        <v>1</v>
      </c>
      <c r="Z7" s="3">
        <v>44743</v>
      </c>
      <c r="AA7" s="3">
        <v>44895</v>
      </c>
      <c r="AC7" s="6" t="s">
        <v>61</v>
      </c>
      <c r="AD7">
        <v>2</v>
      </c>
      <c r="AF7">
        <v>2</v>
      </c>
      <c r="AG7">
        <v>9</v>
      </c>
      <c r="AH7" t="s">
        <v>86</v>
      </c>
      <c r="AI7">
        <v>8</v>
      </c>
      <c r="AK7">
        <v>5</v>
      </c>
      <c r="AL7" t="s">
        <v>31</v>
      </c>
      <c r="AN7">
        <v>2</v>
      </c>
      <c r="AO7">
        <v>5</v>
      </c>
    </row>
    <row r="8" spans="1:41" x14ac:dyDescent="0.3">
      <c r="A8" s="6" t="s">
        <v>62</v>
      </c>
      <c r="J8">
        <v>6</v>
      </c>
      <c r="K8">
        <v>3</v>
      </c>
      <c r="L8" t="s">
        <v>40</v>
      </c>
      <c r="N8">
        <v>6</v>
      </c>
      <c r="O8" t="s">
        <v>147</v>
      </c>
      <c r="P8">
        <v>2</v>
      </c>
      <c r="S8">
        <v>4</v>
      </c>
      <c r="T8">
        <v>2</v>
      </c>
      <c r="V8">
        <v>6</v>
      </c>
      <c r="W8" t="s">
        <v>51</v>
      </c>
      <c r="X8">
        <v>3</v>
      </c>
      <c r="Y8">
        <v>2</v>
      </c>
      <c r="Z8" s="3">
        <v>44805</v>
      </c>
      <c r="AA8" s="3">
        <v>44956</v>
      </c>
      <c r="AC8" s="6" t="s">
        <v>62</v>
      </c>
      <c r="AD8">
        <v>2</v>
      </c>
      <c r="AF8">
        <v>2</v>
      </c>
      <c r="AG8">
        <v>8</v>
      </c>
      <c r="AH8" t="s">
        <v>85</v>
      </c>
      <c r="AI8">
        <v>8</v>
      </c>
      <c r="AK8">
        <v>6</v>
      </c>
      <c r="AL8" t="s">
        <v>32</v>
      </c>
      <c r="AN8">
        <v>2</v>
      </c>
      <c r="AO8">
        <v>6</v>
      </c>
    </row>
    <row r="9" spans="1:41" x14ac:dyDescent="0.3">
      <c r="A9" s="6" t="s">
        <v>63</v>
      </c>
      <c r="J9">
        <v>7</v>
      </c>
      <c r="K9">
        <v>4</v>
      </c>
      <c r="L9" t="s">
        <v>41</v>
      </c>
      <c r="N9">
        <v>7</v>
      </c>
      <c r="O9" t="s">
        <v>148</v>
      </c>
      <c r="P9">
        <v>3</v>
      </c>
      <c r="S9">
        <v>5</v>
      </c>
      <c r="T9">
        <v>2</v>
      </c>
      <c r="V9">
        <v>7</v>
      </c>
      <c r="W9" t="s">
        <v>52</v>
      </c>
      <c r="X9">
        <v>4</v>
      </c>
      <c r="Y9">
        <v>2</v>
      </c>
      <c r="Z9" s="3">
        <v>44805</v>
      </c>
      <c r="AA9" s="3">
        <v>44956</v>
      </c>
      <c r="AC9" s="6" t="s">
        <v>63</v>
      </c>
      <c r="AD9">
        <v>3</v>
      </c>
      <c r="AF9" s="7">
        <v>3</v>
      </c>
      <c r="AG9" s="7">
        <v>7</v>
      </c>
      <c r="AH9" s="7" t="s">
        <v>85</v>
      </c>
      <c r="AI9" s="7">
        <v>9</v>
      </c>
      <c r="AN9">
        <v>3</v>
      </c>
      <c r="AO9">
        <v>1</v>
      </c>
    </row>
    <row r="10" spans="1:41" x14ac:dyDescent="0.3">
      <c r="A10" s="6" t="s">
        <v>64</v>
      </c>
      <c r="J10">
        <v>8</v>
      </c>
      <c r="K10">
        <v>4</v>
      </c>
      <c r="L10" t="s">
        <v>42</v>
      </c>
      <c r="N10">
        <v>8</v>
      </c>
      <c r="O10" t="s">
        <v>149</v>
      </c>
      <c r="P10">
        <v>3</v>
      </c>
      <c r="S10">
        <v>6</v>
      </c>
      <c r="T10">
        <v>3</v>
      </c>
      <c r="V10">
        <v>8</v>
      </c>
      <c r="W10" t="s">
        <v>53</v>
      </c>
      <c r="X10">
        <v>5</v>
      </c>
      <c r="Y10">
        <v>2</v>
      </c>
      <c r="Z10" s="3">
        <v>44835</v>
      </c>
      <c r="AA10" t="s">
        <v>56</v>
      </c>
      <c r="AC10" s="6" t="s">
        <v>64</v>
      </c>
      <c r="AD10">
        <v>3</v>
      </c>
      <c r="AF10" s="7">
        <v>3</v>
      </c>
      <c r="AG10" s="7">
        <v>10</v>
      </c>
      <c r="AH10" s="7" t="s">
        <v>87</v>
      </c>
      <c r="AI10" s="7">
        <v>8</v>
      </c>
      <c r="AN10">
        <v>3</v>
      </c>
      <c r="AO10">
        <v>3</v>
      </c>
    </row>
    <row r="11" spans="1:41" x14ac:dyDescent="0.3">
      <c r="A11" s="6" t="s">
        <v>65</v>
      </c>
      <c r="N11">
        <v>9</v>
      </c>
      <c r="O11" t="s">
        <v>150</v>
      </c>
      <c r="P11">
        <v>2</v>
      </c>
      <c r="S11">
        <v>7</v>
      </c>
      <c r="T11">
        <v>2</v>
      </c>
      <c r="V11">
        <v>9</v>
      </c>
      <c r="W11" t="s">
        <v>54</v>
      </c>
      <c r="X11">
        <v>6</v>
      </c>
      <c r="Y11">
        <v>3</v>
      </c>
      <c r="Z11" s="3">
        <v>44835</v>
      </c>
      <c r="AA11" t="s">
        <v>56</v>
      </c>
      <c r="AC11" s="6" t="s">
        <v>65</v>
      </c>
      <c r="AD11">
        <v>3</v>
      </c>
      <c r="AF11" s="7">
        <v>3</v>
      </c>
      <c r="AG11" s="7">
        <v>8</v>
      </c>
      <c r="AH11" s="7" t="s">
        <v>85</v>
      </c>
      <c r="AI11" s="7">
        <v>8</v>
      </c>
      <c r="AN11">
        <v>3</v>
      </c>
      <c r="AO11">
        <v>5</v>
      </c>
    </row>
    <row r="12" spans="1:41" x14ac:dyDescent="0.3">
      <c r="A12" s="6" t="s">
        <v>66</v>
      </c>
      <c r="N12">
        <v>10</v>
      </c>
      <c r="O12" t="s">
        <v>151</v>
      </c>
      <c r="P12">
        <v>3</v>
      </c>
      <c r="Q12" s="3">
        <v>44593</v>
      </c>
      <c r="S12">
        <v>7</v>
      </c>
      <c r="T12">
        <v>3</v>
      </c>
      <c r="V12">
        <v>10</v>
      </c>
      <c r="W12" t="s">
        <v>55</v>
      </c>
      <c r="X12">
        <v>6</v>
      </c>
      <c r="Y12">
        <v>3</v>
      </c>
      <c r="Z12" s="3">
        <v>44835</v>
      </c>
      <c r="AA12" t="s">
        <v>56</v>
      </c>
      <c r="AC12" s="6" t="s">
        <v>66</v>
      </c>
      <c r="AD12">
        <v>4</v>
      </c>
      <c r="AF12">
        <v>4</v>
      </c>
      <c r="AG12">
        <v>6</v>
      </c>
      <c r="AH12" t="s">
        <v>86</v>
      </c>
      <c r="AI12">
        <v>2</v>
      </c>
    </row>
    <row r="13" spans="1:41" x14ac:dyDescent="0.3">
      <c r="A13" s="6" t="s">
        <v>67</v>
      </c>
      <c r="N13">
        <v>11</v>
      </c>
      <c r="O13" t="s">
        <v>152</v>
      </c>
      <c r="P13">
        <v>3</v>
      </c>
      <c r="Q13" s="3">
        <v>44621</v>
      </c>
      <c r="S13">
        <v>8</v>
      </c>
      <c r="T13">
        <v>3</v>
      </c>
      <c r="AC13" s="6" t="s">
        <v>67</v>
      </c>
      <c r="AD13">
        <v>4</v>
      </c>
      <c r="AF13">
        <v>4</v>
      </c>
      <c r="AG13">
        <v>10</v>
      </c>
      <c r="AH13" t="s">
        <v>85</v>
      </c>
      <c r="AI13">
        <v>5</v>
      </c>
    </row>
    <row r="14" spans="1:41" x14ac:dyDescent="0.3">
      <c r="A14" s="6" t="s">
        <v>68</v>
      </c>
      <c r="S14">
        <v>9</v>
      </c>
      <c r="T14">
        <v>1</v>
      </c>
      <c r="AC14" s="6" t="s">
        <v>68</v>
      </c>
      <c r="AD14">
        <v>4</v>
      </c>
      <c r="AF14">
        <v>4</v>
      </c>
      <c r="AG14">
        <v>10</v>
      </c>
      <c r="AH14" t="s">
        <v>87</v>
      </c>
      <c r="AI14">
        <v>3</v>
      </c>
    </row>
    <row r="15" spans="1:41" x14ac:dyDescent="0.3">
      <c r="A15" s="6" t="s">
        <v>69</v>
      </c>
      <c r="S15">
        <v>9</v>
      </c>
      <c r="T15">
        <v>2</v>
      </c>
      <c r="AC15" s="6" t="s">
        <v>69</v>
      </c>
      <c r="AD15">
        <v>5</v>
      </c>
      <c r="AF15" s="7">
        <v>5</v>
      </c>
      <c r="AG15" s="7">
        <v>8</v>
      </c>
      <c r="AH15" s="7" t="s">
        <v>85</v>
      </c>
      <c r="AI15" s="7">
        <v>10</v>
      </c>
    </row>
    <row r="16" spans="1:41" x14ac:dyDescent="0.3">
      <c r="A16" s="6" t="s">
        <v>70</v>
      </c>
      <c r="S16">
        <v>10</v>
      </c>
      <c r="T16">
        <v>1</v>
      </c>
      <c r="AC16" s="6" t="s">
        <v>70</v>
      </c>
      <c r="AD16">
        <v>5</v>
      </c>
      <c r="AF16" s="7">
        <v>5</v>
      </c>
      <c r="AG16" s="7">
        <v>7</v>
      </c>
      <c r="AH16" s="7" t="s">
        <v>85</v>
      </c>
      <c r="AI16" s="7">
        <v>8</v>
      </c>
    </row>
    <row r="17" spans="1:35" x14ac:dyDescent="0.3">
      <c r="A17" s="6" t="s">
        <v>71</v>
      </c>
      <c r="S17">
        <v>10</v>
      </c>
      <c r="T17">
        <v>2</v>
      </c>
      <c r="AC17" s="6" t="s">
        <v>71</v>
      </c>
      <c r="AD17">
        <v>5</v>
      </c>
      <c r="AF17" s="7">
        <v>5</v>
      </c>
      <c r="AG17" s="7">
        <v>10</v>
      </c>
      <c r="AH17" s="7" t="s">
        <v>85</v>
      </c>
      <c r="AI17" s="7">
        <v>10</v>
      </c>
    </row>
    <row r="18" spans="1:35" x14ac:dyDescent="0.3">
      <c r="A18" s="6" t="s">
        <v>72</v>
      </c>
      <c r="S18">
        <v>11</v>
      </c>
      <c r="T18">
        <v>2</v>
      </c>
      <c r="AC18" s="6" t="s">
        <v>72</v>
      </c>
      <c r="AD18">
        <v>6</v>
      </c>
      <c r="AF18">
        <v>6</v>
      </c>
      <c r="AG18">
        <v>3</v>
      </c>
      <c r="AH18" t="s">
        <v>86</v>
      </c>
      <c r="AI18">
        <v>8</v>
      </c>
    </row>
    <row r="19" spans="1:35" x14ac:dyDescent="0.3">
      <c r="A19" s="6" t="s">
        <v>73</v>
      </c>
      <c r="S19">
        <v>11</v>
      </c>
      <c r="T19">
        <v>3</v>
      </c>
      <c r="AC19" s="6" t="s">
        <v>73</v>
      </c>
      <c r="AD19">
        <v>6</v>
      </c>
      <c r="AF19">
        <v>6</v>
      </c>
      <c r="AG19">
        <v>5</v>
      </c>
      <c r="AH19" t="s">
        <v>85</v>
      </c>
      <c r="AI19">
        <v>7</v>
      </c>
    </row>
    <row r="20" spans="1:35" x14ac:dyDescent="0.3">
      <c r="A20" s="6" t="s">
        <v>74</v>
      </c>
      <c r="AC20" s="6" t="s">
        <v>74</v>
      </c>
      <c r="AD20">
        <v>6</v>
      </c>
      <c r="AF20">
        <v>6</v>
      </c>
      <c r="AG20">
        <v>2</v>
      </c>
      <c r="AH20" t="s">
        <v>86</v>
      </c>
      <c r="AI20">
        <v>7</v>
      </c>
    </row>
    <row r="21" spans="1:35" x14ac:dyDescent="0.3">
      <c r="A21" s="6" t="s">
        <v>75</v>
      </c>
      <c r="AC21" s="6" t="s">
        <v>75</v>
      </c>
      <c r="AD21">
        <v>7</v>
      </c>
      <c r="AF21" s="7">
        <v>7</v>
      </c>
      <c r="AG21" s="7">
        <v>4</v>
      </c>
      <c r="AH21" s="7" t="s">
        <v>86</v>
      </c>
      <c r="AI21" s="7">
        <v>10</v>
      </c>
    </row>
    <row r="22" spans="1:35" x14ac:dyDescent="0.3">
      <c r="A22" s="6" t="s">
        <v>76</v>
      </c>
      <c r="AC22" s="6" t="s">
        <v>76</v>
      </c>
      <c r="AD22">
        <v>7</v>
      </c>
      <c r="AF22" s="7">
        <v>7</v>
      </c>
      <c r="AG22" s="7">
        <v>1</v>
      </c>
      <c r="AH22" s="7" t="s">
        <v>87</v>
      </c>
      <c r="AI22" s="7">
        <v>8</v>
      </c>
    </row>
    <row r="23" spans="1:35" x14ac:dyDescent="0.3">
      <c r="A23" s="6" t="s">
        <v>77</v>
      </c>
      <c r="AC23" s="6" t="s">
        <v>77</v>
      </c>
      <c r="AD23">
        <v>7</v>
      </c>
      <c r="AF23" s="7">
        <v>7</v>
      </c>
      <c r="AG23" s="7">
        <v>3</v>
      </c>
      <c r="AH23" s="7" t="s">
        <v>85</v>
      </c>
      <c r="AI23" s="7">
        <v>6</v>
      </c>
    </row>
    <row r="24" spans="1:35" x14ac:dyDescent="0.3">
      <c r="A24" s="6" t="s">
        <v>78</v>
      </c>
      <c r="AC24" s="6" t="s">
        <v>78</v>
      </c>
      <c r="AD24">
        <v>8</v>
      </c>
      <c r="AF24">
        <v>8</v>
      </c>
      <c r="AG24">
        <v>1</v>
      </c>
      <c r="AH24" t="s">
        <v>87</v>
      </c>
      <c r="AI24">
        <v>4</v>
      </c>
    </row>
    <row r="25" spans="1:35" x14ac:dyDescent="0.3">
      <c r="A25" s="6" t="s">
        <v>79</v>
      </c>
      <c r="AC25" s="6" t="s">
        <v>79</v>
      </c>
      <c r="AD25">
        <v>8</v>
      </c>
      <c r="AF25">
        <v>8</v>
      </c>
      <c r="AG25">
        <v>3</v>
      </c>
      <c r="AH25" t="s">
        <v>86</v>
      </c>
      <c r="AI25">
        <v>1</v>
      </c>
    </row>
    <row r="26" spans="1:35" x14ac:dyDescent="0.3">
      <c r="A26" s="6" t="s">
        <v>80</v>
      </c>
      <c r="AC26" s="6" t="s">
        <v>80</v>
      </c>
      <c r="AD26">
        <v>8</v>
      </c>
      <c r="AF26">
        <v>8</v>
      </c>
      <c r="AG26">
        <v>3</v>
      </c>
      <c r="AH26" t="s">
        <v>86</v>
      </c>
      <c r="AI26">
        <v>5</v>
      </c>
    </row>
    <row r="27" spans="1:35" x14ac:dyDescent="0.3">
      <c r="A27" s="6" t="s">
        <v>81</v>
      </c>
      <c r="AC27" s="6" t="s">
        <v>81</v>
      </c>
      <c r="AD27">
        <v>9</v>
      </c>
      <c r="AF27" s="7">
        <v>9</v>
      </c>
      <c r="AG27" s="7">
        <v>6</v>
      </c>
      <c r="AH27" s="7" t="s">
        <v>85</v>
      </c>
      <c r="AI27" s="7">
        <v>6</v>
      </c>
    </row>
    <row r="28" spans="1:35" x14ac:dyDescent="0.3">
      <c r="A28" s="6" t="s">
        <v>82</v>
      </c>
      <c r="AC28" s="6" t="s">
        <v>82</v>
      </c>
      <c r="AD28">
        <v>9</v>
      </c>
      <c r="AF28" s="7">
        <v>9</v>
      </c>
      <c r="AG28" s="7">
        <v>8</v>
      </c>
      <c r="AH28" s="7" t="s">
        <v>87</v>
      </c>
      <c r="AI28" s="7">
        <v>8</v>
      </c>
    </row>
    <row r="29" spans="1:35" x14ac:dyDescent="0.3">
      <c r="A29" s="6" t="s">
        <v>83</v>
      </c>
      <c r="AC29" s="6" t="s">
        <v>83</v>
      </c>
      <c r="AD29">
        <v>9</v>
      </c>
      <c r="AF29" s="7">
        <v>9</v>
      </c>
      <c r="AG29" s="7">
        <v>10</v>
      </c>
      <c r="AH29" s="7" t="s">
        <v>86</v>
      </c>
      <c r="AI29" s="7">
        <v>6</v>
      </c>
    </row>
    <row r="30" spans="1:35" x14ac:dyDescent="0.3">
      <c r="A30" s="6" t="s">
        <v>84</v>
      </c>
      <c r="AC30" s="6" t="s">
        <v>84</v>
      </c>
      <c r="AD30">
        <v>10</v>
      </c>
      <c r="AF30">
        <v>10</v>
      </c>
      <c r="AG30">
        <v>10</v>
      </c>
      <c r="AH30" t="s">
        <v>85</v>
      </c>
      <c r="AI30">
        <v>7</v>
      </c>
    </row>
    <row r="31" spans="1:35" x14ac:dyDescent="0.3">
      <c r="AC31" s="6" t="s">
        <v>57</v>
      </c>
      <c r="AD31">
        <v>10</v>
      </c>
      <c r="AF31">
        <v>10</v>
      </c>
      <c r="AG31">
        <v>9</v>
      </c>
      <c r="AH31" t="s">
        <v>86</v>
      </c>
      <c r="AI31">
        <v>10</v>
      </c>
    </row>
    <row r="32" spans="1:35" x14ac:dyDescent="0.3">
      <c r="AC32" s="6" t="s">
        <v>58</v>
      </c>
      <c r="AD32">
        <v>10</v>
      </c>
      <c r="AF32">
        <v>10</v>
      </c>
      <c r="AG32">
        <v>7</v>
      </c>
      <c r="AH32" t="s">
        <v>86</v>
      </c>
      <c r="AI32">
        <v>7</v>
      </c>
    </row>
    <row r="33" spans="29:29" x14ac:dyDescent="0.3">
      <c r="AC33" s="6"/>
    </row>
    <row r="34" spans="29:29" x14ac:dyDescent="0.3">
      <c r="AC34" s="6"/>
    </row>
    <row r="35" spans="29:29" x14ac:dyDescent="0.3">
      <c r="AC35" s="6"/>
    </row>
  </sheetData>
  <mergeCells count="10">
    <mergeCell ref="AF1:AI1"/>
    <mergeCell ref="AK1:AL1"/>
    <mergeCell ref="AN1:AO1"/>
    <mergeCell ref="S1:T1"/>
    <mergeCell ref="C1:E1"/>
    <mergeCell ref="G1:H1"/>
    <mergeCell ref="J1:L1"/>
    <mergeCell ref="N1:Q1"/>
    <mergeCell ref="V1:AA1"/>
    <mergeCell ref="AC1:AD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5247-373F-4558-B638-DFC6DDD21001}">
  <dimension ref="A1:E18"/>
  <sheetViews>
    <sheetView workbookViewId="0">
      <selection activeCell="E2" sqref="E2:E18"/>
    </sheetView>
  </sheetViews>
  <sheetFormatPr defaultRowHeight="14.4" x14ac:dyDescent="0.3"/>
  <cols>
    <col min="1" max="1" width="9" bestFit="1" customWidth="1"/>
    <col min="2" max="2" width="13.44140625" bestFit="1" customWidth="1"/>
    <col min="3" max="3" width="11.88671875" bestFit="1" customWidth="1"/>
  </cols>
  <sheetData>
    <row r="1" spans="1:5" x14ac:dyDescent="0.3">
      <c r="A1" s="1" t="s">
        <v>99</v>
      </c>
      <c r="B1" s="1" t="s">
        <v>11</v>
      </c>
      <c r="C1" s="1" t="s">
        <v>3</v>
      </c>
    </row>
    <row r="2" spans="1:5" x14ac:dyDescent="0.3">
      <c r="A2">
        <v>1</v>
      </c>
      <c r="B2">
        <v>1</v>
      </c>
      <c r="C2">
        <v>1</v>
      </c>
      <c r="E2" t="str">
        <f>"INSERT INTO prof_curso ("&amp;$B$1&amp;", "&amp;$C$1&amp;") VALUES ("&amp;B2&amp;", "&amp;C2&amp;");"</f>
        <v>INSERT INTO prof_curso (MATRICULA, ID_CURSO) VALUES (1, 1);</v>
      </c>
    </row>
    <row r="3" spans="1:5" x14ac:dyDescent="0.3">
      <c r="A3">
        <v>2</v>
      </c>
      <c r="B3">
        <v>1</v>
      </c>
      <c r="C3">
        <v>2</v>
      </c>
      <c r="E3" t="str">
        <f t="shared" ref="E3:E18" si="0">"INSERT INTO prof_curso ("&amp;$B$1&amp;", "&amp;$C$1&amp;") VALUES ("&amp;B3&amp;", "&amp;C3&amp;");"</f>
        <v>INSERT INTO prof_curso (MATRICULA, ID_CURSO) VALUES (1, 2);</v>
      </c>
    </row>
    <row r="4" spans="1:5" x14ac:dyDescent="0.3">
      <c r="A4">
        <v>3</v>
      </c>
      <c r="B4">
        <v>2</v>
      </c>
      <c r="C4">
        <v>1</v>
      </c>
      <c r="E4" t="str">
        <f t="shared" si="0"/>
        <v>INSERT INTO prof_curso (MATRICULA, ID_CURSO) VALUES (2, 1);</v>
      </c>
    </row>
    <row r="5" spans="1:5" x14ac:dyDescent="0.3">
      <c r="A5">
        <v>4</v>
      </c>
      <c r="B5">
        <v>3</v>
      </c>
      <c r="C5">
        <v>1</v>
      </c>
      <c r="E5" t="str">
        <f t="shared" si="0"/>
        <v>INSERT INTO prof_curso (MATRICULA, ID_CURSO) VALUES (3, 1);</v>
      </c>
    </row>
    <row r="6" spans="1:5" x14ac:dyDescent="0.3">
      <c r="A6">
        <v>5</v>
      </c>
      <c r="B6">
        <v>3</v>
      </c>
      <c r="C6">
        <v>2</v>
      </c>
      <c r="E6" t="str">
        <f t="shared" si="0"/>
        <v>INSERT INTO prof_curso (MATRICULA, ID_CURSO) VALUES (3, 2);</v>
      </c>
    </row>
    <row r="7" spans="1:5" x14ac:dyDescent="0.3">
      <c r="A7">
        <v>6</v>
      </c>
      <c r="B7">
        <v>4</v>
      </c>
      <c r="C7">
        <v>2</v>
      </c>
      <c r="E7" t="str">
        <f t="shared" si="0"/>
        <v>INSERT INTO prof_curso (MATRICULA, ID_CURSO) VALUES (4, 2);</v>
      </c>
    </row>
    <row r="8" spans="1:5" x14ac:dyDescent="0.3">
      <c r="A8">
        <v>7</v>
      </c>
      <c r="B8">
        <v>5</v>
      </c>
      <c r="C8">
        <v>2</v>
      </c>
      <c r="E8" t="str">
        <f t="shared" si="0"/>
        <v>INSERT INTO prof_curso (MATRICULA, ID_CURSO) VALUES (5, 2);</v>
      </c>
    </row>
    <row r="9" spans="1:5" x14ac:dyDescent="0.3">
      <c r="A9">
        <v>8</v>
      </c>
      <c r="B9">
        <v>6</v>
      </c>
      <c r="C9">
        <v>3</v>
      </c>
      <c r="E9" t="str">
        <f t="shared" si="0"/>
        <v>INSERT INTO prof_curso (MATRICULA, ID_CURSO) VALUES (6, 3);</v>
      </c>
    </row>
    <row r="10" spans="1:5" x14ac:dyDescent="0.3">
      <c r="A10">
        <v>9</v>
      </c>
      <c r="B10">
        <v>7</v>
      </c>
      <c r="C10">
        <v>2</v>
      </c>
      <c r="E10" t="str">
        <f t="shared" si="0"/>
        <v>INSERT INTO prof_curso (MATRICULA, ID_CURSO) VALUES (7, 2);</v>
      </c>
    </row>
    <row r="11" spans="1:5" x14ac:dyDescent="0.3">
      <c r="A11">
        <v>10</v>
      </c>
      <c r="B11">
        <v>7</v>
      </c>
      <c r="C11">
        <v>3</v>
      </c>
      <c r="E11" t="str">
        <f t="shared" si="0"/>
        <v>INSERT INTO prof_curso (MATRICULA, ID_CURSO) VALUES (7, 3);</v>
      </c>
    </row>
    <row r="12" spans="1:5" x14ac:dyDescent="0.3">
      <c r="A12">
        <v>11</v>
      </c>
      <c r="B12">
        <v>8</v>
      </c>
      <c r="C12">
        <v>3</v>
      </c>
      <c r="E12" t="str">
        <f t="shared" si="0"/>
        <v>INSERT INTO prof_curso (MATRICULA, ID_CURSO) VALUES (8, 3);</v>
      </c>
    </row>
    <row r="13" spans="1:5" x14ac:dyDescent="0.3">
      <c r="A13">
        <v>12</v>
      </c>
      <c r="B13">
        <v>9</v>
      </c>
      <c r="C13">
        <v>1</v>
      </c>
      <c r="E13" t="str">
        <f t="shared" si="0"/>
        <v>INSERT INTO prof_curso (MATRICULA, ID_CURSO) VALUES (9, 1);</v>
      </c>
    </row>
    <row r="14" spans="1:5" x14ac:dyDescent="0.3">
      <c r="A14">
        <v>13</v>
      </c>
      <c r="B14">
        <v>9</v>
      </c>
      <c r="C14">
        <v>2</v>
      </c>
      <c r="E14" t="str">
        <f t="shared" si="0"/>
        <v>INSERT INTO prof_curso (MATRICULA, ID_CURSO) VALUES (9, 2);</v>
      </c>
    </row>
    <row r="15" spans="1:5" x14ac:dyDescent="0.3">
      <c r="A15">
        <v>14</v>
      </c>
      <c r="B15">
        <v>10</v>
      </c>
      <c r="C15">
        <v>1</v>
      </c>
      <c r="E15" t="str">
        <f t="shared" si="0"/>
        <v>INSERT INTO prof_curso (MATRICULA, ID_CURSO) VALUES (10, 1);</v>
      </c>
    </row>
    <row r="16" spans="1:5" x14ac:dyDescent="0.3">
      <c r="A16">
        <v>15</v>
      </c>
      <c r="B16">
        <v>10</v>
      </c>
      <c r="C16">
        <v>2</v>
      </c>
      <c r="E16" t="str">
        <f t="shared" si="0"/>
        <v>INSERT INTO prof_curso (MATRICULA, ID_CURSO) VALUES (10, 2);</v>
      </c>
    </row>
    <row r="17" spans="1:5" x14ac:dyDescent="0.3">
      <c r="A17">
        <v>16</v>
      </c>
      <c r="B17">
        <v>11</v>
      </c>
      <c r="C17">
        <v>2</v>
      </c>
      <c r="E17" t="str">
        <f t="shared" si="0"/>
        <v>INSERT INTO prof_curso (MATRICULA, ID_CURSO) VALUES (11, 2);</v>
      </c>
    </row>
    <row r="18" spans="1:5" x14ac:dyDescent="0.3">
      <c r="A18">
        <v>17</v>
      </c>
      <c r="B18">
        <v>11</v>
      </c>
      <c r="C18">
        <v>3</v>
      </c>
      <c r="E18" t="str">
        <f t="shared" si="0"/>
        <v>INSERT INTO prof_curso (MATRICULA, ID_CURSO) VALUES (11, 3);</v>
      </c>
    </row>
  </sheetData>
  <autoFilter ref="A1:C1" xr:uid="{D860BBD8-C512-4BF2-AE1C-7183B00C49CF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BD67-A421-4BB8-A6B8-6A27DBAD3440}">
  <dimension ref="A1:H11"/>
  <sheetViews>
    <sheetView workbookViewId="0">
      <selection activeCell="H2" sqref="H2:H11"/>
    </sheetView>
  </sheetViews>
  <sheetFormatPr defaultRowHeight="14.4" x14ac:dyDescent="0.3"/>
  <cols>
    <col min="1" max="1" width="12.44140625" bestFit="1" customWidth="1"/>
    <col min="2" max="2" width="8.77734375" bestFit="1" customWidth="1"/>
    <col min="3" max="3" width="13.44140625" bestFit="1" customWidth="1"/>
    <col min="4" max="4" width="11.88671875" bestFit="1" customWidth="1"/>
    <col min="5" max="5" width="14.44140625" bestFit="1" customWidth="1"/>
    <col min="6" max="6" width="12.21875" bestFit="1" customWidth="1"/>
  </cols>
  <sheetData>
    <row r="1" spans="1:8" x14ac:dyDescent="0.3">
      <c r="A1" s="1" t="s">
        <v>19</v>
      </c>
      <c r="B1" s="1" t="s">
        <v>5</v>
      </c>
      <c r="C1" s="1" t="s">
        <v>11</v>
      </c>
      <c r="D1" s="1" t="s">
        <v>3</v>
      </c>
      <c r="E1" s="1" t="s">
        <v>16</v>
      </c>
      <c r="F1" s="1" t="s">
        <v>17</v>
      </c>
    </row>
    <row r="2" spans="1:8" x14ac:dyDescent="0.3">
      <c r="A2">
        <v>1</v>
      </c>
      <c r="B2" t="s">
        <v>46</v>
      </c>
      <c r="C2">
        <v>1</v>
      </c>
      <c r="D2">
        <v>1</v>
      </c>
      <c r="E2" s="3" t="s">
        <v>313</v>
      </c>
      <c r="F2" s="3" t="s">
        <v>318</v>
      </c>
      <c r="H2" t="str">
        <f>"INSERT INTO turmas ("&amp;$B$1&amp;", "&amp;$C$1&amp;", "&amp;$D$1&amp;", "&amp;$E$1&amp;", "&amp;$F$1&amp;") VALUES ('"&amp;B2&amp;"', "&amp;C2&amp;", "&amp;D2&amp;", '"&amp;E2&amp;"', '"&amp;F2&amp;"');"</f>
        <v>INSERT INTO turmas (NOME, MATRICULA, ID_CURSO, DATA_INICIO, DATA_FIM) VALUES ('turma1', 1, 1, '2022-04-01', '2022-08-30');</v>
      </c>
    </row>
    <row r="3" spans="1:8" x14ac:dyDescent="0.3">
      <c r="A3">
        <v>2</v>
      </c>
      <c r="B3" t="s">
        <v>47</v>
      </c>
      <c r="C3">
        <v>1</v>
      </c>
      <c r="D3">
        <v>1</v>
      </c>
      <c r="E3" s="3" t="s">
        <v>314</v>
      </c>
      <c r="F3" s="3" t="s">
        <v>319</v>
      </c>
      <c r="H3" t="str">
        <f t="shared" ref="H3:H11" si="0">"INSERT INTO turmas ("&amp;$B$1&amp;", "&amp;$C$1&amp;", "&amp;$D$1&amp;", "&amp;$E$1&amp;", "&amp;$F$1&amp;") VALUES ('"&amp;B3&amp;"', "&amp;C3&amp;", "&amp;D3&amp;", '"&amp;E3&amp;"', '"&amp;F3&amp;"');"</f>
        <v>INSERT INTO turmas (NOME, MATRICULA, ID_CURSO, DATA_INICIO, DATA_FIM) VALUES ('turma2', 1, 1, '2022-06-01', '2022-10-30');</v>
      </c>
    </row>
    <row r="4" spans="1:8" x14ac:dyDescent="0.3">
      <c r="A4">
        <v>3</v>
      </c>
      <c r="B4" t="s">
        <v>48</v>
      </c>
      <c r="C4">
        <v>1</v>
      </c>
      <c r="D4">
        <v>1</v>
      </c>
      <c r="E4" s="3" t="s">
        <v>314</v>
      </c>
      <c r="F4" s="3" t="s">
        <v>319</v>
      </c>
      <c r="H4" t="str">
        <f t="shared" si="0"/>
        <v>INSERT INTO turmas (NOME, MATRICULA, ID_CURSO, DATA_INICIO, DATA_FIM) VALUES ('turma3', 1, 1, '2022-06-01', '2022-10-30');</v>
      </c>
    </row>
    <row r="5" spans="1:8" x14ac:dyDescent="0.3">
      <c r="A5">
        <v>4</v>
      </c>
      <c r="B5" t="s">
        <v>49</v>
      </c>
      <c r="C5">
        <v>2</v>
      </c>
      <c r="D5">
        <v>1</v>
      </c>
      <c r="E5" s="3" t="s">
        <v>315</v>
      </c>
      <c r="F5" s="3" t="s">
        <v>320</v>
      </c>
      <c r="H5" t="str">
        <f t="shared" si="0"/>
        <v>INSERT INTO turmas (NOME, MATRICULA, ID_CURSO, DATA_INICIO, DATA_FIM) VALUES ('turma4', 2, 1, '2022-07-01', '2022-11-30');</v>
      </c>
    </row>
    <row r="6" spans="1:8" x14ac:dyDescent="0.3">
      <c r="A6">
        <v>5</v>
      </c>
      <c r="B6" t="s">
        <v>50</v>
      </c>
      <c r="C6">
        <v>3</v>
      </c>
      <c r="D6">
        <v>1</v>
      </c>
      <c r="E6" s="3" t="s">
        <v>315</v>
      </c>
      <c r="F6" s="3" t="s">
        <v>320</v>
      </c>
      <c r="H6" t="str">
        <f t="shared" si="0"/>
        <v>INSERT INTO turmas (NOME, MATRICULA, ID_CURSO, DATA_INICIO, DATA_FIM) VALUES ('turma5', 3, 1, '2022-07-01', '2022-11-30');</v>
      </c>
    </row>
    <row r="7" spans="1:8" x14ac:dyDescent="0.3">
      <c r="A7">
        <v>6</v>
      </c>
      <c r="B7" t="s">
        <v>51</v>
      </c>
      <c r="C7">
        <v>3</v>
      </c>
      <c r="D7">
        <v>2</v>
      </c>
      <c r="E7" s="3" t="s">
        <v>316</v>
      </c>
      <c r="F7" s="3" t="s">
        <v>321</v>
      </c>
      <c r="H7" t="str">
        <f t="shared" si="0"/>
        <v>INSERT INTO turmas (NOME, MATRICULA, ID_CURSO, DATA_INICIO, DATA_FIM) VALUES ('turma6', 3, 2, '2022-09-01', '2023-01-30');</v>
      </c>
    </row>
    <row r="8" spans="1:8" x14ac:dyDescent="0.3">
      <c r="A8">
        <v>7</v>
      </c>
      <c r="B8" t="s">
        <v>52</v>
      </c>
      <c r="C8">
        <v>4</v>
      </c>
      <c r="D8">
        <v>2</v>
      </c>
      <c r="E8" s="3" t="s">
        <v>316</v>
      </c>
      <c r="F8" s="3" t="s">
        <v>321</v>
      </c>
      <c r="H8" t="str">
        <f t="shared" si="0"/>
        <v>INSERT INTO turmas (NOME, MATRICULA, ID_CURSO, DATA_INICIO, DATA_FIM) VALUES ('turma7', 4, 2, '2022-09-01', '2023-01-30');</v>
      </c>
    </row>
    <row r="9" spans="1:8" x14ac:dyDescent="0.3">
      <c r="A9">
        <v>8</v>
      </c>
      <c r="B9" t="s">
        <v>53</v>
      </c>
      <c r="C9">
        <v>5</v>
      </c>
      <c r="D9">
        <v>2</v>
      </c>
      <c r="E9" s="3" t="s">
        <v>317</v>
      </c>
      <c r="F9" s="3" t="s">
        <v>322</v>
      </c>
      <c r="H9" t="str">
        <f t="shared" si="0"/>
        <v>INSERT INTO turmas (NOME, MATRICULA, ID_CURSO, DATA_INICIO, DATA_FIM) VALUES ('turma8', 5, 2, '2022-10-01', '2023-02-28');</v>
      </c>
    </row>
    <row r="10" spans="1:8" x14ac:dyDescent="0.3">
      <c r="A10">
        <v>9</v>
      </c>
      <c r="B10" t="s">
        <v>54</v>
      </c>
      <c r="C10">
        <v>6</v>
      </c>
      <c r="D10">
        <v>3</v>
      </c>
      <c r="E10" s="3" t="s">
        <v>317</v>
      </c>
      <c r="F10" s="3" t="s">
        <v>322</v>
      </c>
      <c r="H10" t="str">
        <f t="shared" si="0"/>
        <v>INSERT INTO turmas (NOME, MATRICULA, ID_CURSO, DATA_INICIO, DATA_FIM) VALUES ('turma9', 6, 3, '2022-10-01', '2023-02-28');</v>
      </c>
    </row>
    <row r="11" spans="1:8" x14ac:dyDescent="0.3">
      <c r="A11">
        <v>10</v>
      </c>
      <c r="B11" t="s">
        <v>55</v>
      </c>
      <c r="C11">
        <v>6</v>
      </c>
      <c r="D11">
        <v>3</v>
      </c>
      <c r="E11" s="3" t="s">
        <v>317</v>
      </c>
      <c r="F11" s="3" t="s">
        <v>322</v>
      </c>
      <c r="H11" t="str">
        <f t="shared" si="0"/>
        <v>INSERT INTO turmas (NOME, MATRICULA, ID_CURSO, DATA_INICIO, DATA_FIM) VALUES ('turma10', 6, 3, '2022-10-01', '2023-02-28');</v>
      </c>
    </row>
  </sheetData>
  <autoFilter ref="A1:F1" xr:uid="{85045E1F-4176-42A1-83EC-6789A755558D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1882-EDAC-48D6-9209-019EE110C271}">
  <dimension ref="A1:F31"/>
  <sheetViews>
    <sheetView workbookViewId="0">
      <selection activeCell="F2" sqref="F2:F31"/>
    </sheetView>
  </sheetViews>
  <sheetFormatPr defaultRowHeight="14.4" x14ac:dyDescent="0.3"/>
  <cols>
    <col min="1" max="1" width="15.5546875" bestFit="1" customWidth="1"/>
    <col min="2" max="2" width="6.33203125" bestFit="1" customWidth="1"/>
    <col min="3" max="3" width="12.44140625" bestFit="1" customWidth="1"/>
    <col min="4" max="4" width="20" bestFit="1" customWidth="1"/>
  </cols>
  <sheetData>
    <row r="1" spans="1:6" x14ac:dyDescent="0.3">
      <c r="A1" s="1" t="s">
        <v>100</v>
      </c>
      <c r="B1" s="1" t="s">
        <v>1</v>
      </c>
      <c r="C1" s="1" t="s">
        <v>19</v>
      </c>
      <c r="D1" s="1" t="s">
        <v>101</v>
      </c>
    </row>
    <row r="2" spans="1:6" x14ac:dyDescent="0.3">
      <c r="A2">
        <v>1</v>
      </c>
      <c r="B2" s="6" t="s">
        <v>57</v>
      </c>
      <c r="C2">
        <v>1</v>
      </c>
      <c r="D2" t="s">
        <v>323</v>
      </c>
      <c r="F2" t="str">
        <f>"INSERT INTO inscricoes ("&amp;$B$1&amp;", "&amp;$C$1&amp;", "&amp;$D$1&amp;") VALUES ('"&amp;B2&amp;"', "&amp;C2&amp;", '"&amp;D2&amp;"');"</f>
        <v>INSERT INTO inscricoes (CPF, ID_TURMA, TIPO_PAGAMENTO) VALUES ('27048950855', 1, 'A vista debito');</v>
      </c>
    </row>
    <row r="3" spans="1:6" x14ac:dyDescent="0.3">
      <c r="A3">
        <v>2</v>
      </c>
      <c r="B3" s="6" t="s">
        <v>58</v>
      </c>
      <c r="C3">
        <v>1</v>
      </c>
      <c r="D3" t="s">
        <v>324</v>
      </c>
      <c r="F3" t="str">
        <f t="shared" ref="F3:F31" si="0">"INSERT INTO inscricoes ("&amp;$B$1&amp;", "&amp;$C$1&amp;", "&amp;$D$1&amp;") VALUES ('"&amp;B3&amp;"', "&amp;C3&amp;", '"&amp;D3&amp;"');"</f>
        <v>INSERT INTO inscricoes (CPF, ID_TURMA, TIPO_PAGAMENTO) VALUES ('45740967999', 1, 'A vista dinheiro');</v>
      </c>
    </row>
    <row r="4" spans="1:6" x14ac:dyDescent="0.3">
      <c r="A4">
        <v>3</v>
      </c>
      <c r="B4" s="6" t="s">
        <v>59</v>
      </c>
      <c r="C4">
        <v>1</v>
      </c>
      <c r="D4" t="s">
        <v>326</v>
      </c>
      <c r="F4" t="str">
        <f t="shared" si="0"/>
        <v>INSERT INTO inscricoes (CPF, ID_TURMA, TIPO_PAGAMENTO) VALUES ('41847494910', 1, 'Prazo 12x');</v>
      </c>
    </row>
    <row r="5" spans="1:6" x14ac:dyDescent="0.3">
      <c r="A5">
        <v>4</v>
      </c>
      <c r="B5" s="6" t="s">
        <v>60</v>
      </c>
      <c r="C5">
        <v>2</v>
      </c>
      <c r="D5" t="s">
        <v>323</v>
      </c>
      <c r="F5" t="str">
        <f t="shared" si="0"/>
        <v>INSERT INTO inscricoes (CPF, ID_TURMA, TIPO_PAGAMENTO) VALUES ('35336460537', 2, 'A vista debito');</v>
      </c>
    </row>
    <row r="6" spans="1:6" x14ac:dyDescent="0.3">
      <c r="A6">
        <v>5</v>
      </c>
      <c r="B6" s="6" t="s">
        <v>61</v>
      </c>
      <c r="C6">
        <v>2</v>
      </c>
      <c r="D6" t="s">
        <v>326</v>
      </c>
      <c r="F6" t="str">
        <f t="shared" si="0"/>
        <v>INSERT INTO inscricoes (CPF, ID_TURMA, TIPO_PAGAMENTO) VALUES ('49245135182', 2, 'Prazo 12x');</v>
      </c>
    </row>
    <row r="7" spans="1:6" x14ac:dyDescent="0.3">
      <c r="A7">
        <v>6</v>
      </c>
      <c r="B7" s="6" t="s">
        <v>62</v>
      </c>
      <c r="C7">
        <v>2</v>
      </c>
      <c r="D7" t="s">
        <v>323</v>
      </c>
      <c r="F7" t="str">
        <f t="shared" si="0"/>
        <v>INSERT INTO inscricoes (CPF, ID_TURMA, TIPO_PAGAMENTO) VALUES ('43082200637', 2, 'A vista debito');</v>
      </c>
    </row>
    <row r="8" spans="1:6" x14ac:dyDescent="0.3">
      <c r="A8">
        <v>7</v>
      </c>
      <c r="B8" s="6" t="s">
        <v>63</v>
      </c>
      <c r="C8">
        <v>3</v>
      </c>
      <c r="D8" t="s">
        <v>323</v>
      </c>
      <c r="F8" t="str">
        <f t="shared" si="0"/>
        <v>INSERT INTO inscricoes (CPF, ID_TURMA, TIPO_PAGAMENTO) VALUES ('78583916015', 3, 'A vista debito');</v>
      </c>
    </row>
    <row r="9" spans="1:6" x14ac:dyDescent="0.3">
      <c r="A9">
        <v>8</v>
      </c>
      <c r="B9" s="6" t="s">
        <v>64</v>
      </c>
      <c r="C9">
        <v>3</v>
      </c>
      <c r="D9" t="s">
        <v>323</v>
      </c>
      <c r="F9" t="str">
        <f t="shared" si="0"/>
        <v>INSERT INTO inscricoes (CPF, ID_TURMA, TIPO_PAGAMENTO) VALUES ('5574099567', 3, 'A vista debito');</v>
      </c>
    </row>
    <row r="10" spans="1:6" x14ac:dyDescent="0.3">
      <c r="A10">
        <v>9</v>
      </c>
      <c r="B10" s="6" t="s">
        <v>65</v>
      </c>
      <c r="C10">
        <v>3</v>
      </c>
      <c r="D10" t="s">
        <v>325</v>
      </c>
      <c r="F10" t="str">
        <f t="shared" si="0"/>
        <v>INSERT INTO inscricoes (CPF, ID_TURMA, TIPO_PAGAMENTO) VALUES ('70133248861', 3, 'Prazo 6x');</v>
      </c>
    </row>
    <row r="11" spans="1:6" x14ac:dyDescent="0.3">
      <c r="A11">
        <v>10</v>
      </c>
      <c r="B11" s="6" t="s">
        <v>66</v>
      </c>
      <c r="C11">
        <v>4</v>
      </c>
      <c r="D11" t="s">
        <v>326</v>
      </c>
      <c r="F11" t="str">
        <f t="shared" si="0"/>
        <v>INSERT INTO inscricoes (CPF, ID_TURMA, TIPO_PAGAMENTO) VALUES ('38151354544', 4, 'Prazo 12x');</v>
      </c>
    </row>
    <row r="12" spans="1:6" x14ac:dyDescent="0.3">
      <c r="A12">
        <v>11</v>
      </c>
      <c r="B12" s="6" t="s">
        <v>67</v>
      </c>
      <c r="C12">
        <v>4</v>
      </c>
      <c r="D12" t="s">
        <v>323</v>
      </c>
      <c r="F12" t="str">
        <f t="shared" si="0"/>
        <v>INSERT INTO inscricoes (CPF, ID_TURMA, TIPO_PAGAMENTO) VALUES ('36812338856', 4, 'A vista debito');</v>
      </c>
    </row>
    <row r="13" spans="1:6" x14ac:dyDescent="0.3">
      <c r="A13">
        <v>12</v>
      </c>
      <c r="B13" s="6" t="s">
        <v>68</v>
      </c>
      <c r="C13">
        <v>4</v>
      </c>
      <c r="D13" t="s">
        <v>326</v>
      </c>
      <c r="F13" t="str">
        <f t="shared" si="0"/>
        <v>INSERT INTO inscricoes (CPF, ID_TURMA, TIPO_PAGAMENTO) VALUES ('73807819454', 4, 'Prazo 12x');</v>
      </c>
    </row>
    <row r="14" spans="1:6" x14ac:dyDescent="0.3">
      <c r="A14">
        <v>13</v>
      </c>
      <c r="B14" s="6" t="s">
        <v>69</v>
      </c>
      <c r="C14">
        <v>5</v>
      </c>
      <c r="D14" t="s">
        <v>324</v>
      </c>
      <c r="F14" t="str">
        <f t="shared" si="0"/>
        <v>INSERT INTO inscricoes (CPF, ID_TURMA, TIPO_PAGAMENTO) VALUES ('67170163840', 5, 'A vista dinheiro');</v>
      </c>
    </row>
    <row r="15" spans="1:6" x14ac:dyDescent="0.3">
      <c r="A15">
        <v>14</v>
      </c>
      <c r="B15" s="6" t="s">
        <v>70</v>
      </c>
      <c r="C15">
        <v>5</v>
      </c>
      <c r="D15" t="s">
        <v>326</v>
      </c>
      <c r="F15" t="str">
        <f t="shared" si="0"/>
        <v>INSERT INTO inscricoes (CPF, ID_TURMA, TIPO_PAGAMENTO) VALUES ('21447355350', 5, 'Prazo 12x');</v>
      </c>
    </row>
    <row r="16" spans="1:6" x14ac:dyDescent="0.3">
      <c r="A16">
        <v>15</v>
      </c>
      <c r="B16" s="6" t="s">
        <v>71</v>
      </c>
      <c r="C16">
        <v>5</v>
      </c>
      <c r="D16" t="s">
        <v>325</v>
      </c>
      <c r="F16" t="str">
        <f t="shared" si="0"/>
        <v>INSERT INTO inscricoes (CPF, ID_TURMA, TIPO_PAGAMENTO) VALUES ('50018267283', 5, 'Prazo 6x');</v>
      </c>
    </row>
    <row r="17" spans="1:6" x14ac:dyDescent="0.3">
      <c r="A17">
        <v>16</v>
      </c>
      <c r="B17" s="6" t="s">
        <v>72</v>
      </c>
      <c r="C17">
        <v>6</v>
      </c>
      <c r="D17" t="s">
        <v>324</v>
      </c>
      <c r="F17" t="str">
        <f t="shared" si="0"/>
        <v>INSERT INTO inscricoes (CPF, ID_TURMA, TIPO_PAGAMENTO) VALUES ('93224341743', 6, 'A vista dinheiro');</v>
      </c>
    </row>
    <row r="18" spans="1:6" x14ac:dyDescent="0.3">
      <c r="A18">
        <v>17</v>
      </c>
      <c r="B18" s="6" t="s">
        <v>73</v>
      </c>
      <c r="C18">
        <v>6</v>
      </c>
      <c r="D18" t="s">
        <v>325</v>
      </c>
      <c r="F18" t="str">
        <f t="shared" si="0"/>
        <v>INSERT INTO inscricoes (CPF, ID_TURMA, TIPO_PAGAMENTO) VALUES ('17529555065', 6, 'Prazo 6x');</v>
      </c>
    </row>
    <row r="19" spans="1:6" x14ac:dyDescent="0.3">
      <c r="A19">
        <v>18</v>
      </c>
      <c r="B19" s="6" t="s">
        <v>74</v>
      </c>
      <c r="C19">
        <v>6</v>
      </c>
      <c r="D19" t="s">
        <v>324</v>
      </c>
      <c r="F19" t="str">
        <f t="shared" si="0"/>
        <v>INSERT INTO inscricoes (CPF, ID_TURMA, TIPO_PAGAMENTO) VALUES ('23347646827', 6, 'A vista dinheiro');</v>
      </c>
    </row>
    <row r="20" spans="1:6" x14ac:dyDescent="0.3">
      <c r="A20">
        <v>19</v>
      </c>
      <c r="B20" s="6" t="s">
        <v>75</v>
      </c>
      <c r="C20">
        <v>7</v>
      </c>
      <c r="D20" t="s">
        <v>325</v>
      </c>
      <c r="F20" t="str">
        <f t="shared" si="0"/>
        <v>INSERT INTO inscricoes (CPF, ID_TURMA, TIPO_PAGAMENTO) VALUES ('20717424657', 7, 'Prazo 6x');</v>
      </c>
    </row>
    <row r="21" spans="1:6" x14ac:dyDescent="0.3">
      <c r="A21">
        <v>20</v>
      </c>
      <c r="B21" s="6" t="s">
        <v>76</v>
      </c>
      <c r="C21">
        <v>7</v>
      </c>
      <c r="D21" t="s">
        <v>324</v>
      </c>
      <c r="F21" t="str">
        <f t="shared" si="0"/>
        <v>INSERT INTO inscricoes (CPF, ID_TURMA, TIPO_PAGAMENTO) VALUES ('14716532020', 7, 'A vista dinheiro');</v>
      </c>
    </row>
    <row r="22" spans="1:6" x14ac:dyDescent="0.3">
      <c r="A22">
        <v>21</v>
      </c>
      <c r="B22" s="6" t="s">
        <v>77</v>
      </c>
      <c r="C22">
        <v>7</v>
      </c>
      <c r="D22" t="s">
        <v>326</v>
      </c>
      <c r="F22" t="str">
        <f t="shared" si="0"/>
        <v>INSERT INTO inscricoes (CPF, ID_TURMA, TIPO_PAGAMENTO) VALUES ('49103180592', 7, 'Prazo 12x');</v>
      </c>
    </row>
    <row r="23" spans="1:6" x14ac:dyDescent="0.3">
      <c r="A23">
        <v>22</v>
      </c>
      <c r="B23" s="6" t="s">
        <v>78</v>
      </c>
      <c r="C23">
        <v>8</v>
      </c>
      <c r="D23" t="s">
        <v>324</v>
      </c>
      <c r="F23" t="str">
        <f t="shared" si="0"/>
        <v>INSERT INTO inscricoes (CPF, ID_TURMA, TIPO_PAGAMENTO) VALUES ('13805077401', 8, 'A vista dinheiro');</v>
      </c>
    </row>
    <row r="24" spans="1:6" x14ac:dyDescent="0.3">
      <c r="A24">
        <v>23</v>
      </c>
      <c r="B24" s="6" t="s">
        <v>79</v>
      </c>
      <c r="C24">
        <v>8</v>
      </c>
      <c r="D24" t="s">
        <v>324</v>
      </c>
      <c r="F24" t="str">
        <f t="shared" si="0"/>
        <v>INSERT INTO inscricoes (CPF, ID_TURMA, TIPO_PAGAMENTO) VALUES ('45673806115', 8, 'A vista dinheiro');</v>
      </c>
    </row>
    <row r="25" spans="1:6" x14ac:dyDescent="0.3">
      <c r="A25">
        <v>24</v>
      </c>
      <c r="B25" s="6" t="s">
        <v>80</v>
      </c>
      <c r="C25">
        <v>8</v>
      </c>
      <c r="D25" t="s">
        <v>323</v>
      </c>
      <c r="F25" t="str">
        <f t="shared" si="0"/>
        <v>INSERT INTO inscricoes (CPF, ID_TURMA, TIPO_PAGAMENTO) VALUES ('97628598568', 8, 'A vista debito');</v>
      </c>
    </row>
    <row r="26" spans="1:6" x14ac:dyDescent="0.3">
      <c r="A26">
        <v>25</v>
      </c>
      <c r="B26" s="6" t="s">
        <v>81</v>
      </c>
      <c r="C26">
        <v>9</v>
      </c>
      <c r="D26" t="s">
        <v>324</v>
      </c>
      <c r="F26" t="str">
        <f t="shared" si="0"/>
        <v>INSERT INTO inscricoes (CPF, ID_TURMA, TIPO_PAGAMENTO) VALUES ('68960602499', 9, 'A vista dinheiro');</v>
      </c>
    </row>
    <row r="27" spans="1:6" x14ac:dyDescent="0.3">
      <c r="A27">
        <v>26</v>
      </c>
      <c r="B27" s="6" t="s">
        <v>82</v>
      </c>
      <c r="C27">
        <v>9</v>
      </c>
      <c r="D27" t="s">
        <v>323</v>
      </c>
      <c r="F27" t="str">
        <f t="shared" si="0"/>
        <v>INSERT INTO inscricoes (CPF, ID_TURMA, TIPO_PAGAMENTO) VALUES ('17177464078', 9, 'A vista debito');</v>
      </c>
    </row>
    <row r="28" spans="1:6" x14ac:dyDescent="0.3">
      <c r="A28">
        <v>27</v>
      </c>
      <c r="B28" s="6" t="s">
        <v>83</v>
      </c>
      <c r="C28">
        <v>9</v>
      </c>
      <c r="D28" t="s">
        <v>324</v>
      </c>
      <c r="F28" t="str">
        <f t="shared" si="0"/>
        <v>INSERT INTO inscricoes (CPF, ID_TURMA, TIPO_PAGAMENTO) VALUES ('30642159947', 9, 'A vista dinheiro');</v>
      </c>
    </row>
    <row r="29" spans="1:6" x14ac:dyDescent="0.3">
      <c r="A29">
        <v>28</v>
      </c>
      <c r="B29" s="6" t="s">
        <v>84</v>
      </c>
      <c r="C29">
        <v>10</v>
      </c>
      <c r="D29" t="s">
        <v>325</v>
      </c>
      <c r="F29" t="str">
        <f t="shared" si="0"/>
        <v>INSERT INTO inscricoes (CPF, ID_TURMA, TIPO_PAGAMENTO) VALUES ('54064447294', 10, 'Prazo 6x');</v>
      </c>
    </row>
    <row r="30" spans="1:6" x14ac:dyDescent="0.3">
      <c r="A30">
        <v>29</v>
      </c>
      <c r="B30" s="6" t="s">
        <v>57</v>
      </c>
      <c r="C30">
        <v>10</v>
      </c>
      <c r="D30" t="s">
        <v>326</v>
      </c>
      <c r="F30" t="str">
        <f t="shared" si="0"/>
        <v>INSERT INTO inscricoes (CPF, ID_TURMA, TIPO_PAGAMENTO) VALUES ('27048950855', 10, 'Prazo 12x');</v>
      </c>
    </row>
    <row r="31" spans="1:6" x14ac:dyDescent="0.3">
      <c r="A31">
        <v>30</v>
      </c>
      <c r="B31" s="6" t="s">
        <v>58</v>
      </c>
      <c r="C31">
        <v>10</v>
      </c>
      <c r="D31" t="s">
        <v>326</v>
      </c>
      <c r="F31" t="str">
        <f t="shared" si="0"/>
        <v>INSERT INTO inscricoes (CPF, ID_TURMA, TIPO_PAGAMENTO) VALUES ('45740967999', 10, 'Prazo 12x');</v>
      </c>
    </row>
  </sheetData>
  <autoFilter ref="A1:D1" xr:uid="{26759687-B8AA-4D80-8CD3-31EE38F5FF82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9369-0210-4576-A2DA-7B41DAC12FD4}">
  <dimension ref="A1:I31"/>
  <sheetViews>
    <sheetView workbookViewId="0">
      <selection activeCell="I2" sqref="I2:I31"/>
    </sheetView>
  </sheetViews>
  <sheetFormatPr defaultRowHeight="14.4" x14ac:dyDescent="0.3"/>
  <cols>
    <col min="1" max="1" width="16.21875" bestFit="1" customWidth="1"/>
    <col min="2" max="2" width="12.44140625" bestFit="1" customWidth="1"/>
    <col min="3" max="3" width="15.21875" bestFit="1" customWidth="1"/>
    <col min="4" max="4" width="16.5546875" bestFit="1" customWidth="1"/>
    <col min="5" max="5" width="22.33203125" bestFit="1" customWidth="1"/>
    <col min="6" max="6" width="20.6640625" bestFit="1" customWidth="1"/>
    <col min="7" max="7" width="27.88671875" bestFit="1" customWidth="1"/>
  </cols>
  <sheetData>
    <row r="1" spans="1:9" x14ac:dyDescent="0.3">
      <c r="A1" s="1" t="s">
        <v>102</v>
      </c>
      <c r="B1" s="1" t="s">
        <v>19</v>
      </c>
      <c r="C1" s="1" t="s">
        <v>21</v>
      </c>
      <c r="D1" s="1" t="s">
        <v>22</v>
      </c>
      <c r="E1" s="1" t="s">
        <v>104</v>
      </c>
      <c r="F1" s="1" t="s">
        <v>23</v>
      </c>
      <c r="G1" s="1" t="s">
        <v>103</v>
      </c>
    </row>
    <row r="2" spans="1:9" x14ac:dyDescent="0.3">
      <c r="A2">
        <v>1</v>
      </c>
      <c r="B2">
        <v>1</v>
      </c>
      <c r="C2">
        <v>9</v>
      </c>
      <c r="D2" t="s">
        <v>86</v>
      </c>
      <c r="E2" t="s">
        <v>327</v>
      </c>
      <c r="F2">
        <v>6</v>
      </c>
      <c r="G2" t="s">
        <v>357</v>
      </c>
      <c r="I2" t="str">
        <f>"INSERT INTO avaliacoes ("&amp;$B$1&amp;", "&amp;$C$1&amp;", "&amp;$D$1&amp;", "&amp;$E$1&amp;", "&amp;$F$1&amp;", "&amp;$G$1&amp;") VALUES ("&amp;B2&amp;", "&amp;C2&amp;", '"&amp;D2&amp;"', '"&amp;E2&amp;"', "&amp;F2&amp;", '"&amp;G2&amp;"');"</f>
        <v>INSERT INTO avaliacoes (ID_TURMA, NOTA_CURSO, OPCAO_CURSO, COMENTARIO_CURSO, NOTA_FACILITADOR, COMENTARIO_FACILITADOR) VALUES (1, 9, 'Conteudo', 'comentarioCurso1', 6, 'comentarioFacilitador1');</v>
      </c>
    </row>
    <row r="3" spans="1:9" x14ac:dyDescent="0.3">
      <c r="A3">
        <v>2</v>
      </c>
      <c r="B3">
        <v>1</v>
      </c>
      <c r="C3">
        <v>7</v>
      </c>
      <c r="D3" t="s">
        <v>86</v>
      </c>
      <c r="E3" t="s">
        <v>328</v>
      </c>
      <c r="F3">
        <v>10</v>
      </c>
      <c r="G3" t="s">
        <v>358</v>
      </c>
      <c r="I3" t="str">
        <f t="shared" ref="I3:I31" si="0">"INSERT INTO avaliacoes ("&amp;$B$1&amp;", "&amp;$C$1&amp;", "&amp;$D$1&amp;", "&amp;$E$1&amp;", "&amp;$F$1&amp;", "&amp;$G$1&amp;") VALUES ("&amp;B3&amp;", "&amp;C3&amp;", '"&amp;D3&amp;"', '"&amp;E3&amp;"', "&amp;F3&amp;", '"&amp;G3&amp;"');"</f>
        <v>INSERT INTO avaliacoes (ID_TURMA, NOTA_CURSO, OPCAO_CURSO, COMENTARIO_CURSO, NOTA_FACILITADOR, COMENTARIO_FACILITADOR) VALUES (1, 7, 'Conteudo', 'comentarioCurso2', 10, 'comentarioFacilitador2');</v>
      </c>
    </row>
    <row r="4" spans="1:9" x14ac:dyDescent="0.3">
      <c r="A4">
        <v>3</v>
      </c>
      <c r="B4">
        <v>1</v>
      </c>
      <c r="C4">
        <v>7</v>
      </c>
      <c r="D4" t="s">
        <v>86</v>
      </c>
      <c r="E4" t="s">
        <v>329</v>
      </c>
      <c r="F4">
        <v>6</v>
      </c>
      <c r="G4" t="s">
        <v>359</v>
      </c>
      <c r="I4" t="str">
        <f t="shared" si="0"/>
        <v>INSERT INTO avaliacoes (ID_TURMA, NOTA_CURSO, OPCAO_CURSO, COMENTARIO_CURSO, NOTA_FACILITADOR, COMENTARIO_FACILITADOR) VALUES (1, 7, 'Conteudo', 'comentarioCurso3', 6, 'comentarioFacilitador3');</v>
      </c>
    </row>
    <row r="5" spans="1:9" x14ac:dyDescent="0.3">
      <c r="A5">
        <v>4</v>
      </c>
      <c r="B5">
        <v>2</v>
      </c>
      <c r="C5">
        <v>7</v>
      </c>
      <c r="D5" t="s">
        <v>86</v>
      </c>
      <c r="E5" t="s">
        <v>330</v>
      </c>
      <c r="F5">
        <v>8</v>
      </c>
      <c r="G5" t="s">
        <v>360</v>
      </c>
      <c r="I5" t="str">
        <f t="shared" si="0"/>
        <v>INSERT INTO avaliacoes (ID_TURMA, NOTA_CURSO, OPCAO_CURSO, COMENTARIO_CURSO, NOTA_FACILITADOR, COMENTARIO_FACILITADOR) VALUES (2, 7, 'Conteudo', 'comentarioCurso4', 8, 'comentarioFacilitador4');</v>
      </c>
    </row>
    <row r="6" spans="1:9" x14ac:dyDescent="0.3">
      <c r="A6">
        <v>5</v>
      </c>
      <c r="B6">
        <v>2</v>
      </c>
      <c r="C6">
        <v>9</v>
      </c>
      <c r="D6" t="s">
        <v>86</v>
      </c>
      <c r="E6" t="s">
        <v>331</v>
      </c>
      <c r="F6">
        <v>8</v>
      </c>
      <c r="G6" t="s">
        <v>361</v>
      </c>
      <c r="I6" t="str">
        <f t="shared" si="0"/>
        <v>INSERT INTO avaliacoes (ID_TURMA, NOTA_CURSO, OPCAO_CURSO, COMENTARIO_CURSO, NOTA_FACILITADOR, COMENTARIO_FACILITADOR) VALUES (2, 9, 'Conteudo', 'comentarioCurso5', 8, 'comentarioFacilitador5');</v>
      </c>
    </row>
    <row r="7" spans="1:9" x14ac:dyDescent="0.3">
      <c r="A7">
        <v>6</v>
      </c>
      <c r="B7">
        <v>2</v>
      </c>
      <c r="C7">
        <v>8</v>
      </c>
      <c r="D7" t="s">
        <v>85</v>
      </c>
      <c r="E7" t="s">
        <v>341</v>
      </c>
      <c r="F7">
        <v>8</v>
      </c>
      <c r="G7" t="s">
        <v>362</v>
      </c>
      <c r="I7" t="str">
        <f t="shared" si="0"/>
        <v>INSERT INTO avaliacoes (ID_TURMA, NOTA_CURSO, OPCAO_CURSO, COMENTARIO_CURSO, NOTA_FACILITADOR, COMENTARIO_FACILITADOR) VALUES (2, 8, 'Plataforma', 'comentarioCurso6', 8, 'comentarioFacilitador6');</v>
      </c>
    </row>
    <row r="8" spans="1:9" x14ac:dyDescent="0.3">
      <c r="A8">
        <v>7</v>
      </c>
      <c r="B8">
        <v>3</v>
      </c>
      <c r="C8">
        <v>7</v>
      </c>
      <c r="D8" t="s">
        <v>85</v>
      </c>
      <c r="E8" t="s">
        <v>342</v>
      </c>
      <c r="F8">
        <v>9</v>
      </c>
      <c r="G8" t="s">
        <v>363</v>
      </c>
      <c r="I8" t="str">
        <f t="shared" si="0"/>
        <v>INSERT INTO avaliacoes (ID_TURMA, NOTA_CURSO, OPCAO_CURSO, COMENTARIO_CURSO, NOTA_FACILITADOR, COMENTARIO_FACILITADOR) VALUES (3, 7, 'Plataforma', 'comentarioCurso7', 9, 'comentarioFacilitador7');</v>
      </c>
    </row>
    <row r="9" spans="1:9" x14ac:dyDescent="0.3">
      <c r="A9">
        <v>8</v>
      </c>
      <c r="B9">
        <v>3</v>
      </c>
      <c r="C9">
        <v>10</v>
      </c>
      <c r="D9" t="s">
        <v>87</v>
      </c>
      <c r="E9" t="s">
        <v>343</v>
      </c>
      <c r="F9">
        <v>8</v>
      </c>
      <c r="G9" t="s">
        <v>364</v>
      </c>
      <c r="I9" t="str">
        <f t="shared" si="0"/>
        <v>INSERT INTO avaliacoes (ID_TURMA, NOTA_CURSO, OPCAO_CURSO, COMENTARIO_CURSO, NOTA_FACILITADOR, COMENTARIO_FACILITADOR) VALUES (3, 10, 'Exemplos', 'comentarioCurso8', 8, 'comentarioFacilitador8');</v>
      </c>
    </row>
    <row r="10" spans="1:9" x14ac:dyDescent="0.3">
      <c r="A10">
        <v>9</v>
      </c>
      <c r="B10">
        <v>3</v>
      </c>
      <c r="C10">
        <v>8</v>
      </c>
      <c r="D10" t="s">
        <v>85</v>
      </c>
      <c r="E10" t="s">
        <v>344</v>
      </c>
      <c r="F10">
        <v>8</v>
      </c>
      <c r="G10" t="s">
        <v>365</v>
      </c>
      <c r="I10" t="str">
        <f t="shared" si="0"/>
        <v>INSERT INTO avaliacoes (ID_TURMA, NOTA_CURSO, OPCAO_CURSO, COMENTARIO_CURSO, NOTA_FACILITADOR, COMENTARIO_FACILITADOR) VALUES (3, 8, 'Plataforma', 'comentarioCurso9', 8, 'comentarioFacilitador9');</v>
      </c>
    </row>
    <row r="11" spans="1:9" x14ac:dyDescent="0.3">
      <c r="A11">
        <v>10</v>
      </c>
      <c r="B11">
        <v>4</v>
      </c>
      <c r="C11">
        <v>6</v>
      </c>
      <c r="D11" t="s">
        <v>86</v>
      </c>
      <c r="E11" t="s">
        <v>332</v>
      </c>
      <c r="F11">
        <v>2</v>
      </c>
      <c r="G11" t="s">
        <v>366</v>
      </c>
      <c r="I11" t="str">
        <f t="shared" si="0"/>
        <v>INSERT INTO avaliacoes (ID_TURMA, NOTA_CURSO, OPCAO_CURSO, COMENTARIO_CURSO, NOTA_FACILITADOR, COMENTARIO_FACILITADOR) VALUES (4, 6, 'Conteudo', 'comentarioCurso10', 2, 'comentarioFacilitador10');</v>
      </c>
    </row>
    <row r="12" spans="1:9" x14ac:dyDescent="0.3">
      <c r="A12">
        <v>11</v>
      </c>
      <c r="B12">
        <v>4</v>
      </c>
      <c r="C12">
        <v>10</v>
      </c>
      <c r="D12" t="s">
        <v>85</v>
      </c>
      <c r="E12" t="s">
        <v>345</v>
      </c>
      <c r="F12">
        <v>5</v>
      </c>
      <c r="G12" t="s">
        <v>367</v>
      </c>
      <c r="I12" t="str">
        <f t="shared" si="0"/>
        <v>INSERT INTO avaliacoes (ID_TURMA, NOTA_CURSO, OPCAO_CURSO, COMENTARIO_CURSO, NOTA_FACILITADOR, COMENTARIO_FACILITADOR) VALUES (4, 10, 'Plataforma', 'comentarioCurso11', 5, 'comentarioFacilitador11');</v>
      </c>
    </row>
    <row r="13" spans="1:9" x14ac:dyDescent="0.3">
      <c r="A13">
        <v>12</v>
      </c>
      <c r="B13">
        <v>4</v>
      </c>
      <c r="C13">
        <v>10</v>
      </c>
      <c r="D13" t="s">
        <v>87</v>
      </c>
      <c r="E13" t="s">
        <v>346</v>
      </c>
      <c r="F13">
        <v>3</v>
      </c>
      <c r="G13" t="s">
        <v>368</v>
      </c>
      <c r="I13" t="str">
        <f t="shared" si="0"/>
        <v>INSERT INTO avaliacoes (ID_TURMA, NOTA_CURSO, OPCAO_CURSO, COMENTARIO_CURSO, NOTA_FACILITADOR, COMENTARIO_FACILITADOR) VALUES (4, 10, 'Exemplos', 'comentarioCurso12', 3, 'comentarioFacilitador12');</v>
      </c>
    </row>
    <row r="14" spans="1:9" x14ac:dyDescent="0.3">
      <c r="A14">
        <v>13</v>
      </c>
      <c r="B14">
        <v>5</v>
      </c>
      <c r="C14">
        <v>8</v>
      </c>
      <c r="D14" t="s">
        <v>85</v>
      </c>
      <c r="E14" t="s">
        <v>347</v>
      </c>
      <c r="F14">
        <v>10</v>
      </c>
      <c r="G14" t="s">
        <v>369</v>
      </c>
      <c r="I14" t="str">
        <f t="shared" si="0"/>
        <v>INSERT INTO avaliacoes (ID_TURMA, NOTA_CURSO, OPCAO_CURSO, COMENTARIO_CURSO, NOTA_FACILITADOR, COMENTARIO_FACILITADOR) VALUES (5, 8, 'Plataforma', 'comentarioCurso13', 10, 'comentarioFacilitador13');</v>
      </c>
    </row>
    <row r="15" spans="1:9" x14ac:dyDescent="0.3">
      <c r="A15">
        <v>14</v>
      </c>
      <c r="B15">
        <v>5</v>
      </c>
      <c r="C15">
        <v>7</v>
      </c>
      <c r="D15" t="s">
        <v>85</v>
      </c>
      <c r="E15" t="s">
        <v>348</v>
      </c>
      <c r="F15">
        <v>8</v>
      </c>
      <c r="G15" t="s">
        <v>370</v>
      </c>
      <c r="I15" t="str">
        <f t="shared" si="0"/>
        <v>INSERT INTO avaliacoes (ID_TURMA, NOTA_CURSO, OPCAO_CURSO, COMENTARIO_CURSO, NOTA_FACILITADOR, COMENTARIO_FACILITADOR) VALUES (5, 7, 'Plataforma', 'comentarioCurso14', 8, 'comentarioFacilitador14');</v>
      </c>
    </row>
    <row r="16" spans="1:9" x14ac:dyDescent="0.3">
      <c r="A16">
        <v>15</v>
      </c>
      <c r="B16">
        <v>5</v>
      </c>
      <c r="C16">
        <v>10</v>
      </c>
      <c r="D16" t="s">
        <v>85</v>
      </c>
      <c r="E16" t="s">
        <v>349</v>
      </c>
      <c r="F16">
        <v>10</v>
      </c>
      <c r="G16" t="s">
        <v>371</v>
      </c>
      <c r="I16" t="str">
        <f t="shared" si="0"/>
        <v>INSERT INTO avaliacoes (ID_TURMA, NOTA_CURSO, OPCAO_CURSO, COMENTARIO_CURSO, NOTA_FACILITADOR, COMENTARIO_FACILITADOR) VALUES (5, 10, 'Plataforma', 'comentarioCurso15', 10, 'comentarioFacilitador15');</v>
      </c>
    </row>
    <row r="17" spans="1:9" x14ac:dyDescent="0.3">
      <c r="A17">
        <v>16</v>
      </c>
      <c r="B17">
        <v>6</v>
      </c>
      <c r="C17">
        <v>3</v>
      </c>
      <c r="D17" t="s">
        <v>86</v>
      </c>
      <c r="E17" t="s">
        <v>333</v>
      </c>
      <c r="F17">
        <v>8</v>
      </c>
      <c r="G17" t="s">
        <v>372</v>
      </c>
      <c r="I17" t="str">
        <f t="shared" si="0"/>
        <v>INSERT INTO avaliacoes (ID_TURMA, NOTA_CURSO, OPCAO_CURSO, COMENTARIO_CURSO, NOTA_FACILITADOR, COMENTARIO_FACILITADOR) VALUES (6, 3, 'Conteudo', 'comentarioCurso16', 8, 'comentarioFacilitador16');</v>
      </c>
    </row>
    <row r="18" spans="1:9" x14ac:dyDescent="0.3">
      <c r="A18">
        <v>17</v>
      </c>
      <c r="B18">
        <v>6</v>
      </c>
      <c r="C18">
        <v>5</v>
      </c>
      <c r="D18" t="s">
        <v>85</v>
      </c>
      <c r="E18" t="s">
        <v>350</v>
      </c>
      <c r="F18">
        <v>7</v>
      </c>
      <c r="G18" t="s">
        <v>373</v>
      </c>
      <c r="I18" t="str">
        <f t="shared" si="0"/>
        <v>INSERT INTO avaliacoes (ID_TURMA, NOTA_CURSO, OPCAO_CURSO, COMENTARIO_CURSO, NOTA_FACILITADOR, COMENTARIO_FACILITADOR) VALUES (6, 5, 'Plataforma', 'comentarioCurso17', 7, 'comentarioFacilitador17');</v>
      </c>
    </row>
    <row r="19" spans="1:9" x14ac:dyDescent="0.3">
      <c r="A19">
        <v>18</v>
      </c>
      <c r="B19">
        <v>6</v>
      </c>
      <c r="C19">
        <v>2</v>
      </c>
      <c r="D19" t="s">
        <v>86</v>
      </c>
      <c r="E19" t="s">
        <v>334</v>
      </c>
      <c r="F19">
        <v>7</v>
      </c>
      <c r="G19" t="s">
        <v>374</v>
      </c>
      <c r="I19" t="str">
        <f t="shared" si="0"/>
        <v>INSERT INTO avaliacoes (ID_TURMA, NOTA_CURSO, OPCAO_CURSO, COMENTARIO_CURSO, NOTA_FACILITADOR, COMENTARIO_FACILITADOR) VALUES (6, 2, 'Conteudo', 'comentarioCurso18', 7, 'comentarioFacilitador18');</v>
      </c>
    </row>
    <row r="20" spans="1:9" x14ac:dyDescent="0.3">
      <c r="A20">
        <v>19</v>
      </c>
      <c r="B20">
        <v>7</v>
      </c>
      <c r="C20">
        <v>4</v>
      </c>
      <c r="D20" t="s">
        <v>86</v>
      </c>
      <c r="E20" t="s">
        <v>335</v>
      </c>
      <c r="F20">
        <v>10</v>
      </c>
      <c r="G20" t="s">
        <v>375</v>
      </c>
      <c r="I20" t="str">
        <f t="shared" si="0"/>
        <v>INSERT INTO avaliacoes (ID_TURMA, NOTA_CURSO, OPCAO_CURSO, COMENTARIO_CURSO, NOTA_FACILITADOR, COMENTARIO_FACILITADOR) VALUES (7, 4, 'Conteudo', 'comentarioCurso19', 10, 'comentarioFacilitador19');</v>
      </c>
    </row>
    <row r="21" spans="1:9" x14ac:dyDescent="0.3">
      <c r="A21">
        <v>20</v>
      </c>
      <c r="B21">
        <v>7</v>
      </c>
      <c r="C21">
        <v>1</v>
      </c>
      <c r="D21" t="s">
        <v>87</v>
      </c>
      <c r="E21" t="s">
        <v>351</v>
      </c>
      <c r="F21">
        <v>8</v>
      </c>
      <c r="G21" t="s">
        <v>376</v>
      </c>
      <c r="I21" t="str">
        <f t="shared" si="0"/>
        <v>INSERT INTO avaliacoes (ID_TURMA, NOTA_CURSO, OPCAO_CURSO, COMENTARIO_CURSO, NOTA_FACILITADOR, COMENTARIO_FACILITADOR) VALUES (7, 1, 'Exemplos', 'comentarioCurso20', 8, 'comentarioFacilitador20');</v>
      </c>
    </row>
    <row r="22" spans="1:9" x14ac:dyDescent="0.3">
      <c r="A22">
        <v>21</v>
      </c>
      <c r="B22">
        <v>7</v>
      </c>
      <c r="C22">
        <v>3</v>
      </c>
      <c r="D22" t="s">
        <v>85</v>
      </c>
      <c r="E22" t="s">
        <v>352</v>
      </c>
      <c r="F22">
        <v>6</v>
      </c>
      <c r="G22" t="s">
        <v>377</v>
      </c>
      <c r="I22" t="str">
        <f t="shared" si="0"/>
        <v>INSERT INTO avaliacoes (ID_TURMA, NOTA_CURSO, OPCAO_CURSO, COMENTARIO_CURSO, NOTA_FACILITADOR, COMENTARIO_FACILITADOR) VALUES (7, 3, 'Plataforma', 'comentarioCurso21', 6, 'comentarioFacilitador21');</v>
      </c>
    </row>
    <row r="23" spans="1:9" x14ac:dyDescent="0.3">
      <c r="A23">
        <v>22</v>
      </c>
      <c r="B23">
        <v>8</v>
      </c>
      <c r="C23">
        <v>1</v>
      </c>
      <c r="D23" t="s">
        <v>87</v>
      </c>
      <c r="E23" t="s">
        <v>353</v>
      </c>
      <c r="F23">
        <v>4</v>
      </c>
      <c r="G23" t="s">
        <v>378</v>
      </c>
      <c r="I23" t="str">
        <f t="shared" si="0"/>
        <v>INSERT INTO avaliacoes (ID_TURMA, NOTA_CURSO, OPCAO_CURSO, COMENTARIO_CURSO, NOTA_FACILITADOR, COMENTARIO_FACILITADOR) VALUES (8, 1, 'Exemplos', 'comentarioCurso22', 4, 'comentarioFacilitador22');</v>
      </c>
    </row>
    <row r="24" spans="1:9" x14ac:dyDescent="0.3">
      <c r="A24">
        <v>23</v>
      </c>
      <c r="B24">
        <v>8</v>
      </c>
      <c r="C24">
        <v>3</v>
      </c>
      <c r="D24" t="s">
        <v>86</v>
      </c>
      <c r="E24" t="s">
        <v>336</v>
      </c>
      <c r="F24">
        <v>1</v>
      </c>
      <c r="G24" t="s">
        <v>379</v>
      </c>
      <c r="I24" t="str">
        <f t="shared" si="0"/>
        <v>INSERT INTO avaliacoes (ID_TURMA, NOTA_CURSO, OPCAO_CURSO, COMENTARIO_CURSO, NOTA_FACILITADOR, COMENTARIO_FACILITADOR) VALUES (8, 3, 'Conteudo', 'comentarioCurso23', 1, 'comentarioFacilitador23');</v>
      </c>
    </row>
    <row r="25" spans="1:9" x14ac:dyDescent="0.3">
      <c r="A25">
        <v>24</v>
      </c>
      <c r="B25">
        <v>8</v>
      </c>
      <c r="C25">
        <v>3</v>
      </c>
      <c r="D25" t="s">
        <v>86</v>
      </c>
      <c r="E25" t="s">
        <v>337</v>
      </c>
      <c r="F25">
        <v>5</v>
      </c>
      <c r="G25" t="s">
        <v>380</v>
      </c>
      <c r="I25" t="str">
        <f t="shared" si="0"/>
        <v>INSERT INTO avaliacoes (ID_TURMA, NOTA_CURSO, OPCAO_CURSO, COMENTARIO_CURSO, NOTA_FACILITADOR, COMENTARIO_FACILITADOR) VALUES (8, 3, 'Conteudo', 'comentarioCurso24', 5, 'comentarioFacilitador24');</v>
      </c>
    </row>
    <row r="26" spans="1:9" x14ac:dyDescent="0.3">
      <c r="A26">
        <v>25</v>
      </c>
      <c r="B26">
        <v>9</v>
      </c>
      <c r="C26">
        <v>6</v>
      </c>
      <c r="D26" t="s">
        <v>85</v>
      </c>
      <c r="E26" t="s">
        <v>354</v>
      </c>
      <c r="F26">
        <v>6</v>
      </c>
      <c r="G26" t="s">
        <v>381</v>
      </c>
      <c r="I26" t="str">
        <f t="shared" si="0"/>
        <v>INSERT INTO avaliacoes (ID_TURMA, NOTA_CURSO, OPCAO_CURSO, COMENTARIO_CURSO, NOTA_FACILITADOR, COMENTARIO_FACILITADOR) VALUES (9, 6, 'Plataforma', 'comentarioCurso25', 6, 'comentarioFacilitador25');</v>
      </c>
    </row>
    <row r="27" spans="1:9" x14ac:dyDescent="0.3">
      <c r="A27">
        <v>26</v>
      </c>
      <c r="B27">
        <v>9</v>
      </c>
      <c r="C27">
        <v>8</v>
      </c>
      <c r="D27" t="s">
        <v>87</v>
      </c>
      <c r="E27" t="s">
        <v>355</v>
      </c>
      <c r="F27">
        <v>8</v>
      </c>
      <c r="G27" t="s">
        <v>382</v>
      </c>
      <c r="I27" t="str">
        <f t="shared" si="0"/>
        <v>INSERT INTO avaliacoes (ID_TURMA, NOTA_CURSO, OPCAO_CURSO, COMENTARIO_CURSO, NOTA_FACILITADOR, COMENTARIO_FACILITADOR) VALUES (9, 8, 'Exemplos', 'comentarioCurso26', 8, 'comentarioFacilitador26');</v>
      </c>
    </row>
    <row r="28" spans="1:9" x14ac:dyDescent="0.3">
      <c r="A28">
        <v>27</v>
      </c>
      <c r="B28">
        <v>9</v>
      </c>
      <c r="C28">
        <v>10</v>
      </c>
      <c r="D28" t="s">
        <v>86</v>
      </c>
      <c r="E28" t="s">
        <v>338</v>
      </c>
      <c r="F28">
        <v>6</v>
      </c>
      <c r="G28" t="s">
        <v>383</v>
      </c>
      <c r="I28" t="str">
        <f t="shared" si="0"/>
        <v>INSERT INTO avaliacoes (ID_TURMA, NOTA_CURSO, OPCAO_CURSO, COMENTARIO_CURSO, NOTA_FACILITADOR, COMENTARIO_FACILITADOR) VALUES (9, 10, 'Conteudo', 'comentarioCurso27', 6, 'comentarioFacilitador27');</v>
      </c>
    </row>
    <row r="29" spans="1:9" x14ac:dyDescent="0.3">
      <c r="A29">
        <v>28</v>
      </c>
      <c r="B29">
        <v>10</v>
      </c>
      <c r="C29">
        <v>10</v>
      </c>
      <c r="D29" t="s">
        <v>85</v>
      </c>
      <c r="E29" t="s">
        <v>356</v>
      </c>
      <c r="F29">
        <v>7</v>
      </c>
      <c r="G29" t="s">
        <v>384</v>
      </c>
      <c r="I29" t="str">
        <f t="shared" si="0"/>
        <v>INSERT INTO avaliacoes (ID_TURMA, NOTA_CURSO, OPCAO_CURSO, COMENTARIO_CURSO, NOTA_FACILITADOR, COMENTARIO_FACILITADOR) VALUES (10, 10, 'Plataforma', 'comentarioCurso28', 7, 'comentarioFacilitador28');</v>
      </c>
    </row>
    <row r="30" spans="1:9" x14ac:dyDescent="0.3">
      <c r="A30">
        <v>29</v>
      </c>
      <c r="B30">
        <v>10</v>
      </c>
      <c r="C30">
        <v>9</v>
      </c>
      <c r="D30" t="s">
        <v>86</v>
      </c>
      <c r="E30" t="s">
        <v>339</v>
      </c>
      <c r="F30">
        <v>10</v>
      </c>
      <c r="G30" t="s">
        <v>385</v>
      </c>
      <c r="I30" t="str">
        <f t="shared" si="0"/>
        <v>INSERT INTO avaliacoes (ID_TURMA, NOTA_CURSO, OPCAO_CURSO, COMENTARIO_CURSO, NOTA_FACILITADOR, COMENTARIO_FACILITADOR) VALUES (10, 9, 'Conteudo', 'comentarioCurso29', 10, 'comentarioFacilitador29');</v>
      </c>
    </row>
    <row r="31" spans="1:9" x14ac:dyDescent="0.3">
      <c r="A31">
        <v>30</v>
      </c>
      <c r="B31">
        <v>10</v>
      </c>
      <c r="C31">
        <v>7</v>
      </c>
      <c r="D31" t="s">
        <v>86</v>
      </c>
      <c r="E31" t="s">
        <v>340</v>
      </c>
      <c r="F31">
        <v>7</v>
      </c>
      <c r="G31" t="s">
        <v>386</v>
      </c>
      <c r="I31" t="str">
        <f t="shared" si="0"/>
        <v>INSERT INTO avaliacoes (ID_TURMA, NOTA_CURSO, OPCAO_CURSO, COMENTARIO_CURSO, NOTA_FACILITADOR, COMENTARIO_FACILITADOR) VALUES (10, 7, 'Conteudo', 'comentarioCurso30', 7, 'comentarioFacilitador30');</v>
      </c>
    </row>
  </sheetData>
  <autoFilter ref="A1:G1" xr:uid="{BC911757-5A7F-410B-8D6E-4F7304E20B11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12A3-61E7-4F98-8379-8B735C02EB70}">
  <dimension ref="A1:F7"/>
  <sheetViews>
    <sheetView workbookViewId="0">
      <selection activeCell="A2" sqref="A2:A7"/>
    </sheetView>
  </sheetViews>
  <sheetFormatPr defaultRowHeight="14.4" x14ac:dyDescent="0.3"/>
  <cols>
    <col min="1" max="1" width="14" bestFit="1" customWidth="1"/>
    <col min="2" max="2" width="8.77734375" bestFit="1" customWidth="1"/>
    <col min="3" max="3" width="16.88671875" bestFit="1" customWidth="1"/>
    <col min="4" max="4" width="17.109375" bestFit="1" customWidth="1"/>
  </cols>
  <sheetData>
    <row r="1" spans="1:6" x14ac:dyDescent="0.3">
      <c r="A1" s="1" t="s">
        <v>26</v>
      </c>
      <c r="B1" s="1" t="s">
        <v>5</v>
      </c>
      <c r="C1" s="1" t="s">
        <v>95</v>
      </c>
      <c r="D1" s="1" t="s">
        <v>105</v>
      </c>
    </row>
    <row r="2" spans="1:6" x14ac:dyDescent="0.3">
      <c r="A2">
        <v>1</v>
      </c>
      <c r="B2" t="s">
        <v>387</v>
      </c>
      <c r="C2" t="s">
        <v>393</v>
      </c>
      <c r="D2">
        <v>21</v>
      </c>
      <c r="F2" t="str">
        <f>"INSERT INTO modulos ("&amp;$B$1&amp;", "&amp;$C$1&amp;", "&amp;$D$1&amp;") VALUES ('"&amp;B2&amp;"', '"&amp;C2&amp;"', "&amp;D2&amp;");"</f>
        <v>INSERT INTO modulos (NOME, DESCRICAO, DURACAO_DIAS) VALUES ('modulo1', 'descricaoModulo1', 21);</v>
      </c>
    </row>
    <row r="3" spans="1:6" x14ac:dyDescent="0.3">
      <c r="A3">
        <v>2</v>
      </c>
      <c r="B3" t="s">
        <v>388</v>
      </c>
      <c r="C3" t="s">
        <v>394</v>
      </c>
      <c r="D3">
        <v>21</v>
      </c>
      <c r="F3" t="str">
        <f t="shared" ref="F3:F7" si="0">"INSERT INTO modulos ("&amp;$B$1&amp;", "&amp;$C$1&amp;", "&amp;$D$1&amp;") VALUES ('"&amp;B3&amp;"', '"&amp;C3&amp;"', "&amp;D3&amp;");"</f>
        <v>INSERT INTO modulos (NOME, DESCRICAO, DURACAO_DIAS) VALUES ('modulo2', 'descricaoModulo2', 21);</v>
      </c>
    </row>
    <row r="4" spans="1:6" x14ac:dyDescent="0.3">
      <c r="A4">
        <v>3</v>
      </c>
      <c r="B4" t="s">
        <v>389</v>
      </c>
      <c r="C4" t="s">
        <v>395</v>
      </c>
      <c r="D4">
        <v>21</v>
      </c>
      <c r="F4" t="str">
        <f t="shared" si="0"/>
        <v>INSERT INTO modulos (NOME, DESCRICAO, DURACAO_DIAS) VALUES ('modulo3', 'descricaoModulo3', 21);</v>
      </c>
    </row>
    <row r="5" spans="1:6" x14ac:dyDescent="0.3">
      <c r="A5">
        <v>4</v>
      </c>
      <c r="B5" t="s">
        <v>390</v>
      </c>
      <c r="C5" t="s">
        <v>396</v>
      </c>
      <c r="D5">
        <v>21</v>
      </c>
      <c r="F5" t="str">
        <f t="shared" si="0"/>
        <v>INSERT INTO modulos (NOME, DESCRICAO, DURACAO_DIAS) VALUES ('modulo4', 'descricaoModulo4', 21);</v>
      </c>
    </row>
    <row r="6" spans="1:6" x14ac:dyDescent="0.3">
      <c r="A6">
        <v>5</v>
      </c>
      <c r="B6" t="s">
        <v>391</v>
      </c>
      <c r="C6" t="s">
        <v>397</v>
      </c>
      <c r="D6">
        <v>22</v>
      </c>
      <c r="F6" t="str">
        <f t="shared" si="0"/>
        <v>INSERT INTO modulos (NOME, DESCRICAO, DURACAO_DIAS) VALUES ('modulo5', 'descricaoModulo5', 22);</v>
      </c>
    </row>
    <row r="7" spans="1:6" x14ac:dyDescent="0.3">
      <c r="A7">
        <v>6</v>
      </c>
      <c r="B7" t="s">
        <v>392</v>
      </c>
      <c r="C7" t="s">
        <v>398</v>
      </c>
      <c r="D7">
        <v>21</v>
      </c>
      <c r="F7" t="str">
        <f t="shared" si="0"/>
        <v>INSERT INTO modulos (NOME, DESCRICAO, DURACAO_DIAS) VALUES ('modulo6', 'descricaoModulo6', 21);</v>
      </c>
    </row>
  </sheetData>
  <autoFilter ref="A1:D1" xr:uid="{D0BE6F42-2D75-4016-9657-46DB5C3006B3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E341-7223-4E23-A5F6-417A22953B7D}">
  <dimension ref="A1:E10"/>
  <sheetViews>
    <sheetView workbookViewId="0">
      <selection activeCell="C2" sqref="C2:C4"/>
    </sheetView>
  </sheetViews>
  <sheetFormatPr defaultRowHeight="14.4" x14ac:dyDescent="0.3"/>
  <cols>
    <col min="1" max="1" width="9" bestFit="1" customWidth="1"/>
    <col min="2" max="2" width="14" bestFit="1" customWidth="1"/>
    <col min="3" max="3" width="11.88671875" bestFit="1" customWidth="1"/>
  </cols>
  <sheetData>
    <row r="1" spans="1:5" x14ac:dyDescent="0.3">
      <c r="A1" s="1" t="s">
        <v>99</v>
      </c>
      <c r="B1" s="1" t="s">
        <v>3</v>
      </c>
      <c r="C1" s="1" t="s">
        <v>26</v>
      </c>
    </row>
    <row r="2" spans="1:5" x14ac:dyDescent="0.3">
      <c r="A2">
        <v>1</v>
      </c>
      <c r="B2">
        <v>1</v>
      </c>
      <c r="C2">
        <v>1</v>
      </c>
      <c r="E2" t="str">
        <f>"INSERT INTO rel_mod_curso ("&amp;$B$1&amp;", "&amp;$C$1&amp;") VALUES ("&amp;B2&amp;", "&amp;C2&amp;");"</f>
        <v>INSERT INTO rel_mod_curso (ID_CURSO, ID_MODULO) VALUES (1, 1);</v>
      </c>
    </row>
    <row r="3" spans="1:5" x14ac:dyDescent="0.3">
      <c r="A3">
        <v>2</v>
      </c>
      <c r="B3">
        <v>1</v>
      </c>
      <c r="C3">
        <v>2</v>
      </c>
      <c r="E3" t="str">
        <f t="shared" ref="E3:E10" si="0">"INSERT INTO rel_mod_curso ("&amp;$B$1&amp;", "&amp;$C$1&amp;") VALUES ("&amp;B3&amp;", "&amp;C3&amp;");"</f>
        <v>INSERT INTO rel_mod_curso (ID_CURSO, ID_MODULO) VALUES (1, 2);</v>
      </c>
    </row>
    <row r="4" spans="1:5" x14ac:dyDescent="0.3">
      <c r="A4">
        <v>3</v>
      </c>
      <c r="B4">
        <v>1</v>
      </c>
      <c r="C4">
        <v>3</v>
      </c>
      <c r="E4" t="str">
        <f t="shared" si="0"/>
        <v>INSERT INTO rel_mod_curso (ID_CURSO, ID_MODULO) VALUES (1, 3);</v>
      </c>
    </row>
    <row r="5" spans="1:5" x14ac:dyDescent="0.3">
      <c r="A5">
        <v>4</v>
      </c>
      <c r="B5">
        <v>2</v>
      </c>
      <c r="C5">
        <v>4</v>
      </c>
      <c r="E5" t="str">
        <f t="shared" si="0"/>
        <v>INSERT INTO rel_mod_curso (ID_CURSO, ID_MODULO) VALUES (2, 4);</v>
      </c>
    </row>
    <row r="6" spans="1:5" x14ac:dyDescent="0.3">
      <c r="A6">
        <v>5</v>
      </c>
      <c r="B6">
        <v>2</v>
      </c>
      <c r="C6">
        <v>5</v>
      </c>
      <c r="E6" t="str">
        <f t="shared" si="0"/>
        <v>INSERT INTO rel_mod_curso (ID_CURSO, ID_MODULO) VALUES (2, 5);</v>
      </c>
    </row>
    <row r="7" spans="1:5" x14ac:dyDescent="0.3">
      <c r="A7">
        <v>6</v>
      </c>
      <c r="B7">
        <v>2</v>
      </c>
      <c r="C7">
        <v>6</v>
      </c>
      <c r="E7" t="str">
        <f t="shared" si="0"/>
        <v>INSERT INTO rel_mod_curso (ID_CURSO, ID_MODULO) VALUES (2, 6);</v>
      </c>
    </row>
    <row r="8" spans="1:5" x14ac:dyDescent="0.3">
      <c r="A8">
        <v>7</v>
      </c>
      <c r="B8">
        <v>3</v>
      </c>
      <c r="C8">
        <v>1</v>
      </c>
      <c r="E8" t="str">
        <f t="shared" si="0"/>
        <v>INSERT INTO rel_mod_curso (ID_CURSO, ID_MODULO) VALUES (3, 1);</v>
      </c>
    </row>
    <row r="9" spans="1:5" x14ac:dyDescent="0.3">
      <c r="A9">
        <v>8</v>
      </c>
      <c r="B9">
        <v>3</v>
      </c>
      <c r="C9">
        <v>3</v>
      </c>
      <c r="E9" t="str">
        <f t="shared" si="0"/>
        <v>INSERT INTO rel_mod_curso (ID_CURSO, ID_MODULO) VALUES (3, 3);</v>
      </c>
    </row>
    <row r="10" spans="1:5" x14ac:dyDescent="0.3">
      <c r="A10">
        <v>9</v>
      </c>
      <c r="B10">
        <v>3</v>
      </c>
      <c r="C10">
        <v>5</v>
      </c>
      <c r="E10" t="str">
        <f t="shared" si="0"/>
        <v>INSERT INTO rel_mod_curso (ID_CURSO, ID_MODULO) VALUES (3, 5);</v>
      </c>
    </row>
  </sheetData>
  <autoFilter ref="A1:C1" xr:uid="{07739B3C-D9FA-40DD-92C9-932ECDEBBB6A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23B8-EF43-4050-8F6B-EE8F81050212}">
  <dimension ref="B1:AH32"/>
  <sheetViews>
    <sheetView zoomScale="85" zoomScaleNormal="85" workbookViewId="0">
      <selection activeCell="AA18" sqref="AA18"/>
    </sheetView>
  </sheetViews>
  <sheetFormatPr defaultRowHeight="14.4" x14ac:dyDescent="0.3"/>
  <cols>
    <col min="1" max="1" width="5.77734375" customWidth="1"/>
    <col min="2" max="2" width="13.44140625" customWidth="1"/>
    <col min="3" max="3" width="12" style="6" bestFit="1" customWidth="1"/>
    <col min="4" max="4" width="13.6640625" bestFit="1" customWidth="1"/>
    <col min="5" max="5" width="12.44140625" bestFit="1" customWidth="1"/>
    <col min="6" max="6" width="5.77734375" customWidth="1"/>
    <col min="7" max="7" width="8.21875" bestFit="1" customWidth="1"/>
    <col min="8" max="8" width="12.44140625" bestFit="1" customWidth="1"/>
    <col min="9" max="9" width="5.77734375" customWidth="1"/>
    <col min="10" max="10" width="11.21875" bestFit="1" customWidth="1"/>
    <col min="11" max="11" width="7.21875" bestFit="1" customWidth="1"/>
    <col min="12" max="12" width="13.109375" bestFit="1" customWidth="1"/>
    <col min="13" max="13" width="5.77734375" customWidth="1"/>
    <col min="14" max="14" width="6.88671875" bestFit="1" customWidth="1"/>
    <col min="15" max="15" width="13.109375" bestFit="1" customWidth="1"/>
    <col min="16" max="16" width="5.77734375" customWidth="1"/>
    <col min="17" max="17" width="11.88671875" bestFit="1" customWidth="1"/>
    <col min="18" max="18" width="18" bestFit="1" customWidth="1"/>
    <col min="19" max="19" width="15.77734375" bestFit="1" customWidth="1"/>
    <col min="20" max="20" width="20.109375" bestFit="1" customWidth="1"/>
    <col min="21" max="21" width="31" style="11" bestFit="1" customWidth="1"/>
    <col min="22" max="22" width="5.77734375" customWidth="1"/>
    <col min="23" max="23" width="11.88671875" bestFit="1" customWidth="1"/>
    <col min="24" max="24" width="18" bestFit="1" customWidth="1"/>
    <col min="25" max="25" width="15.77734375" bestFit="1" customWidth="1"/>
    <col min="26" max="26" width="20.109375" bestFit="1" customWidth="1"/>
    <col min="27" max="27" width="28.5546875" bestFit="1" customWidth="1"/>
    <col min="28" max="28" width="11" bestFit="1" customWidth="1"/>
    <col min="29" max="29" width="18" bestFit="1" customWidth="1"/>
    <col min="30" max="30" width="5.77734375" customWidth="1"/>
    <col min="31" max="31" width="6.77734375" bestFit="1" customWidth="1"/>
    <col min="32" max="32" width="10.77734375" bestFit="1" customWidth="1"/>
    <col min="33" max="33" width="13.88671875" bestFit="1" customWidth="1"/>
    <col min="34" max="34" width="15.88671875" bestFit="1" customWidth="1"/>
    <col min="35" max="35" width="5.77734375" customWidth="1"/>
    <col min="36" max="36" width="11.21875" bestFit="1" customWidth="1"/>
    <col min="37" max="37" width="7.21875" bestFit="1" customWidth="1"/>
    <col min="38" max="38" width="13.109375" bestFit="1" customWidth="1"/>
  </cols>
  <sheetData>
    <row r="1" spans="2:34" x14ac:dyDescent="0.3">
      <c r="B1" s="14" t="s">
        <v>422</v>
      </c>
      <c r="C1" s="14"/>
      <c r="D1" s="14"/>
      <c r="E1" s="14"/>
      <c r="G1" s="14" t="s">
        <v>422</v>
      </c>
      <c r="H1" s="14"/>
      <c r="J1" s="14" t="s">
        <v>424</v>
      </c>
      <c r="K1" s="14"/>
      <c r="L1" s="14"/>
      <c r="N1" s="14" t="s">
        <v>423</v>
      </c>
      <c r="O1" s="14"/>
      <c r="Q1" s="14" t="s">
        <v>425</v>
      </c>
      <c r="R1" s="14"/>
      <c r="S1" s="14"/>
      <c r="T1" s="14"/>
      <c r="U1" s="14"/>
      <c r="W1" s="14" t="s">
        <v>426</v>
      </c>
      <c r="X1" s="14"/>
      <c r="Y1" s="14"/>
      <c r="Z1" s="14"/>
      <c r="AA1" s="14"/>
      <c r="AB1" s="14"/>
      <c r="AC1" s="14"/>
      <c r="AE1" s="14" t="s">
        <v>427</v>
      </c>
      <c r="AF1" s="14"/>
      <c r="AG1" s="14"/>
      <c r="AH1" s="14"/>
    </row>
    <row r="2" spans="2:34" x14ac:dyDescent="0.3">
      <c r="B2" s="1" t="s">
        <v>421</v>
      </c>
      <c r="C2" s="4" t="s">
        <v>1</v>
      </c>
      <c r="D2" s="1" t="s">
        <v>418</v>
      </c>
      <c r="E2" s="1" t="s">
        <v>419</v>
      </c>
      <c r="G2" s="1" t="s">
        <v>420</v>
      </c>
      <c r="H2" s="1" t="s">
        <v>419</v>
      </c>
      <c r="J2" s="13" t="s">
        <v>11</v>
      </c>
      <c r="K2" s="13" t="s">
        <v>5</v>
      </c>
      <c r="L2" s="13" t="s">
        <v>403</v>
      </c>
      <c r="N2" s="1" t="s">
        <v>402</v>
      </c>
      <c r="O2" s="1" t="s">
        <v>403</v>
      </c>
      <c r="Q2" s="1" t="s">
        <v>407</v>
      </c>
      <c r="R2" s="1" t="s">
        <v>408</v>
      </c>
      <c r="S2" s="1" t="s">
        <v>409</v>
      </c>
      <c r="T2" s="1" t="s">
        <v>410</v>
      </c>
      <c r="U2" s="1" t="s">
        <v>411</v>
      </c>
      <c r="W2" s="1" t="s">
        <v>407</v>
      </c>
      <c r="X2" s="1" t="s">
        <v>408</v>
      </c>
      <c r="Y2" s="1" t="s">
        <v>409</v>
      </c>
      <c r="Z2" s="1" t="s">
        <v>410</v>
      </c>
      <c r="AA2" s="1" t="s">
        <v>411</v>
      </c>
      <c r="AB2" s="1" t="s">
        <v>97</v>
      </c>
      <c r="AC2" s="1" t="s">
        <v>414</v>
      </c>
      <c r="AE2" s="1" t="s">
        <v>5</v>
      </c>
      <c r="AF2" s="1" t="s">
        <v>415</v>
      </c>
      <c r="AG2" s="1" t="s">
        <v>416</v>
      </c>
      <c r="AH2" s="1" t="s">
        <v>417</v>
      </c>
    </row>
    <row r="3" spans="2:34" x14ac:dyDescent="0.3">
      <c r="B3" s="9" t="s">
        <v>33</v>
      </c>
      <c r="C3" s="12">
        <v>27048950855</v>
      </c>
      <c r="D3" s="9" t="s">
        <v>107</v>
      </c>
      <c r="E3">
        <f>COUNTIF(D:D,D3)</f>
        <v>2</v>
      </c>
      <c r="G3" s="9" t="s">
        <v>107</v>
      </c>
      <c r="H3">
        <f>COUNTIF(D:D,D3)</f>
        <v>2</v>
      </c>
      <c r="J3" s="10">
        <v>1</v>
      </c>
      <c r="K3" s="10" t="s">
        <v>107</v>
      </c>
      <c r="L3" s="10">
        <v>2</v>
      </c>
      <c r="N3" s="9" t="s">
        <v>33</v>
      </c>
      <c r="O3" s="9">
        <v>5</v>
      </c>
      <c r="Q3" s="9" t="s">
        <v>144</v>
      </c>
      <c r="R3" s="9">
        <v>8.33</v>
      </c>
      <c r="S3" s="9">
        <v>8</v>
      </c>
      <c r="T3" s="9">
        <v>5</v>
      </c>
      <c r="U3" s="10" t="s">
        <v>404</v>
      </c>
      <c r="W3" s="9" t="s">
        <v>35</v>
      </c>
      <c r="X3" s="9">
        <v>8.67</v>
      </c>
      <c r="Y3" s="9">
        <v>8</v>
      </c>
      <c r="Z3" s="9">
        <v>5</v>
      </c>
      <c r="AA3" s="10" t="s">
        <v>412</v>
      </c>
      <c r="AB3" s="10" t="s">
        <v>86</v>
      </c>
      <c r="AC3" s="10">
        <v>3</v>
      </c>
      <c r="AE3" s="9" t="s">
        <v>33</v>
      </c>
      <c r="AF3" s="9">
        <v>4</v>
      </c>
      <c r="AG3" s="9">
        <v>4</v>
      </c>
      <c r="AH3" s="9">
        <v>0</v>
      </c>
    </row>
    <row r="4" spans="2:34" x14ac:dyDescent="0.3">
      <c r="B4" s="9" t="s">
        <v>35</v>
      </c>
      <c r="C4" s="12">
        <v>27048950855</v>
      </c>
      <c r="D4" s="9" t="s">
        <v>107</v>
      </c>
      <c r="E4">
        <f>COUNTIF(D:D,D4)</f>
        <v>2</v>
      </c>
      <c r="G4" s="9" t="s">
        <v>143</v>
      </c>
      <c r="H4">
        <f>COUNTIF(D:D,D4)</f>
        <v>2</v>
      </c>
      <c r="J4" s="10">
        <v>3</v>
      </c>
      <c r="K4" s="10" t="s">
        <v>144</v>
      </c>
      <c r="L4" s="10">
        <v>2</v>
      </c>
      <c r="N4" s="9" t="s">
        <v>34</v>
      </c>
      <c r="O4" s="9">
        <v>3</v>
      </c>
      <c r="Q4" s="9" t="s">
        <v>145</v>
      </c>
      <c r="R4" s="9">
        <v>8</v>
      </c>
      <c r="S4" s="9">
        <v>8</v>
      </c>
      <c r="T4" s="9">
        <v>5</v>
      </c>
      <c r="U4" s="10" t="s">
        <v>404</v>
      </c>
      <c r="W4" s="9" t="s">
        <v>33</v>
      </c>
      <c r="X4" s="9">
        <v>8.2899999999999991</v>
      </c>
      <c r="Y4" s="9">
        <v>8</v>
      </c>
      <c r="Z4" s="9">
        <v>5</v>
      </c>
      <c r="AA4" s="10" t="s">
        <v>412</v>
      </c>
      <c r="AB4" s="10" t="s">
        <v>85</v>
      </c>
      <c r="AC4" s="10">
        <v>7</v>
      </c>
      <c r="AE4" s="9" t="s">
        <v>34</v>
      </c>
      <c r="AF4" s="9">
        <v>6</v>
      </c>
      <c r="AG4" s="9">
        <v>3</v>
      </c>
      <c r="AH4" s="9">
        <v>3</v>
      </c>
    </row>
    <row r="5" spans="2:34" x14ac:dyDescent="0.3">
      <c r="B5" s="9" t="s">
        <v>33</v>
      </c>
      <c r="C5" s="12">
        <v>45740967999</v>
      </c>
      <c r="D5" s="9" t="s">
        <v>143</v>
      </c>
      <c r="E5">
        <f>COUNTIF(D:D,D5)</f>
        <v>2</v>
      </c>
      <c r="G5" s="9" t="s">
        <v>151</v>
      </c>
      <c r="H5">
        <f>COUNTIF(D:D,D5)</f>
        <v>2</v>
      </c>
      <c r="J5" s="10">
        <v>6</v>
      </c>
      <c r="K5" s="10" t="s">
        <v>147</v>
      </c>
      <c r="L5" s="10">
        <v>2</v>
      </c>
      <c r="N5" s="9" t="s">
        <v>35</v>
      </c>
      <c r="O5" s="9">
        <v>2</v>
      </c>
      <c r="Q5" s="9" t="s">
        <v>107</v>
      </c>
      <c r="R5" s="9">
        <v>7.89</v>
      </c>
      <c r="S5" s="9">
        <v>8</v>
      </c>
      <c r="T5" s="9">
        <v>5</v>
      </c>
      <c r="U5" s="10" t="s">
        <v>405</v>
      </c>
      <c r="W5" s="9" t="s">
        <v>34</v>
      </c>
      <c r="X5" s="9">
        <v>3</v>
      </c>
      <c r="Y5" s="9">
        <v>8</v>
      </c>
      <c r="Z5" s="9">
        <v>5</v>
      </c>
      <c r="AA5" s="10" t="s">
        <v>413</v>
      </c>
      <c r="AB5" s="10" t="s">
        <v>86</v>
      </c>
      <c r="AC5" s="10">
        <v>5</v>
      </c>
      <c r="AE5" s="9" t="s">
        <v>35</v>
      </c>
      <c r="AF5" s="9">
        <v>3</v>
      </c>
      <c r="AG5" s="9">
        <v>2</v>
      </c>
      <c r="AH5" s="9">
        <v>1</v>
      </c>
    </row>
    <row r="6" spans="2:34" x14ac:dyDescent="0.3">
      <c r="B6" s="9" t="s">
        <v>35</v>
      </c>
      <c r="C6" s="12">
        <v>45740967999</v>
      </c>
      <c r="D6" s="9" t="s">
        <v>143</v>
      </c>
      <c r="E6">
        <f>COUNTIF(D:D,D6)</f>
        <v>2</v>
      </c>
      <c r="G6" s="9" t="s">
        <v>152</v>
      </c>
      <c r="H6">
        <f>COUNTIF(D:D,D6)</f>
        <v>2</v>
      </c>
      <c r="J6" s="10">
        <v>2</v>
      </c>
      <c r="K6" s="10" t="s">
        <v>143</v>
      </c>
      <c r="L6" s="10">
        <v>1</v>
      </c>
      <c r="Q6" s="9" t="s">
        <v>147</v>
      </c>
      <c r="R6" s="9">
        <v>7.33</v>
      </c>
      <c r="S6" s="9">
        <v>8</v>
      </c>
      <c r="T6" s="9">
        <v>5</v>
      </c>
      <c r="U6" s="10" t="s">
        <v>405</v>
      </c>
      <c r="W6" s="9"/>
      <c r="X6" s="9"/>
      <c r="Y6" s="9"/>
      <c r="Z6" s="9"/>
      <c r="AA6" s="10"/>
    </row>
    <row r="7" spans="2:34" x14ac:dyDescent="0.3">
      <c r="B7" s="9" t="s">
        <v>33</v>
      </c>
      <c r="C7" s="12">
        <v>38151354544</v>
      </c>
      <c r="D7" s="9" t="s">
        <v>151</v>
      </c>
      <c r="E7">
        <f>COUNTIF(D:D,D7)</f>
        <v>1</v>
      </c>
      <c r="G7" s="9" t="s">
        <v>153</v>
      </c>
      <c r="H7">
        <f>COUNTIF(D:D,D7)</f>
        <v>1</v>
      </c>
      <c r="J7" s="10">
        <v>4</v>
      </c>
      <c r="K7" s="10" t="s">
        <v>145</v>
      </c>
      <c r="L7" s="10">
        <v>1</v>
      </c>
      <c r="Q7" s="9" t="s">
        <v>143</v>
      </c>
      <c r="R7" s="9">
        <v>3.33</v>
      </c>
      <c r="S7" s="9">
        <v>8</v>
      </c>
      <c r="T7" s="9">
        <v>5</v>
      </c>
      <c r="U7" s="10" t="s">
        <v>406</v>
      </c>
      <c r="W7" s="9"/>
      <c r="X7" s="9"/>
      <c r="Y7" s="9"/>
      <c r="Z7" s="9"/>
      <c r="AA7" s="10"/>
    </row>
    <row r="8" spans="2:34" x14ac:dyDescent="0.3">
      <c r="B8" s="9" t="s">
        <v>33</v>
      </c>
      <c r="C8" s="12">
        <v>36812338856</v>
      </c>
      <c r="D8" s="9" t="s">
        <v>152</v>
      </c>
      <c r="E8">
        <f>COUNTIF(D:D,D8)</f>
        <v>1</v>
      </c>
      <c r="G8" s="9" t="s">
        <v>154</v>
      </c>
      <c r="H8">
        <f>COUNTIF(D:D,D8)</f>
        <v>1</v>
      </c>
      <c r="J8" s="10">
        <v>5</v>
      </c>
      <c r="K8" s="10" t="s">
        <v>146</v>
      </c>
      <c r="L8" s="10">
        <v>1</v>
      </c>
      <c r="Q8" s="9" t="s">
        <v>146</v>
      </c>
      <c r="R8" s="9">
        <v>3.33</v>
      </c>
      <c r="S8" s="9">
        <v>8</v>
      </c>
      <c r="T8" s="9">
        <v>5</v>
      </c>
      <c r="U8" s="10" t="s">
        <v>406</v>
      </c>
      <c r="W8" s="9"/>
      <c r="X8" s="9"/>
      <c r="Y8" s="9"/>
      <c r="Z8" s="9"/>
      <c r="AA8" s="10"/>
    </row>
    <row r="9" spans="2:34" x14ac:dyDescent="0.3">
      <c r="B9" s="9" t="s">
        <v>33</v>
      </c>
      <c r="C9" s="12">
        <v>73807819454</v>
      </c>
      <c r="D9" s="9" t="s">
        <v>153</v>
      </c>
      <c r="E9">
        <f>COUNTIF(D:D,D9)</f>
        <v>1</v>
      </c>
      <c r="G9" s="9" t="s">
        <v>155</v>
      </c>
      <c r="H9">
        <f>COUNTIF(D:D,D9)</f>
        <v>1</v>
      </c>
    </row>
    <row r="10" spans="2:34" x14ac:dyDescent="0.3">
      <c r="B10" s="9" t="s">
        <v>33</v>
      </c>
      <c r="C10" s="12">
        <v>67170163840</v>
      </c>
      <c r="D10" s="9" t="s">
        <v>154</v>
      </c>
      <c r="E10">
        <f>COUNTIF(D:D,D10)</f>
        <v>1</v>
      </c>
    </row>
    <row r="11" spans="2:34" x14ac:dyDescent="0.3">
      <c r="B11" s="9" t="s">
        <v>33</v>
      </c>
      <c r="C11" s="12">
        <v>21447355350</v>
      </c>
      <c r="D11" s="9" t="s">
        <v>155</v>
      </c>
      <c r="E11">
        <f>COUNTIF(D:D,D11)</f>
        <v>1</v>
      </c>
    </row>
    <row r="12" spans="2:34" x14ac:dyDescent="0.3">
      <c r="B12" s="9" t="s">
        <v>33</v>
      </c>
      <c r="C12" s="12">
        <v>50018267283</v>
      </c>
      <c r="D12" s="9" t="s">
        <v>156</v>
      </c>
      <c r="E12">
        <f>COUNTIF(D:D,D12)</f>
        <v>1</v>
      </c>
    </row>
    <row r="13" spans="2:34" x14ac:dyDescent="0.3">
      <c r="B13" s="9" t="s">
        <v>34</v>
      </c>
      <c r="C13" s="12">
        <v>93224341743</v>
      </c>
      <c r="D13" s="9" t="s">
        <v>157</v>
      </c>
      <c r="E13">
        <f>COUNTIF(D:D,D13)</f>
        <v>1</v>
      </c>
    </row>
    <row r="14" spans="2:34" x14ac:dyDescent="0.3">
      <c r="B14" s="9" t="s">
        <v>34</v>
      </c>
      <c r="C14" s="12">
        <v>17529555065</v>
      </c>
      <c r="D14" s="9" t="s">
        <v>158</v>
      </c>
      <c r="E14">
        <f>COUNTIF(D:D,D14)</f>
        <v>1</v>
      </c>
    </row>
    <row r="15" spans="2:34" x14ac:dyDescent="0.3">
      <c r="B15" s="9" t="s">
        <v>34</v>
      </c>
      <c r="C15" s="12">
        <v>23347646827</v>
      </c>
      <c r="D15" s="9" t="s">
        <v>159</v>
      </c>
      <c r="E15">
        <f>COUNTIF(D:D,D15)</f>
        <v>1</v>
      </c>
    </row>
    <row r="16" spans="2:34" x14ac:dyDescent="0.3">
      <c r="B16" s="9" t="s">
        <v>34</v>
      </c>
      <c r="C16" s="12">
        <v>20717424657</v>
      </c>
      <c r="D16" s="9" t="s">
        <v>160</v>
      </c>
      <c r="E16">
        <f>COUNTIF(D:D,D16)</f>
        <v>1</v>
      </c>
    </row>
    <row r="17" spans="2:5" x14ac:dyDescent="0.3">
      <c r="B17" s="9" t="s">
        <v>34</v>
      </c>
      <c r="C17" s="12">
        <v>14716532020</v>
      </c>
      <c r="D17" s="9" t="s">
        <v>161</v>
      </c>
      <c r="E17">
        <f>COUNTIF(D:D,D17)</f>
        <v>1</v>
      </c>
    </row>
    <row r="18" spans="2:5" x14ac:dyDescent="0.3">
      <c r="B18" s="9" t="s">
        <v>34</v>
      </c>
      <c r="C18" s="12">
        <v>49103180592</v>
      </c>
      <c r="D18" s="9" t="s">
        <v>162</v>
      </c>
      <c r="E18">
        <f>COUNTIF(D:D,D18)</f>
        <v>1</v>
      </c>
    </row>
    <row r="19" spans="2:5" x14ac:dyDescent="0.3">
      <c r="B19" s="9" t="s">
        <v>34</v>
      </c>
      <c r="C19" s="12">
        <v>13805077401</v>
      </c>
      <c r="D19" s="9" t="s">
        <v>183</v>
      </c>
      <c r="E19">
        <f>COUNTIF(D:D,D19)</f>
        <v>1</v>
      </c>
    </row>
    <row r="20" spans="2:5" x14ac:dyDescent="0.3">
      <c r="B20" s="9" t="s">
        <v>34</v>
      </c>
      <c r="C20" s="12">
        <v>45673806115</v>
      </c>
      <c r="D20" s="9" t="s">
        <v>185</v>
      </c>
      <c r="E20">
        <f>COUNTIF(D:D,D20)</f>
        <v>1</v>
      </c>
    </row>
    <row r="21" spans="2:5" x14ac:dyDescent="0.3">
      <c r="B21" s="9" t="s">
        <v>34</v>
      </c>
      <c r="C21" s="12">
        <v>97628598568</v>
      </c>
      <c r="D21" s="9" t="s">
        <v>187</v>
      </c>
      <c r="E21">
        <f>COUNTIF(D:D,D21)</f>
        <v>1</v>
      </c>
    </row>
    <row r="22" spans="2:5" x14ac:dyDescent="0.3">
      <c r="B22" s="9" t="s">
        <v>35</v>
      </c>
      <c r="C22" s="12">
        <v>68960602499</v>
      </c>
      <c r="D22" s="9" t="s">
        <v>189</v>
      </c>
      <c r="E22">
        <f>COUNTIF(D:D,D22)</f>
        <v>1</v>
      </c>
    </row>
    <row r="23" spans="2:5" x14ac:dyDescent="0.3">
      <c r="B23" s="9" t="s">
        <v>35</v>
      </c>
      <c r="C23" s="12">
        <v>17177464078</v>
      </c>
      <c r="D23" s="9" t="s">
        <v>191</v>
      </c>
      <c r="E23">
        <f>COUNTIF(D:D,D23)</f>
        <v>1</v>
      </c>
    </row>
    <row r="24" spans="2:5" x14ac:dyDescent="0.3">
      <c r="B24" s="9" t="s">
        <v>35</v>
      </c>
      <c r="C24" s="12">
        <v>30642159947</v>
      </c>
      <c r="D24" s="9" t="s">
        <v>193</v>
      </c>
      <c r="E24">
        <f>COUNTIF(D:D,D24)</f>
        <v>1</v>
      </c>
    </row>
    <row r="25" spans="2:5" x14ac:dyDescent="0.3">
      <c r="B25" s="9" t="s">
        <v>35</v>
      </c>
      <c r="C25" s="12">
        <v>54064447294</v>
      </c>
      <c r="D25" s="9" t="s">
        <v>195</v>
      </c>
      <c r="E25">
        <f>COUNTIF(D:D,D25)</f>
        <v>1</v>
      </c>
    </row>
    <row r="26" spans="2:5" x14ac:dyDescent="0.3">
      <c r="B26" s="9" t="s">
        <v>33</v>
      </c>
      <c r="C26" s="12">
        <v>41847494910</v>
      </c>
      <c r="D26" s="9" t="s">
        <v>144</v>
      </c>
      <c r="E26">
        <f>COUNTIF(D:D,D26)</f>
        <v>1</v>
      </c>
    </row>
    <row r="27" spans="2:5" x14ac:dyDescent="0.3">
      <c r="B27" s="9" t="s">
        <v>33</v>
      </c>
      <c r="C27" s="12">
        <v>35336460537</v>
      </c>
      <c r="D27" s="9" t="s">
        <v>145</v>
      </c>
      <c r="E27">
        <f>COUNTIF(D:D,D27)</f>
        <v>1</v>
      </c>
    </row>
    <row r="28" spans="2:5" x14ac:dyDescent="0.3">
      <c r="B28" s="9" t="s">
        <v>33</v>
      </c>
      <c r="C28" s="12">
        <v>49245135182</v>
      </c>
      <c r="D28" s="9" t="s">
        <v>146</v>
      </c>
      <c r="E28">
        <f>COUNTIF(D:D,D28)</f>
        <v>1</v>
      </c>
    </row>
    <row r="29" spans="2:5" x14ac:dyDescent="0.3">
      <c r="B29" s="9" t="s">
        <v>33</v>
      </c>
      <c r="C29" s="12">
        <v>43082200637</v>
      </c>
      <c r="D29" s="9" t="s">
        <v>147</v>
      </c>
      <c r="E29">
        <f>COUNTIF(D:D,D29)</f>
        <v>1</v>
      </c>
    </row>
    <row r="30" spans="2:5" x14ac:dyDescent="0.3">
      <c r="B30" s="9" t="s">
        <v>33</v>
      </c>
      <c r="C30" s="12">
        <v>78583916015</v>
      </c>
      <c r="D30" s="9" t="s">
        <v>148</v>
      </c>
      <c r="E30">
        <f>COUNTIF(D:D,D30)</f>
        <v>1</v>
      </c>
    </row>
    <row r="31" spans="2:5" x14ac:dyDescent="0.3">
      <c r="B31" s="9" t="s">
        <v>33</v>
      </c>
      <c r="C31" s="12">
        <v>5574099567</v>
      </c>
      <c r="D31" s="9" t="s">
        <v>149</v>
      </c>
      <c r="E31">
        <f>COUNTIF(D:D,D31)</f>
        <v>1</v>
      </c>
    </row>
    <row r="32" spans="2:5" x14ac:dyDescent="0.3">
      <c r="B32" s="9" t="s">
        <v>33</v>
      </c>
      <c r="C32" s="12">
        <v>70133248861</v>
      </c>
      <c r="D32" s="9" t="s">
        <v>150</v>
      </c>
      <c r="E32">
        <f>COUNTIF(D:D,D32)</f>
        <v>1</v>
      </c>
    </row>
  </sheetData>
  <sortState xmlns:xlrd2="http://schemas.microsoft.com/office/spreadsheetml/2017/richdata2" ref="B3:E32">
    <sortCondition descending="1" ref="E3:E32"/>
    <sortCondition ref="D3:D32"/>
  </sortState>
  <mergeCells count="7">
    <mergeCell ref="AE1:AH1"/>
    <mergeCell ref="B1:E1"/>
    <mergeCell ref="G1:H1"/>
    <mergeCell ref="N1:O1"/>
    <mergeCell ref="J1:L1"/>
    <mergeCell ref="Q1:U1"/>
    <mergeCell ref="W1:AC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3663-6812-4220-8499-9563785D97E8}">
  <dimension ref="A1"/>
  <sheetViews>
    <sheetView tabSelected="1" zoomScale="70" zoomScaleNormal="70" workbookViewId="0">
      <selection activeCell="L40" sqref="L4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4573-10E9-4CF1-9A78-972A55794B42}">
  <dimension ref="A1:L4"/>
  <sheetViews>
    <sheetView workbookViewId="0">
      <selection activeCell="L1" sqref="L1:L4"/>
    </sheetView>
  </sheetViews>
  <sheetFormatPr defaultRowHeight="14.4" x14ac:dyDescent="0.3"/>
  <cols>
    <col min="7" max="7" width="10.5546875" bestFit="1" customWidth="1"/>
    <col min="9" max="9" width="10.5546875" bestFit="1" customWidth="1"/>
  </cols>
  <sheetData>
    <row r="1" spans="1:12" x14ac:dyDescent="0.3">
      <c r="A1">
        <v>1</v>
      </c>
      <c r="B1" t="s">
        <v>85</v>
      </c>
      <c r="D1">
        <v>1</v>
      </c>
      <c r="E1" t="s">
        <v>113</v>
      </c>
      <c r="G1" s="3">
        <v>30682</v>
      </c>
      <c r="I1" s="3">
        <v>43466</v>
      </c>
      <c r="K1">
        <v>1</v>
      </c>
      <c r="L1" t="s">
        <v>323</v>
      </c>
    </row>
    <row r="2" spans="1:12" x14ac:dyDescent="0.3">
      <c r="A2">
        <v>2</v>
      </c>
      <c r="B2" t="s">
        <v>86</v>
      </c>
      <c r="D2">
        <v>2</v>
      </c>
      <c r="E2" t="s">
        <v>114</v>
      </c>
      <c r="G2" s="3">
        <v>36160</v>
      </c>
      <c r="I2" s="3">
        <v>44561</v>
      </c>
      <c r="K2">
        <v>2</v>
      </c>
      <c r="L2" t="s">
        <v>324</v>
      </c>
    </row>
    <row r="3" spans="1:12" x14ac:dyDescent="0.3">
      <c r="A3">
        <v>3</v>
      </c>
      <c r="B3" t="s">
        <v>87</v>
      </c>
      <c r="K3">
        <v>3</v>
      </c>
      <c r="L3" t="s">
        <v>325</v>
      </c>
    </row>
    <row r="4" spans="1:12" x14ac:dyDescent="0.3">
      <c r="K4">
        <v>4</v>
      </c>
      <c r="L4" t="s">
        <v>326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1526-11F8-4ED8-8A92-0F5EAA96F619}">
  <dimension ref="A1:K29"/>
  <sheetViews>
    <sheetView workbookViewId="0">
      <selection activeCell="K4" sqref="K4"/>
    </sheetView>
  </sheetViews>
  <sheetFormatPr defaultRowHeight="14.4" x14ac:dyDescent="0.3"/>
  <cols>
    <col min="1" max="1" width="12" bestFit="1" customWidth="1"/>
    <col min="2" max="2" width="8.77734375" bestFit="1" customWidth="1"/>
    <col min="3" max="3" width="14.33203125" bestFit="1" customWidth="1"/>
    <col min="4" max="4" width="21" bestFit="1" customWidth="1"/>
    <col min="5" max="5" width="10.44140625" bestFit="1" customWidth="1"/>
    <col min="6" max="6" width="17.77734375" bestFit="1" customWidth="1"/>
    <col min="7" max="7" width="9.6640625" bestFit="1" customWidth="1"/>
    <col min="8" max="8" width="9.5546875" bestFit="1" customWidth="1"/>
    <col min="9" max="9" width="10" bestFit="1" customWidth="1"/>
  </cols>
  <sheetData>
    <row r="1" spans="1:11" x14ac:dyDescent="0.3">
      <c r="A1" s="1" t="s">
        <v>1</v>
      </c>
      <c r="B1" s="1" t="s">
        <v>5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K1" t="str">
        <f>"INSERT INTO alunos 
("&amp;A1&amp;", "&amp;B1&amp;", "&amp;C1&amp;", "&amp;D1&amp;", "&amp;E1&amp;", "&amp;F1&amp;", "&amp;G1&amp;", "&amp;H1&amp;", "&amp;I1&amp;")"</f>
        <v>INSERT INTO alunos 
(CPF, NOME, SOBRENOME, DATA_NASCIMENTO, GENERO, NACIONALIDADE, BAIRRO, CIDADE, ESTADO)</v>
      </c>
    </row>
    <row r="2" spans="1:11" x14ac:dyDescent="0.3">
      <c r="A2" s="6" t="s">
        <v>57</v>
      </c>
      <c r="B2" t="s">
        <v>107</v>
      </c>
      <c r="C2" t="s">
        <v>108</v>
      </c>
      <c r="D2" s="6" t="s">
        <v>115</v>
      </c>
      <c r="E2" t="s">
        <v>113</v>
      </c>
      <c r="F2" t="s">
        <v>109</v>
      </c>
      <c r="G2" t="s">
        <v>110</v>
      </c>
      <c r="H2" t="s">
        <v>111</v>
      </c>
      <c r="I2" t="s">
        <v>197</v>
      </c>
      <c r="K2" t="str">
        <f>"INSERT INTO alunos ("&amp;$A$1&amp;", "&amp;$B$1&amp;", "&amp;$C$1&amp;", "&amp;$D$1&amp;", "&amp;$E$1&amp;", "&amp;$F$1&amp;", "&amp;$G$1&amp;", "&amp;$H$1&amp;", "&amp;$I$1&amp;") VALUES ('"&amp;A2&amp;"', '"&amp;B2&amp;"', '"&amp;C2&amp;"', '"&amp;D2&amp;"', '"&amp;E2&amp;"', '"&amp;F2&amp;"', '"&amp;G2&amp;"', '"&amp;H2&amp;"', '"&amp;I2&amp;"');"</f>
        <v>INSERT INTO alunos (CPF, NOME, SOBRENOME, DATA_NASCIMENTO, GENERO, NACIONALIDADE, BAIRRO, CIDADE, ESTADO) VALUES ('27048950855', 'nome1', 'sobrenome1', '1997-02-12', 'F', 'Brasileira', 'bairro1', 'cidade1', 'estado1');</v>
      </c>
    </row>
    <row r="3" spans="1:11" x14ac:dyDescent="0.3">
      <c r="A3" s="6" t="s">
        <v>58</v>
      </c>
      <c r="B3" t="s">
        <v>143</v>
      </c>
      <c r="C3" t="s">
        <v>163</v>
      </c>
      <c r="D3" s="6" t="s">
        <v>116</v>
      </c>
      <c r="E3" t="s">
        <v>114</v>
      </c>
      <c r="F3" t="s">
        <v>109</v>
      </c>
      <c r="G3" t="s">
        <v>198</v>
      </c>
      <c r="H3" t="s">
        <v>112</v>
      </c>
      <c r="I3" t="s">
        <v>199</v>
      </c>
      <c r="K3" t="str">
        <f t="shared" ref="K3:K29" si="0">"INSERT INTO alunos ("&amp;$A$1&amp;", "&amp;$B$1&amp;", "&amp;$C$1&amp;", "&amp;$D$1&amp;", "&amp;$E$1&amp;", "&amp;$F$1&amp;", "&amp;$G$1&amp;", "&amp;$H$1&amp;", "&amp;$I$1&amp;") VALUES ('"&amp;A3&amp;"', '"&amp;B3&amp;"', '"&amp;C3&amp;"', '"&amp;D3&amp;"', '"&amp;E3&amp;"', '"&amp;F3&amp;"', '"&amp;G3&amp;"', '"&amp;H3&amp;"', '"&amp;I3&amp;"');"</f>
        <v>INSERT INTO alunos (CPF, NOME, SOBRENOME, DATA_NASCIMENTO, GENERO, NACIONALIDADE, BAIRRO, CIDADE, ESTADO) VALUES ('45740967999', 'nome2', 'sobrenome2', '1986-05-16', 'M', 'Brasileira', 'bairro2', 'cidade2', 'estado2');</v>
      </c>
    </row>
    <row r="4" spans="1:11" x14ac:dyDescent="0.3">
      <c r="A4" s="6" t="s">
        <v>59</v>
      </c>
      <c r="B4" t="s">
        <v>144</v>
      </c>
      <c r="C4" t="s">
        <v>164</v>
      </c>
      <c r="D4" s="6" t="s">
        <v>117</v>
      </c>
      <c r="E4" t="s">
        <v>113</v>
      </c>
      <c r="F4" t="s">
        <v>109</v>
      </c>
      <c r="G4" t="s">
        <v>200</v>
      </c>
      <c r="H4" t="s">
        <v>201</v>
      </c>
      <c r="I4" t="s">
        <v>202</v>
      </c>
      <c r="K4" t="str">
        <f t="shared" si="0"/>
        <v>INSERT INTO alunos (CPF, NOME, SOBRENOME, DATA_NASCIMENTO, GENERO, NACIONALIDADE, BAIRRO, CIDADE, ESTADO) VALUES ('41847494910', 'nome3', 'sobrenome3', '1987-03-04', 'F', 'Brasileira', 'bairro3', 'cidade3', 'estado3');</v>
      </c>
    </row>
    <row r="5" spans="1:11" x14ac:dyDescent="0.3">
      <c r="A5" s="6" t="s">
        <v>60</v>
      </c>
      <c r="B5" t="s">
        <v>145</v>
      </c>
      <c r="C5" t="s">
        <v>165</v>
      </c>
      <c r="D5" s="6" t="s">
        <v>118</v>
      </c>
      <c r="E5" t="s">
        <v>114</v>
      </c>
      <c r="F5" t="s">
        <v>109</v>
      </c>
      <c r="G5" t="s">
        <v>203</v>
      </c>
      <c r="H5" t="s">
        <v>204</v>
      </c>
      <c r="I5" t="s">
        <v>205</v>
      </c>
      <c r="K5" t="str">
        <f t="shared" si="0"/>
        <v>INSERT INTO alunos (CPF, NOME, SOBRENOME, DATA_NASCIMENTO, GENERO, NACIONALIDADE, BAIRRO, CIDADE, ESTADO) VALUES ('35336460537', 'nome4', 'sobrenome4', '1998-03-19', 'M', 'Brasileira', 'bairro4', 'cidade4', 'estado4');</v>
      </c>
    </row>
    <row r="6" spans="1:11" x14ac:dyDescent="0.3">
      <c r="A6" s="6" t="s">
        <v>61</v>
      </c>
      <c r="B6" t="s">
        <v>146</v>
      </c>
      <c r="C6" t="s">
        <v>166</v>
      </c>
      <c r="D6" s="6" t="s">
        <v>119</v>
      </c>
      <c r="E6" t="s">
        <v>114</v>
      </c>
      <c r="F6" t="s">
        <v>109</v>
      </c>
      <c r="G6" t="s">
        <v>206</v>
      </c>
      <c r="H6" t="s">
        <v>207</v>
      </c>
      <c r="I6" t="s">
        <v>208</v>
      </c>
      <c r="K6" t="str">
        <f t="shared" si="0"/>
        <v>INSERT INTO alunos (CPF, NOME, SOBRENOME, DATA_NASCIMENTO, GENERO, NACIONALIDADE, BAIRRO, CIDADE, ESTADO) VALUES ('49245135182', 'nome5', 'sobrenome5', '1988-07-27', 'M', 'Brasileira', 'bairro5', 'cidade5', 'estado5');</v>
      </c>
    </row>
    <row r="7" spans="1:11" x14ac:dyDescent="0.3">
      <c r="A7" s="6" t="s">
        <v>62</v>
      </c>
      <c r="B7" t="s">
        <v>147</v>
      </c>
      <c r="C7" t="s">
        <v>167</v>
      </c>
      <c r="D7" s="6" t="s">
        <v>120</v>
      </c>
      <c r="E7" t="s">
        <v>113</v>
      </c>
      <c r="F7" t="s">
        <v>109</v>
      </c>
      <c r="G7" t="s">
        <v>209</v>
      </c>
      <c r="H7" t="s">
        <v>210</v>
      </c>
      <c r="I7" t="s">
        <v>211</v>
      </c>
      <c r="K7" t="str">
        <f t="shared" si="0"/>
        <v>INSERT INTO alunos (CPF, NOME, SOBRENOME, DATA_NASCIMENTO, GENERO, NACIONALIDADE, BAIRRO, CIDADE, ESTADO) VALUES ('43082200637', 'nome6', 'sobrenome6', '1993-08-16', 'F', 'Brasileira', 'bairro6', 'cidade6', 'estado6');</v>
      </c>
    </row>
    <row r="8" spans="1:11" x14ac:dyDescent="0.3">
      <c r="A8" s="6" t="s">
        <v>63</v>
      </c>
      <c r="B8" t="s">
        <v>148</v>
      </c>
      <c r="C8" t="s">
        <v>168</v>
      </c>
      <c r="D8" s="6" t="s">
        <v>121</v>
      </c>
      <c r="E8" t="s">
        <v>114</v>
      </c>
      <c r="F8" t="s">
        <v>109</v>
      </c>
      <c r="G8" t="s">
        <v>212</v>
      </c>
      <c r="H8" t="s">
        <v>213</v>
      </c>
      <c r="I8" t="s">
        <v>214</v>
      </c>
      <c r="K8" t="str">
        <f t="shared" si="0"/>
        <v>INSERT INTO alunos (CPF, NOME, SOBRENOME, DATA_NASCIMENTO, GENERO, NACIONALIDADE, BAIRRO, CIDADE, ESTADO) VALUES ('78583916015', 'nome7', 'sobrenome7', '1998-04-26', 'M', 'Brasileira', 'bairro7', 'cidade7', 'estado7');</v>
      </c>
    </row>
    <row r="9" spans="1:11" x14ac:dyDescent="0.3">
      <c r="A9" s="6" t="s">
        <v>64</v>
      </c>
      <c r="B9" t="s">
        <v>149</v>
      </c>
      <c r="C9" t="s">
        <v>169</v>
      </c>
      <c r="D9" s="6" t="s">
        <v>122</v>
      </c>
      <c r="E9" t="s">
        <v>114</v>
      </c>
      <c r="F9" t="s">
        <v>109</v>
      </c>
      <c r="G9" t="s">
        <v>215</v>
      </c>
      <c r="H9" t="s">
        <v>216</v>
      </c>
      <c r="I9" t="s">
        <v>217</v>
      </c>
      <c r="K9" t="str">
        <f t="shared" si="0"/>
        <v>INSERT INTO alunos (CPF, NOME, SOBRENOME, DATA_NASCIMENTO, GENERO, NACIONALIDADE, BAIRRO, CIDADE, ESTADO) VALUES ('5574099567', 'nome8', 'sobrenome8', '1992-10-16', 'M', 'Brasileira', 'bairro8', 'cidade8', 'estado8');</v>
      </c>
    </row>
    <row r="10" spans="1:11" x14ac:dyDescent="0.3">
      <c r="A10" s="6" t="s">
        <v>65</v>
      </c>
      <c r="B10" t="s">
        <v>150</v>
      </c>
      <c r="C10" t="s">
        <v>170</v>
      </c>
      <c r="D10" s="6" t="s">
        <v>123</v>
      </c>
      <c r="E10" t="s">
        <v>114</v>
      </c>
      <c r="F10" t="s">
        <v>109</v>
      </c>
      <c r="G10" t="s">
        <v>218</v>
      </c>
      <c r="H10" t="s">
        <v>219</v>
      </c>
      <c r="I10" t="s">
        <v>220</v>
      </c>
      <c r="K10" t="str">
        <f t="shared" si="0"/>
        <v>INSERT INTO alunos (CPF, NOME, SOBRENOME, DATA_NASCIMENTO, GENERO, NACIONALIDADE, BAIRRO, CIDADE, ESTADO) VALUES ('70133248861', 'nome9', 'sobrenome9', '1994-10-27', 'M', 'Brasileira', 'bairro9', 'cidade9', 'estado9');</v>
      </c>
    </row>
    <row r="11" spans="1:11" x14ac:dyDescent="0.3">
      <c r="A11" s="6" t="s">
        <v>66</v>
      </c>
      <c r="B11" t="s">
        <v>151</v>
      </c>
      <c r="C11" t="s">
        <v>171</v>
      </c>
      <c r="D11" s="6" t="s">
        <v>124</v>
      </c>
      <c r="E11" t="s">
        <v>113</v>
      </c>
      <c r="F11" t="s">
        <v>109</v>
      </c>
      <c r="G11" t="s">
        <v>221</v>
      </c>
      <c r="H11" t="s">
        <v>222</v>
      </c>
      <c r="I11" t="s">
        <v>223</v>
      </c>
      <c r="K11" t="str">
        <f t="shared" si="0"/>
        <v>INSERT INTO alunos (CPF, NOME, SOBRENOME, DATA_NASCIMENTO, GENERO, NACIONALIDADE, BAIRRO, CIDADE, ESTADO) VALUES ('38151354544', 'nome10', 'sobrenome10', '1989-05-10', 'F', 'Brasileira', 'bairro10', 'cidade10', 'estado10');</v>
      </c>
    </row>
    <row r="12" spans="1:11" x14ac:dyDescent="0.3">
      <c r="A12" s="6" t="s">
        <v>67</v>
      </c>
      <c r="B12" t="s">
        <v>152</v>
      </c>
      <c r="C12" t="s">
        <v>172</v>
      </c>
      <c r="D12" s="6" t="s">
        <v>125</v>
      </c>
      <c r="E12" t="s">
        <v>114</v>
      </c>
      <c r="F12" t="s">
        <v>109</v>
      </c>
      <c r="G12" t="s">
        <v>224</v>
      </c>
      <c r="H12" t="s">
        <v>225</v>
      </c>
      <c r="I12" t="s">
        <v>226</v>
      </c>
      <c r="K12" t="str">
        <f t="shared" si="0"/>
        <v>INSERT INTO alunos (CPF, NOME, SOBRENOME, DATA_NASCIMENTO, GENERO, NACIONALIDADE, BAIRRO, CIDADE, ESTADO) VALUES ('36812338856', 'nome11', 'sobrenome11', '1990-08-31', 'M', 'Brasileira', 'bairro11', 'cidade11', 'estado11');</v>
      </c>
    </row>
    <row r="13" spans="1:11" x14ac:dyDescent="0.3">
      <c r="A13" s="6" t="s">
        <v>68</v>
      </c>
      <c r="B13" t="s">
        <v>153</v>
      </c>
      <c r="C13" t="s">
        <v>173</v>
      </c>
      <c r="D13" s="6" t="s">
        <v>126</v>
      </c>
      <c r="E13" t="s">
        <v>114</v>
      </c>
      <c r="F13" t="s">
        <v>109</v>
      </c>
      <c r="G13" t="s">
        <v>227</v>
      </c>
      <c r="H13" t="s">
        <v>228</v>
      </c>
      <c r="I13" t="s">
        <v>229</v>
      </c>
      <c r="K13" t="str">
        <f t="shared" si="0"/>
        <v>INSERT INTO alunos (CPF, NOME, SOBRENOME, DATA_NASCIMENTO, GENERO, NACIONALIDADE, BAIRRO, CIDADE, ESTADO) VALUES ('73807819454', 'nome12', 'sobrenome12', '1992-10-15', 'M', 'Brasileira', 'bairro12', 'cidade12', 'estado12');</v>
      </c>
    </row>
    <row r="14" spans="1:11" x14ac:dyDescent="0.3">
      <c r="A14" s="6" t="s">
        <v>69</v>
      </c>
      <c r="B14" t="s">
        <v>154</v>
      </c>
      <c r="C14" t="s">
        <v>174</v>
      </c>
      <c r="D14" s="6" t="s">
        <v>127</v>
      </c>
      <c r="E14" t="s">
        <v>113</v>
      </c>
      <c r="F14" t="s">
        <v>109</v>
      </c>
      <c r="G14" t="s">
        <v>230</v>
      </c>
      <c r="H14" t="s">
        <v>231</v>
      </c>
      <c r="I14" t="s">
        <v>232</v>
      </c>
      <c r="K14" t="str">
        <f t="shared" si="0"/>
        <v>INSERT INTO alunos (CPF, NOME, SOBRENOME, DATA_NASCIMENTO, GENERO, NACIONALIDADE, BAIRRO, CIDADE, ESTADO) VALUES ('67170163840', 'nome13', 'sobrenome13', '1984-07-23', 'F', 'Brasileira', 'bairro13', 'cidade13', 'estado13');</v>
      </c>
    </row>
    <row r="15" spans="1:11" x14ac:dyDescent="0.3">
      <c r="A15" s="6" t="s">
        <v>70</v>
      </c>
      <c r="B15" t="s">
        <v>155</v>
      </c>
      <c r="C15" t="s">
        <v>175</v>
      </c>
      <c r="D15" s="6" t="s">
        <v>128</v>
      </c>
      <c r="E15" t="s">
        <v>114</v>
      </c>
      <c r="F15" t="s">
        <v>109</v>
      </c>
      <c r="G15" t="s">
        <v>233</v>
      </c>
      <c r="H15" t="s">
        <v>234</v>
      </c>
      <c r="I15" t="s">
        <v>235</v>
      </c>
      <c r="K15" t="str">
        <f t="shared" si="0"/>
        <v>INSERT INTO alunos (CPF, NOME, SOBRENOME, DATA_NASCIMENTO, GENERO, NACIONALIDADE, BAIRRO, CIDADE, ESTADO) VALUES ('21447355350', 'nome14', 'sobrenome14', '1984-04-18', 'M', 'Brasileira', 'bairro14', 'cidade14', 'estado14');</v>
      </c>
    </row>
    <row r="16" spans="1:11" x14ac:dyDescent="0.3">
      <c r="A16" s="6" t="s">
        <v>71</v>
      </c>
      <c r="B16" t="s">
        <v>156</v>
      </c>
      <c r="C16" t="s">
        <v>176</v>
      </c>
      <c r="D16" s="6" t="s">
        <v>129</v>
      </c>
      <c r="E16" t="s">
        <v>114</v>
      </c>
      <c r="F16" t="s">
        <v>109</v>
      </c>
      <c r="G16" t="s">
        <v>236</v>
      </c>
      <c r="H16" t="s">
        <v>237</v>
      </c>
      <c r="I16" t="s">
        <v>238</v>
      </c>
      <c r="K16" t="str">
        <f t="shared" si="0"/>
        <v>INSERT INTO alunos (CPF, NOME, SOBRENOME, DATA_NASCIMENTO, GENERO, NACIONALIDADE, BAIRRO, CIDADE, ESTADO) VALUES ('50018267283', 'nome15', 'sobrenome15', '1998-05-25', 'M', 'Brasileira', 'bairro15', 'cidade15', 'estado15');</v>
      </c>
    </row>
    <row r="17" spans="1:11" x14ac:dyDescent="0.3">
      <c r="A17" s="6" t="s">
        <v>72</v>
      </c>
      <c r="B17" t="s">
        <v>157</v>
      </c>
      <c r="C17" t="s">
        <v>177</v>
      </c>
      <c r="D17" s="6" t="s">
        <v>130</v>
      </c>
      <c r="E17" t="s">
        <v>114</v>
      </c>
      <c r="F17" t="s">
        <v>109</v>
      </c>
      <c r="G17" t="s">
        <v>239</v>
      </c>
      <c r="H17" t="s">
        <v>240</v>
      </c>
      <c r="I17" t="s">
        <v>241</v>
      </c>
      <c r="K17" t="str">
        <f t="shared" si="0"/>
        <v>INSERT INTO alunos (CPF, NOME, SOBRENOME, DATA_NASCIMENTO, GENERO, NACIONALIDADE, BAIRRO, CIDADE, ESTADO) VALUES ('93224341743', 'nome16', 'sobrenome16', '1987-10-12', 'M', 'Brasileira', 'bairro16', 'cidade16', 'estado16');</v>
      </c>
    </row>
    <row r="18" spans="1:11" x14ac:dyDescent="0.3">
      <c r="A18" s="6" t="s">
        <v>73</v>
      </c>
      <c r="B18" t="s">
        <v>158</v>
      </c>
      <c r="C18" t="s">
        <v>178</v>
      </c>
      <c r="D18" s="6" t="s">
        <v>131</v>
      </c>
      <c r="E18" t="s">
        <v>114</v>
      </c>
      <c r="F18" t="s">
        <v>109</v>
      </c>
      <c r="G18" t="s">
        <v>242</v>
      </c>
      <c r="H18" t="s">
        <v>243</v>
      </c>
      <c r="I18" t="s">
        <v>244</v>
      </c>
      <c r="K18" t="str">
        <f t="shared" si="0"/>
        <v>INSERT INTO alunos (CPF, NOME, SOBRENOME, DATA_NASCIMENTO, GENERO, NACIONALIDADE, BAIRRO, CIDADE, ESTADO) VALUES ('17529555065', 'nome17', 'sobrenome17', '1991-07-08', 'M', 'Brasileira', 'bairro17', 'cidade17', 'estado17');</v>
      </c>
    </row>
    <row r="19" spans="1:11" x14ac:dyDescent="0.3">
      <c r="A19" s="6" t="s">
        <v>74</v>
      </c>
      <c r="B19" t="s">
        <v>159</v>
      </c>
      <c r="C19" t="s">
        <v>179</v>
      </c>
      <c r="D19" s="6" t="s">
        <v>132</v>
      </c>
      <c r="E19" t="s">
        <v>113</v>
      </c>
      <c r="F19" t="s">
        <v>109</v>
      </c>
      <c r="G19" t="s">
        <v>245</v>
      </c>
      <c r="H19" t="s">
        <v>246</v>
      </c>
      <c r="I19" t="s">
        <v>247</v>
      </c>
      <c r="K19" t="str">
        <f t="shared" si="0"/>
        <v>INSERT INTO alunos (CPF, NOME, SOBRENOME, DATA_NASCIMENTO, GENERO, NACIONALIDADE, BAIRRO, CIDADE, ESTADO) VALUES ('23347646827', 'nome18', 'sobrenome18', '1993-03-07', 'F', 'Brasileira', 'bairro18', 'cidade18', 'estado18');</v>
      </c>
    </row>
    <row r="20" spans="1:11" x14ac:dyDescent="0.3">
      <c r="A20" s="6" t="s">
        <v>75</v>
      </c>
      <c r="B20" t="s">
        <v>160</v>
      </c>
      <c r="C20" t="s">
        <v>180</v>
      </c>
      <c r="D20" s="6" t="s">
        <v>133</v>
      </c>
      <c r="E20" t="s">
        <v>114</v>
      </c>
      <c r="F20" t="s">
        <v>109</v>
      </c>
      <c r="G20" t="s">
        <v>248</v>
      </c>
      <c r="H20" t="s">
        <v>249</v>
      </c>
      <c r="I20" t="s">
        <v>250</v>
      </c>
      <c r="K20" t="str">
        <f t="shared" si="0"/>
        <v>INSERT INTO alunos (CPF, NOME, SOBRENOME, DATA_NASCIMENTO, GENERO, NACIONALIDADE, BAIRRO, CIDADE, ESTADO) VALUES ('20717424657', 'nome19', 'sobrenome19', '1996-03-13', 'M', 'Brasileira', 'bairro19', 'cidade19', 'estado19');</v>
      </c>
    </row>
    <row r="21" spans="1:11" x14ac:dyDescent="0.3">
      <c r="A21" s="6" t="s">
        <v>76</v>
      </c>
      <c r="B21" t="s">
        <v>161</v>
      </c>
      <c r="C21" t="s">
        <v>181</v>
      </c>
      <c r="D21" s="6" t="s">
        <v>134</v>
      </c>
      <c r="E21" t="s">
        <v>113</v>
      </c>
      <c r="F21" t="s">
        <v>109</v>
      </c>
      <c r="G21" t="s">
        <v>251</v>
      </c>
      <c r="H21" t="s">
        <v>252</v>
      </c>
      <c r="I21" t="s">
        <v>253</v>
      </c>
      <c r="K21" t="str">
        <f t="shared" si="0"/>
        <v>INSERT INTO alunos (CPF, NOME, SOBRENOME, DATA_NASCIMENTO, GENERO, NACIONALIDADE, BAIRRO, CIDADE, ESTADO) VALUES ('14716532020', 'nome20', 'sobrenome20', '1989-12-09', 'F', 'Brasileira', 'bairro20', 'cidade20', 'estado20');</v>
      </c>
    </row>
    <row r="22" spans="1:11" x14ac:dyDescent="0.3">
      <c r="A22" s="6" t="s">
        <v>77</v>
      </c>
      <c r="B22" t="s">
        <v>162</v>
      </c>
      <c r="C22" t="s">
        <v>182</v>
      </c>
      <c r="D22" s="6" t="s">
        <v>135</v>
      </c>
      <c r="E22" t="s">
        <v>114</v>
      </c>
      <c r="F22" t="s">
        <v>109</v>
      </c>
      <c r="G22" t="s">
        <v>254</v>
      </c>
      <c r="H22" t="s">
        <v>255</v>
      </c>
      <c r="I22" t="s">
        <v>256</v>
      </c>
      <c r="K22" t="str">
        <f t="shared" si="0"/>
        <v>INSERT INTO alunos (CPF, NOME, SOBRENOME, DATA_NASCIMENTO, GENERO, NACIONALIDADE, BAIRRO, CIDADE, ESTADO) VALUES ('49103180592', 'nome21', 'sobrenome21', '1985-01-11', 'M', 'Brasileira', 'bairro21', 'cidade21', 'estado21');</v>
      </c>
    </row>
    <row r="23" spans="1:11" x14ac:dyDescent="0.3">
      <c r="A23" s="6" t="s">
        <v>78</v>
      </c>
      <c r="B23" t="s">
        <v>183</v>
      </c>
      <c r="C23" t="s">
        <v>184</v>
      </c>
      <c r="D23" s="6" t="s">
        <v>136</v>
      </c>
      <c r="E23" t="s">
        <v>113</v>
      </c>
      <c r="F23" t="s">
        <v>109</v>
      </c>
      <c r="G23" t="s">
        <v>257</v>
      </c>
      <c r="H23" t="s">
        <v>258</v>
      </c>
      <c r="I23" t="s">
        <v>259</v>
      </c>
      <c r="K23" t="str">
        <f t="shared" si="0"/>
        <v>INSERT INTO alunos (CPF, NOME, SOBRENOME, DATA_NASCIMENTO, GENERO, NACIONALIDADE, BAIRRO, CIDADE, ESTADO) VALUES ('13805077401', 'nome22', 'sobrenome22', '1988-09-21', 'F', 'Brasileira', 'bairro22', 'cidade22', 'estado22');</v>
      </c>
    </row>
    <row r="24" spans="1:11" x14ac:dyDescent="0.3">
      <c r="A24" s="6" t="s">
        <v>79</v>
      </c>
      <c r="B24" t="s">
        <v>185</v>
      </c>
      <c r="C24" t="s">
        <v>186</v>
      </c>
      <c r="D24" s="6" t="s">
        <v>137</v>
      </c>
      <c r="E24" t="s">
        <v>114</v>
      </c>
      <c r="F24" t="s">
        <v>109</v>
      </c>
      <c r="G24" t="s">
        <v>260</v>
      </c>
      <c r="H24" t="s">
        <v>261</v>
      </c>
      <c r="I24" t="s">
        <v>262</v>
      </c>
      <c r="K24" t="str">
        <f t="shared" si="0"/>
        <v>INSERT INTO alunos (CPF, NOME, SOBRENOME, DATA_NASCIMENTO, GENERO, NACIONALIDADE, BAIRRO, CIDADE, ESTADO) VALUES ('45673806115', 'nome23', 'sobrenome23', '1997-08-18', 'M', 'Brasileira', 'bairro23', 'cidade23', 'estado23');</v>
      </c>
    </row>
    <row r="25" spans="1:11" x14ac:dyDescent="0.3">
      <c r="A25" s="6" t="s">
        <v>80</v>
      </c>
      <c r="B25" t="s">
        <v>187</v>
      </c>
      <c r="C25" t="s">
        <v>188</v>
      </c>
      <c r="D25" s="6" t="s">
        <v>138</v>
      </c>
      <c r="E25" t="s">
        <v>113</v>
      </c>
      <c r="F25" t="s">
        <v>109</v>
      </c>
      <c r="G25" t="s">
        <v>263</v>
      </c>
      <c r="H25" t="s">
        <v>264</v>
      </c>
      <c r="I25" t="s">
        <v>265</v>
      </c>
      <c r="K25" t="str">
        <f t="shared" si="0"/>
        <v>INSERT INTO alunos (CPF, NOME, SOBRENOME, DATA_NASCIMENTO, GENERO, NACIONALIDADE, BAIRRO, CIDADE, ESTADO) VALUES ('97628598568', 'nome24', 'sobrenome24', '1993-06-09', 'F', 'Brasileira', 'bairro24', 'cidade24', 'estado24');</v>
      </c>
    </row>
    <row r="26" spans="1:11" x14ac:dyDescent="0.3">
      <c r="A26" s="6" t="s">
        <v>81</v>
      </c>
      <c r="B26" t="s">
        <v>189</v>
      </c>
      <c r="C26" t="s">
        <v>190</v>
      </c>
      <c r="D26" s="6" t="s">
        <v>139</v>
      </c>
      <c r="E26" t="s">
        <v>114</v>
      </c>
      <c r="F26" t="s">
        <v>109</v>
      </c>
      <c r="G26" t="s">
        <v>266</v>
      </c>
      <c r="H26" t="s">
        <v>267</v>
      </c>
      <c r="I26" t="s">
        <v>268</v>
      </c>
      <c r="K26" t="str">
        <f t="shared" si="0"/>
        <v>INSERT INTO alunos (CPF, NOME, SOBRENOME, DATA_NASCIMENTO, GENERO, NACIONALIDADE, BAIRRO, CIDADE, ESTADO) VALUES ('68960602499', 'nome25', 'sobrenome25', '1996-02-04', 'M', 'Brasileira', 'bairro25', 'cidade25', 'estado25');</v>
      </c>
    </row>
    <row r="27" spans="1:11" x14ac:dyDescent="0.3">
      <c r="A27" s="6" t="s">
        <v>82</v>
      </c>
      <c r="B27" t="s">
        <v>191</v>
      </c>
      <c r="C27" t="s">
        <v>192</v>
      </c>
      <c r="D27" s="6" t="s">
        <v>140</v>
      </c>
      <c r="E27" t="s">
        <v>113</v>
      </c>
      <c r="F27" t="s">
        <v>109</v>
      </c>
      <c r="G27" t="s">
        <v>269</v>
      </c>
      <c r="H27" t="s">
        <v>270</v>
      </c>
      <c r="I27" t="s">
        <v>271</v>
      </c>
      <c r="K27" t="str">
        <f t="shared" si="0"/>
        <v>INSERT INTO alunos (CPF, NOME, SOBRENOME, DATA_NASCIMENTO, GENERO, NACIONALIDADE, BAIRRO, CIDADE, ESTADO) VALUES ('17177464078', 'nome26', 'sobrenome26', '1996-10-17', 'F', 'Brasileira', 'bairro26', 'cidade26', 'estado26');</v>
      </c>
    </row>
    <row r="28" spans="1:11" x14ac:dyDescent="0.3">
      <c r="A28" s="6" t="s">
        <v>83</v>
      </c>
      <c r="B28" t="s">
        <v>193</v>
      </c>
      <c r="C28" t="s">
        <v>194</v>
      </c>
      <c r="D28" s="6" t="s">
        <v>141</v>
      </c>
      <c r="E28" t="s">
        <v>113</v>
      </c>
      <c r="F28" t="s">
        <v>109</v>
      </c>
      <c r="G28" t="s">
        <v>272</v>
      </c>
      <c r="H28" t="s">
        <v>273</v>
      </c>
      <c r="I28" t="s">
        <v>274</v>
      </c>
      <c r="K28" t="str">
        <f t="shared" si="0"/>
        <v>INSERT INTO alunos (CPF, NOME, SOBRENOME, DATA_NASCIMENTO, GENERO, NACIONALIDADE, BAIRRO, CIDADE, ESTADO) VALUES ('30642159947', 'nome27', 'sobrenome27', '1987-05-29', 'F', 'Brasileira', 'bairro27', 'cidade27', 'estado27');</v>
      </c>
    </row>
    <row r="29" spans="1:11" x14ac:dyDescent="0.3">
      <c r="A29" s="6" t="s">
        <v>84</v>
      </c>
      <c r="B29" t="s">
        <v>195</v>
      </c>
      <c r="C29" t="s">
        <v>196</v>
      </c>
      <c r="D29" s="6" t="s">
        <v>142</v>
      </c>
      <c r="E29" t="s">
        <v>114</v>
      </c>
      <c r="F29" t="s">
        <v>109</v>
      </c>
      <c r="G29" t="s">
        <v>275</v>
      </c>
      <c r="H29" t="s">
        <v>276</v>
      </c>
      <c r="I29" t="s">
        <v>277</v>
      </c>
      <c r="K29" t="str">
        <f t="shared" si="0"/>
        <v>INSERT INTO alunos (CPF, NOME, SOBRENOME, DATA_NASCIMENTO, GENERO, NACIONALIDADE, BAIRRO, CIDADE, ESTADO) VALUES ('54064447294', 'nome28', 'sobrenome28', '1992-08-28', 'M', 'Brasileira', 'bairro28', 'cidade28', 'estado28');</v>
      </c>
    </row>
  </sheetData>
  <autoFilter ref="A1:I1" xr:uid="{441C755D-0BF5-4BDD-A203-147C2F7A7EA9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845-4136-405D-8EDC-5EE81D4F8A18}">
  <dimension ref="A1:G4"/>
  <sheetViews>
    <sheetView workbookViewId="0">
      <selection activeCell="D2" sqref="D2:E4"/>
    </sheetView>
  </sheetViews>
  <sheetFormatPr defaultRowHeight="14.4" x14ac:dyDescent="0.3"/>
  <cols>
    <col min="1" max="1" width="11.88671875" bestFit="1" customWidth="1"/>
    <col min="2" max="2" width="8.77734375" bestFit="1" customWidth="1"/>
    <col min="3" max="3" width="12.88671875" bestFit="1" customWidth="1"/>
    <col min="4" max="4" width="9" bestFit="1" customWidth="1"/>
    <col min="5" max="5" width="18.77734375" bestFit="1" customWidth="1"/>
  </cols>
  <sheetData>
    <row r="1" spans="1:7" x14ac:dyDescent="0.3">
      <c r="A1" s="1" t="s">
        <v>3</v>
      </c>
      <c r="B1" s="1" t="s">
        <v>5</v>
      </c>
      <c r="C1" s="1" t="s">
        <v>95</v>
      </c>
      <c r="D1" s="1" t="s">
        <v>96</v>
      </c>
      <c r="E1" s="1" t="s">
        <v>106</v>
      </c>
      <c r="G1" t="str">
        <f>"("&amp;A1&amp;", "&amp;B1&amp;", "&amp;C1&amp;", "&amp;D1&amp;", "&amp;E1&amp;")"</f>
        <v>(ID_CURSO, NOME, DESCRICAO, VALOR, DURACAO_MESES)</v>
      </c>
    </row>
    <row r="2" spans="1:7" x14ac:dyDescent="0.3">
      <c r="A2">
        <v>1</v>
      </c>
      <c r="B2" t="s">
        <v>33</v>
      </c>
      <c r="C2" t="s">
        <v>278</v>
      </c>
      <c r="D2">
        <v>16000</v>
      </c>
      <c r="E2">
        <v>5</v>
      </c>
      <c r="G2" t="str">
        <f>"INSERT INTO cursos ("&amp;$B$1&amp;", "&amp;$C$1&amp;", "&amp;$D$1&amp;", "&amp;$E$1&amp;") VALUES ('"&amp;B2&amp;"', '"&amp;C2&amp;"', "&amp;D2&amp;", "&amp;E2&amp;");"</f>
        <v>INSERT INTO cursos (NOME, DESCRICAO, VALOR, DURACAO_MESES) VALUES ('curso1', 'descricaoCurso1', 16000, 5);</v>
      </c>
    </row>
    <row r="3" spans="1:7" x14ac:dyDescent="0.3">
      <c r="A3">
        <v>2</v>
      </c>
      <c r="B3" t="s">
        <v>34</v>
      </c>
      <c r="C3" t="s">
        <v>279</v>
      </c>
      <c r="D3">
        <v>17000</v>
      </c>
      <c r="E3">
        <v>5</v>
      </c>
      <c r="G3" t="str">
        <f t="shared" ref="G3:G4" si="0">"INSERT INTO cursos ("&amp;$B$1&amp;", "&amp;$C$1&amp;", "&amp;$D$1&amp;", "&amp;$E$1&amp;") VALUES ('"&amp;B3&amp;"', '"&amp;C3&amp;"', "&amp;D3&amp;", "&amp;E3&amp;");"</f>
        <v>INSERT INTO cursos (NOME, DESCRICAO, VALOR, DURACAO_MESES) VALUES ('curso2', 'descricaoCurso2', 17000, 5);</v>
      </c>
    </row>
    <row r="4" spans="1:7" x14ac:dyDescent="0.3">
      <c r="A4">
        <v>3</v>
      </c>
      <c r="B4" t="s">
        <v>35</v>
      </c>
      <c r="C4" t="s">
        <v>280</v>
      </c>
      <c r="D4">
        <v>18000</v>
      </c>
      <c r="E4">
        <v>6</v>
      </c>
      <c r="G4" t="str">
        <f t="shared" si="0"/>
        <v>INSERT INTO cursos (NOME, DESCRICAO, VALOR, DURACAO_MESES) VALUES ('curso3', 'descricaoCurso3', 18000, 6);</v>
      </c>
    </row>
  </sheetData>
  <autoFilter ref="A1:E1" xr:uid="{05995E73-B987-4616-AD8D-1C78A8FDEA83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A59C-24CC-46F5-9A4B-1B29132AB5F2}">
  <dimension ref="A1:E5"/>
  <sheetViews>
    <sheetView workbookViewId="0">
      <selection activeCell="E2" sqref="E2:E5"/>
    </sheetView>
  </sheetViews>
  <sheetFormatPr defaultRowHeight="14.4" x14ac:dyDescent="0.3"/>
  <cols>
    <col min="1" max="1" width="20.6640625" bestFit="1" customWidth="1"/>
    <col min="2" max="2" width="14.21875" customWidth="1"/>
    <col min="3" max="3" width="13.21875" bestFit="1" customWidth="1"/>
    <col min="8" max="8" width="10.6640625" customWidth="1"/>
  </cols>
  <sheetData>
    <row r="1" spans="1:5" x14ac:dyDescent="0.3">
      <c r="A1" s="1" t="s">
        <v>9</v>
      </c>
      <c r="B1" s="1" t="s">
        <v>5</v>
      </c>
      <c r="C1" s="1" t="s">
        <v>97</v>
      </c>
      <c r="E1" t="str">
        <f>"("&amp;A1&amp;", "&amp;B1&amp;", "&amp;C1&amp;")"</f>
        <v>(ID_DEPARTAMENTO, NOME, CATEGORIA)</v>
      </c>
    </row>
    <row r="2" spans="1:5" x14ac:dyDescent="0.3">
      <c r="A2">
        <v>1</v>
      </c>
      <c r="B2" t="s">
        <v>36</v>
      </c>
      <c r="C2" t="s">
        <v>36</v>
      </c>
      <c r="E2" t="str">
        <f>"INSERT INTO departamentos ("&amp;$B$1&amp;", "&amp;$C$1&amp;") VALUES ('"&amp;B2&amp;"', '"&amp;C2&amp;"');"</f>
        <v>INSERT INTO departamentos (NOME, CATEGORIA) VALUES ('docencia', 'docencia');</v>
      </c>
    </row>
    <row r="3" spans="1:5" x14ac:dyDescent="0.3">
      <c r="A3">
        <v>2</v>
      </c>
      <c r="B3" t="s">
        <v>37</v>
      </c>
      <c r="C3" t="s">
        <v>281</v>
      </c>
      <c r="E3" t="str">
        <f t="shared" ref="E3:E5" si="0">"INSERT INTO departamentos ("&amp;$B$1&amp;", "&amp;$C$1&amp;") VALUES ('"&amp;B3&amp;"', '"&amp;C3&amp;"');"</f>
        <v>INSERT INTO departamentos (NOME, CATEGORIA) VALUES ('rh', 'administrativo');</v>
      </c>
    </row>
    <row r="4" spans="1:5" x14ac:dyDescent="0.3">
      <c r="A4">
        <v>3</v>
      </c>
      <c r="B4" t="s">
        <v>38</v>
      </c>
      <c r="C4" t="s">
        <v>281</v>
      </c>
      <c r="E4" t="str">
        <f t="shared" si="0"/>
        <v>INSERT INTO departamentos (NOME, CATEGORIA) VALUES ('ti', 'administrativo');</v>
      </c>
    </row>
    <row r="5" spans="1:5" x14ac:dyDescent="0.3">
      <c r="A5">
        <v>4</v>
      </c>
      <c r="B5" t="s">
        <v>39</v>
      </c>
      <c r="C5" t="s">
        <v>281</v>
      </c>
      <c r="E5" t="str">
        <f t="shared" si="0"/>
        <v>INSERT INTO departamentos (NOME, CATEGORIA) VALUES ('financeiro', 'administrativo');</v>
      </c>
    </row>
  </sheetData>
  <autoFilter ref="A1:C1" xr:uid="{2B7D1E93-FD40-444A-8CC2-4C470369CED9}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822C-3C22-4838-BEDF-B1C07FEFA148}">
  <dimension ref="A1:F9"/>
  <sheetViews>
    <sheetView workbookViewId="0">
      <selection activeCell="F2" sqref="F2:F9"/>
    </sheetView>
  </sheetViews>
  <sheetFormatPr defaultRowHeight="14.4" x14ac:dyDescent="0.3"/>
  <cols>
    <col min="1" max="1" width="12.21875" bestFit="1" customWidth="1"/>
    <col min="2" max="2" width="8.77734375" bestFit="1" customWidth="1"/>
    <col min="3" max="3" width="20.6640625" bestFit="1" customWidth="1"/>
    <col min="4" max="4" width="12.88671875" bestFit="1" customWidth="1"/>
  </cols>
  <sheetData>
    <row r="1" spans="1:6" x14ac:dyDescent="0.3">
      <c r="A1" s="1" t="s">
        <v>12</v>
      </c>
      <c r="B1" s="1" t="s">
        <v>5</v>
      </c>
      <c r="C1" s="1" t="s">
        <v>9</v>
      </c>
      <c r="D1" s="1" t="s">
        <v>95</v>
      </c>
    </row>
    <row r="2" spans="1:6" x14ac:dyDescent="0.3">
      <c r="A2">
        <v>1</v>
      </c>
      <c r="B2" t="s">
        <v>282</v>
      </c>
      <c r="C2">
        <v>1</v>
      </c>
      <c r="D2" t="s">
        <v>43</v>
      </c>
      <c r="F2" t="str">
        <f>"INSERT INTO cargos ("&amp;$B$1&amp;", "&amp;$C$1&amp;", "&amp;$D$1&amp;") VALUES ('"&amp;B2&amp;"', "&amp;C2&amp;", '"&amp;D2&amp;"');"</f>
        <v>INSERT INTO cargos (NOME, ID_DEPARTAMENTO, DESCRICAO) VALUES ('cargo1', 1, 'junior');</v>
      </c>
    </row>
    <row r="3" spans="1:6" x14ac:dyDescent="0.3">
      <c r="A3">
        <v>2</v>
      </c>
      <c r="B3" t="s">
        <v>283</v>
      </c>
      <c r="C3">
        <v>1</v>
      </c>
      <c r="D3" t="s">
        <v>44</v>
      </c>
      <c r="F3" t="str">
        <f t="shared" ref="F3:F9" si="0">"INSERT INTO cargos ("&amp;$B$1&amp;", "&amp;$C$1&amp;", "&amp;$D$1&amp;") VALUES ('"&amp;B3&amp;"', "&amp;C3&amp;", '"&amp;D3&amp;"');"</f>
        <v>INSERT INTO cargos (NOME, ID_DEPARTAMENTO, DESCRICAO) VALUES ('cargo2', 1, 'pleno');</v>
      </c>
    </row>
    <row r="4" spans="1:6" x14ac:dyDescent="0.3">
      <c r="A4">
        <v>3</v>
      </c>
      <c r="B4" t="s">
        <v>284</v>
      </c>
      <c r="C4">
        <v>1</v>
      </c>
      <c r="D4" t="s">
        <v>45</v>
      </c>
      <c r="F4" t="str">
        <f t="shared" si="0"/>
        <v>INSERT INTO cargos (NOME, ID_DEPARTAMENTO, DESCRICAO) VALUES ('cargo3', 1, 'senior');</v>
      </c>
    </row>
    <row r="5" spans="1:6" x14ac:dyDescent="0.3">
      <c r="A5">
        <v>4</v>
      </c>
      <c r="B5" t="s">
        <v>285</v>
      </c>
      <c r="C5">
        <v>2</v>
      </c>
      <c r="D5" t="s">
        <v>41</v>
      </c>
      <c r="F5" t="str">
        <f t="shared" si="0"/>
        <v>INSERT INTO cargos (NOME, ID_DEPARTAMENTO, DESCRICAO) VALUES ('cargo4', 2, 'assistente');</v>
      </c>
    </row>
    <row r="6" spans="1:6" x14ac:dyDescent="0.3">
      <c r="A6">
        <v>5</v>
      </c>
      <c r="B6" t="s">
        <v>286</v>
      </c>
      <c r="C6">
        <v>2</v>
      </c>
      <c r="D6" t="s">
        <v>42</v>
      </c>
      <c r="F6" t="str">
        <f t="shared" si="0"/>
        <v>INSERT INTO cargos (NOME, ID_DEPARTAMENTO, DESCRICAO) VALUES ('cargo5', 2, 'analista');</v>
      </c>
    </row>
    <row r="7" spans="1:6" x14ac:dyDescent="0.3">
      <c r="A7">
        <v>6</v>
      </c>
      <c r="B7" t="s">
        <v>287</v>
      </c>
      <c r="C7">
        <v>3</v>
      </c>
      <c r="D7" t="s">
        <v>290</v>
      </c>
      <c r="F7" t="str">
        <f t="shared" si="0"/>
        <v>INSERT INTO cargos (NOME, ID_DEPARTAMENTO, DESCRICAO) VALUES ('cargo6', 3, 'tecnico');</v>
      </c>
    </row>
    <row r="8" spans="1:6" x14ac:dyDescent="0.3">
      <c r="A8">
        <v>7</v>
      </c>
      <c r="B8" t="s">
        <v>288</v>
      </c>
      <c r="C8">
        <v>4</v>
      </c>
      <c r="D8" t="s">
        <v>41</v>
      </c>
      <c r="F8" t="str">
        <f t="shared" si="0"/>
        <v>INSERT INTO cargos (NOME, ID_DEPARTAMENTO, DESCRICAO) VALUES ('cargo7', 4, 'assistente');</v>
      </c>
    </row>
    <row r="9" spans="1:6" x14ac:dyDescent="0.3">
      <c r="A9">
        <v>8</v>
      </c>
      <c r="B9" t="s">
        <v>289</v>
      </c>
      <c r="C9">
        <v>4</v>
      </c>
      <c r="D9" t="s">
        <v>42</v>
      </c>
      <c r="F9" t="str">
        <f t="shared" si="0"/>
        <v>INSERT INTO cargos (NOME, ID_DEPARTAMENTO, DESCRICAO) VALUES ('cargo8', 4, 'analista');</v>
      </c>
    </row>
  </sheetData>
  <autoFilter ref="A1:D1" xr:uid="{69574D03-66CF-4F61-AFC9-559D9FD3927A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D07E-D833-442F-ACE5-6D3766F1188C}">
  <dimension ref="A1:I12"/>
  <sheetViews>
    <sheetView topLeftCell="E1" workbookViewId="0">
      <selection activeCell="I2" sqref="I2:I12"/>
    </sheetView>
  </sheetViews>
  <sheetFormatPr defaultRowHeight="14.4" x14ac:dyDescent="0.3"/>
  <cols>
    <col min="1" max="1" width="13.44140625" bestFit="1" customWidth="1"/>
    <col min="2" max="2" width="23.5546875" customWidth="1"/>
    <col min="3" max="3" width="8.77734375" bestFit="1" customWidth="1"/>
    <col min="4" max="4" width="14.33203125" bestFit="1" customWidth="1"/>
    <col min="5" max="5" width="12.21875" bestFit="1" customWidth="1"/>
    <col min="6" max="6" width="17.21875" bestFit="1" customWidth="1"/>
    <col min="7" max="7" width="14.109375" bestFit="1" customWidth="1"/>
  </cols>
  <sheetData>
    <row r="1" spans="1:9" x14ac:dyDescent="0.3">
      <c r="A1" s="1" t="s">
        <v>11</v>
      </c>
      <c r="B1" s="1" t="s">
        <v>1</v>
      </c>
      <c r="C1" s="1" t="s">
        <v>5</v>
      </c>
      <c r="D1" s="1" t="s">
        <v>88</v>
      </c>
      <c r="E1" s="1" t="s">
        <v>12</v>
      </c>
      <c r="F1" s="1" t="s">
        <v>98</v>
      </c>
      <c r="G1" s="1" t="s">
        <v>13</v>
      </c>
    </row>
    <row r="2" spans="1:9" x14ac:dyDescent="0.3">
      <c r="A2">
        <v>1</v>
      </c>
      <c r="B2" s="6" t="s">
        <v>291</v>
      </c>
      <c r="C2" t="s">
        <v>107</v>
      </c>
      <c r="D2" t="s">
        <v>108</v>
      </c>
      <c r="E2">
        <v>3</v>
      </c>
      <c r="F2" s="6" t="s">
        <v>302</v>
      </c>
      <c r="G2" t="s">
        <v>399</v>
      </c>
      <c r="I2" t="str">
        <f>"INSERT INTO equipe ("&amp;$B$1&amp;", "&amp;$C$1&amp;", "&amp;$D$1&amp;", "&amp;$E$1&amp;", "&amp;$F$1&amp;", "&amp;$G$1&amp;") VALUES ('"&amp;B2&amp;"', '"&amp;C2&amp;"', '"&amp;D2&amp;"', "&amp;E2&amp;", '"&amp;F2&amp;"', '"&amp;G2&amp;"');"</f>
        <v>INSERT INTO equipe (CPF, NOME, SOBRENOME, ID_CARGO, DATA_ENTRADA, DATA_SAIDA) VALUES ('63582838192', 'nome1', 'sobrenome1', 3, '2020-05-10', 'NULL');</v>
      </c>
    </row>
    <row r="3" spans="1:9" x14ac:dyDescent="0.3">
      <c r="A3">
        <v>2</v>
      </c>
      <c r="B3" s="6" t="s">
        <v>292</v>
      </c>
      <c r="C3" t="s">
        <v>143</v>
      </c>
      <c r="D3" t="s">
        <v>163</v>
      </c>
      <c r="E3">
        <v>1</v>
      </c>
      <c r="F3" s="6" t="s">
        <v>303</v>
      </c>
      <c r="G3" t="s">
        <v>399</v>
      </c>
      <c r="I3" t="str">
        <f t="shared" ref="I3:I12" si="0">"INSERT INTO equipe ("&amp;$B$1&amp;", "&amp;$C$1&amp;", "&amp;$D$1&amp;", "&amp;$E$1&amp;", "&amp;$F$1&amp;", "&amp;$G$1&amp;") VALUES ('"&amp;B3&amp;"', '"&amp;C3&amp;"', '"&amp;D3&amp;"', "&amp;E3&amp;", '"&amp;F3&amp;"', '"&amp;G3&amp;"');"</f>
        <v>INSERT INTO equipe (CPF, NOME, SOBRENOME, ID_CARGO, DATA_ENTRADA, DATA_SAIDA) VALUES ('71198988607', 'nome2', 'sobrenome2', 1, '2020-01-24', 'NULL');</v>
      </c>
    </row>
    <row r="4" spans="1:9" x14ac:dyDescent="0.3">
      <c r="A4">
        <v>3</v>
      </c>
      <c r="B4" s="6" t="s">
        <v>293</v>
      </c>
      <c r="C4" t="s">
        <v>144</v>
      </c>
      <c r="D4" t="s">
        <v>164</v>
      </c>
      <c r="E4">
        <v>2</v>
      </c>
      <c r="F4" s="6" t="s">
        <v>304</v>
      </c>
      <c r="G4" t="s">
        <v>399</v>
      </c>
      <c r="I4" t="str">
        <f t="shared" si="0"/>
        <v>INSERT INTO equipe (CPF, NOME, SOBRENOME, ID_CARGO, DATA_ENTRADA, DATA_SAIDA) VALUES ('81559616763', 'nome3', 'sobrenome3', 2, '2020-07-23', 'NULL');</v>
      </c>
    </row>
    <row r="5" spans="1:9" x14ac:dyDescent="0.3">
      <c r="A5">
        <v>4</v>
      </c>
      <c r="B5" s="6" t="s">
        <v>294</v>
      </c>
      <c r="C5" t="s">
        <v>145</v>
      </c>
      <c r="D5" t="s">
        <v>165</v>
      </c>
      <c r="E5">
        <v>1</v>
      </c>
      <c r="F5" s="6" t="s">
        <v>305</v>
      </c>
      <c r="G5" t="s">
        <v>399</v>
      </c>
      <c r="I5" t="str">
        <f t="shared" si="0"/>
        <v>INSERT INTO equipe (CPF, NOME, SOBRENOME, ID_CARGO, DATA_ENTRADA, DATA_SAIDA) VALUES ('93648892584', 'nome4', 'sobrenome4', 1, '2021-06-05', 'NULL');</v>
      </c>
    </row>
    <row r="6" spans="1:9" x14ac:dyDescent="0.3">
      <c r="A6">
        <v>5</v>
      </c>
      <c r="B6" s="6" t="s">
        <v>295</v>
      </c>
      <c r="C6" t="s">
        <v>146</v>
      </c>
      <c r="D6" t="s">
        <v>166</v>
      </c>
      <c r="E6">
        <v>1</v>
      </c>
      <c r="F6" s="6" t="s">
        <v>306</v>
      </c>
      <c r="G6" t="s">
        <v>399</v>
      </c>
      <c r="I6" t="str">
        <f t="shared" si="0"/>
        <v>INSERT INTO equipe (CPF, NOME, SOBRENOME, ID_CARGO, DATA_ENTRADA, DATA_SAIDA) VALUES ('22928913896', 'nome5', 'sobrenome5', 1, '2019-06-23', 'NULL');</v>
      </c>
    </row>
    <row r="7" spans="1:9" x14ac:dyDescent="0.3">
      <c r="A7">
        <v>6</v>
      </c>
      <c r="B7" s="6" t="s">
        <v>296</v>
      </c>
      <c r="C7" t="s">
        <v>147</v>
      </c>
      <c r="D7" t="s">
        <v>167</v>
      </c>
      <c r="E7">
        <v>2</v>
      </c>
      <c r="F7" s="6" t="s">
        <v>307</v>
      </c>
      <c r="G7" t="s">
        <v>399</v>
      </c>
      <c r="I7" t="str">
        <f t="shared" si="0"/>
        <v>INSERT INTO equipe (CPF, NOME, SOBRENOME, ID_CARGO, DATA_ENTRADA, DATA_SAIDA) VALUES ('51875656984', 'nome6', 'sobrenome6', 2, '2020-07-22', 'NULL');</v>
      </c>
    </row>
    <row r="8" spans="1:9" x14ac:dyDescent="0.3">
      <c r="A8">
        <v>7</v>
      </c>
      <c r="B8" s="6" t="s">
        <v>297</v>
      </c>
      <c r="C8" t="s">
        <v>148</v>
      </c>
      <c r="D8" t="s">
        <v>168</v>
      </c>
      <c r="E8">
        <v>3</v>
      </c>
      <c r="F8" s="6" t="s">
        <v>308</v>
      </c>
      <c r="G8" t="s">
        <v>399</v>
      </c>
      <c r="I8" t="str">
        <f t="shared" si="0"/>
        <v>INSERT INTO equipe (CPF, NOME, SOBRENOME, ID_CARGO, DATA_ENTRADA, DATA_SAIDA) VALUES ('30987625876', 'nome7', 'sobrenome7', 3, '2020-03-30', 'NULL');</v>
      </c>
    </row>
    <row r="9" spans="1:9" x14ac:dyDescent="0.3">
      <c r="A9">
        <v>8</v>
      </c>
      <c r="B9" s="6" t="s">
        <v>298</v>
      </c>
      <c r="C9" t="s">
        <v>149</v>
      </c>
      <c r="D9" t="s">
        <v>169</v>
      </c>
      <c r="E9">
        <v>3</v>
      </c>
      <c r="F9" s="6" t="s">
        <v>309</v>
      </c>
      <c r="G9" t="s">
        <v>399</v>
      </c>
      <c r="I9" t="str">
        <f t="shared" si="0"/>
        <v>INSERT INTO equipe (CPF, NOME, SOBRENOME, ID_CARGO, DATA_ENTRADA, DATA_SAIDA) VALUES ('29783603592', 'nome8', 'sobrenome8', 3, '2019-04-21', 'NULL');</v>
      </c>
    </row>
    <row r="10" spans="1:9" x14ac:dyDescent="0.3">
      <c r="A10">
        <v>9</v>
      </c>
      <c r="B10" s="6" t="s">
        <v>299</v>
      </c>
      <c r="C10" t="s">
        <v>150</v>
      </c>
      <c r="D10" t="s">
        <v>170</v>
      </c>
      <c r="E10">
        <v>2</v>
      </c>
      <c r="F10" s="6" t="s">
        <v>310</v>
      </c>
      <c r="G10" t="s">
        <v>399</v>
      </c>
      <c r="I10" t="str">
        <f t="shared" si="0"/>
        <v>INSERT INTO equipe (CPF, NOME, SOBRENOME, ID_CARGO, DATA_ENTRADA, DATA_SAIDA) VALUES ('62492867579', 'nome9', 'sobrenome9', 2, '2019-02-05', 'NULL');</v>
      </c>
    </row>
    <row r="11" spans="1:9" x14ac:dyDescent="0.3">
      <c r="A11">
        <v>10</v>
      </c>
      <c r="B11" s="6" t="s">
        <v>300</v>
      </c>
      <c r="C11" t="s">
        <v>151</v>
      </c>
      <c r="D11" t="s">
        <v>171</v>
      </c>
      <c r="E11">
        <v>3</v>
      </c>
      <c r="F11" s="6" t="s">
        <v>311</v>
      </c>
      <c r="G11" s="3" t="s">
        <v>400</v>
      </c>
      <c r="I11" t="str">
        <f t="shared" si="0"/>
        <v>INSERT INTO equipe (CPF, NOME, SOBRENOME, ID_CARGO, DATA_ENTRADA, DATA_SAIDA) VALUES ('71310647622', 'nome10', 'sobrenome10', 3, '2020-03-26', '2022-02-01');</v>
      </c>
    </row>
    <row r="12" spans="1:9" x14ac:dyDescent="0.3">
      <c r="A12">
        <v>11</v>
      </c>
      <c r="B12" s="6" t="s">
        <v>301</v>
      </c>
      <c r="C12" t="s">
        <v>152</v>
      </c>
      <c r="D12" t="s">
        <v>172</v>
      </c>
      <c r="E12">
        <v>3</v>
      </c>
      <c r="F12" s="6" t="s">
        <v>312</v>
      </c>
      <c r="G12" s="3" t="s">
        <v>401</v>
      </c>
      <c r="I12" t="str">
        <f t="shared" si="0"/>
        <v>INSERT INTO equipe (CPF, NOME, SOBRENOME, ID_CARGO, DATA_ENTRADA, DATA_SAIDA) VALUES ('61126813514', 'nome11', 'sobrenome11', 3, '2019-05-04', '2022-03-01');</v>
      </c>
    </row>
  </sheetData>
  <autoFilter ref="A1:G1" xr:uid="{ADDB8A37-54B9-4605-BDB5-24EF9C03961A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&amp;L&amp;1#&amp;"Calibri"&amp;10&amp;KA80000Classificação: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dados</vt:lpstr>
      <vt:lpstr>tabelas</vt:lpstr>
      <vt:lpstr>graficos</vt:lpstr>
      <vt:lpstr>Planilha2</vt:lpstr>
      <vt:lpstr>alunos</vt:lpstr>
      <vt:lpstr>cursos</vt:lpstr>
      <vt:lpstr>departamentos</vt:lpstr>
      <vt:lpstr>cargos</vt:lpstr>
      <vt:lpstr>equipe</vt:lpstr>
      <vt:lpstr>prof_curso</vt:lpstr>
      <vt:lpstr>turmas</vt:lpstr>
      <vt:lpstr>inscricoes</vt:lpstr>
      <vt:lpstr>avaliacoes</vt:lpstr>
      <vt:lpstr>modulos</vt:lpstr>
      <vt:lpstr>rel_mod_curso</vt:lpstr>
    </vt:vector>
  </TitlesOfParts>
  <Company>Lojas Renner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Pettenuzzo Novo</dc:creator>
  <cp:lastModifiedBy>Gabriel Pettenuzzo Novo</cp:lastModifiedBy>
  <dcterms:created xsi:type="dcterms:W3CDTF">2022-10-02T19:04:44Z</dcterms:created>
  <dcterms:modified xsi:type="dcterms:W3CDTF">2022-10-05T14:26:34Z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f82426-01a2-4193-9973-40d446eb9b4f_Enabled">
    <vt:lpwstr>True</vt:lpwstr>
  </property>
  <property fmtid="{D5CDD505-2E9C-101B-9397-08002B2CF9AE}" pid="3" name="MSIP_Label_b5f82426-01a2-4193-9973-40d446eb9b4f_SiteId">
    <vt:lpwstr>2ed3917a-33f9-4b36-80ed-3697e30505b0</vt:lpwstr>
  </property>
  <property fmtid="{D5CDD505-2E9C-101B-9397-08002B2CF9AE}" pid="4" name="MSIP_Label_b5f82426-01a2-4193-9973-40d446eb9b4f_Owner">
    <vt:lpwstr>gabriel.novo@lojasrenner.com.br</vt:lpwstr>
  </property>
  <property fmtid="{D5CDD505-2E9C-101B-9397-08002B2CF9AE}" pid="5" name="MSIP_Label_b5f82426-01a2-4193-9973-40d446eb9b4f_SetDate">
    <vt:lpwstr>2022-10-02T20:56:27.0574057Z</vt:lpwstr>
  </property>
  <property fmtid="{D5CDD505-2E9C-101B-9397-08002B2CF9AE}" pid="6" name="MSIP_Label_b5f82426-01a2-4193-9973-40d446eb9b4f_Name">
    <vt:lpwstr>Confidencial</vt:lpwstr>
  </property>
  <property fmtid="{D5CDD505-2E9C-101B-9397-08002B2CF9AE}" pid="7" name="MSIP_Label_b5f82426-01a2-4193-9973-40d446eb9b4f_Application">
    <vt:lpwstr>Microsoft Azure Information Protection</vt:lpwstr>
  </property>
  <property fmtid="{D5CDD505-2E9C-101B-9397-08002B2CF9AE}" pid="8" name="MSIP_Label_b5f82426-01a2-4193-9973-40d446eb9b4f_ActionId">
    <vt:lpwstr>8461de8b-0aff-4ae2-8c5f-6a7f747ad8b4</vt:lpwstr>
  </property>
  <property fmtid="{D5CDD505-2E9C-101B-9397-08002B2CF9AE}" pid="9" name="MSIP_Label_b5f82426-01a2-4193-9973-40d446eb9b4f_Extended_MSFT_Method">
    <vt:lpwstr>Automatic</vt:lpwstr>
  </property>
  <property fmtid="{D5CDD505-2E9C-101B-9397-08002B2CF9AE}" pid="10" name="Sensitivity">
    <vt:lpwstr>Confidencial</vt:lpwstr>
  </property>
</Properties>
</file>