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da837344d54b3505/Estudo/excel/"/>
    </mc:Choice>
  </mc:AlternateContent>
  <xr:revisionPtr revIDLastSave="1" documentId="13_ncr:1_{3E2FC8C8-3A86-4294-A053-670583ADF1F0}" xr6:coauthVersionLast="47" xr6:coauthVersionMax="47" xr10:uidLastSave="{C193004D-D4C0-4D1C-A9CD-11EEEDCE5248}"/>
  <bookViews>
    <workbookView xWindow="-120" yWindow="-120" windowWidth="20730" windowHeight="11160" firstSheet="4" activeTab="5" xr2:uid="{00000000-000D-0000-FFFF-FFFF00000000}"/>
  </bookViews>
  <sheets>
    <sheet name="Planilha dados 1" sheetId="2" r:id="rId1"/>
    <sheet name="Dados" sheetId="1" r:id="rId2"/>
    <sheet name="Planilha dados 2" sheetId="4" r:id="rId3"/>
    <sheet name="Dados 2" sheetId="3" r:id="rId4"/>
    <sheet name="Planilha dados chatGPT" sheetId="6" r:id="rId5"/>
    <sheet name="Planilha chatGPT" sheetId="5" r:id="rId6"/>
    <sheet name="Planilha dados chatGPT gráfico " sheetId="8" r:id="rId7"/>
  </sheets>
  <definedNames>
    <definedName name="SegmentaçãodeDados_Categoria">#N/A</definedName>
    <definedName name="SegmentaçãodeDados_Categoria1">#N/A</definedName>
    <definedName name="SegmentaçãodeDados_Cidade">#N/A</definedName>
    <definedName name="SegmentaçãodeDados_Supervisor">#N/A</definedName>
    <definedName name="SegmentaçãodeDados_Supervisor1">#N/A</definedName>
  </definedNames>
  <calcPr calcId="181029"/>
  <pivotCaches>
    <pivotCache cacheId="10" r:id="rId8"/>
    <pivotCache cacheId="16" r:id="rId9"/>
    <pivotCache cacheId="56" r:id="rId10"/>
  </pivotCaches>
  <extLst>
    <ext xmlns:x14="http://schemas.microsoft.com/office/spreadsheetml/2009/9/main" uri="{BBE1A952-AA13-448e-AADC-164F8A28A991}">
      <x14:slicerCaches>
        <x14:slicerCache r:id="rId11"/>
        <x14:slicerCache r:id="rId12"/>
        <x14:slicerCache r:id="rId13"/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5" l="1"/>
  <c r="L4" i="5"/>
  <c r="L5" i="5"/>
  <c r="L6" i="5"/>
  <c r="L7" i="5"/>
  <c r="L8" i="5"/>
  <c r="L9" i="5"/>
  <c r="L10" i="5"/>
  <c r="L11" i="5"/>
  <c r="L2" i="5"/>
  <c r="K11" i="5"/>
  <c r="K10" i="5"/>
  <c r="K9" i="5"/>
  <c r="K8" i="5"/>
  <c r="K7" i="5"/>
  <c r="K6" i="5"/>
  <c r="K5" i="5"/>
  <c r="K4" i="5"/>
  <c r="K3" i="5"/>
  <c r="K2" i="5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3" i="1"/>
</calcChain>
</file>

<file path=xl/sharedStrings.xml><?xml version="1.0" encoding="utf-8"?>
<sst xmlns="http://schemas.openxmlformats.org/spreadsheetml/2006/main" count="368" uniqueCount="74">
  <si>
    <t>Nome</t>
  </si>
  <si>
    <t>Cidade</t>
  </si>
  <si>
    <t>João</t>
  </si>
  <si>
    <t>Paulo</t>
  </si>
  <si>
    <t>Ana</t>
  </si>
  <si>
    <t>Júlia</t>
  </si>
  <si>
    <t>Helena</t>
  </si>
  <si>
    <t>Lucas</t>
  </si>
  <si>
    <t>Luisa</t>
  </si>
  <si>
    <t>Carlos</t>
  </si>
  <si>
    <t>Fábio</t>
  </si>
  <si>
    <t>Gabriel</t>
  </si>
  <si>
    <t>Rafael</t>
  </si>
  <si>
    <t>Marina</t>
  </si>
  <si>
    <t>Letícia</t>
  </si>
  <si>
    <t>Beltrano</t>
  </si>
  <si>
    <t>Carol</t>
  </si>
  <si>
    <t>Glória</t>
  </si>
  <si>
    <t>Pedro</t>
  </si>
  <si>
    <t>Marcos</t>
  </si>
  <si>
    <t>Matheus</t>
  </si>
  <si>
    <t>Bruno</t>
  </si>
  <si>
    <t>Rio de Janeiro</t>
  </si>
  <si>
    <t>São Paulo</t>
  </si>
  <si>
    <t>Brasília</t>
  </si>
  <si>
    <t>Porto Alegre</t>
  </si>
  <si>
    <t>Belo Horizonte</t>
  </si>
  <si>
    <t>Quantidade Comprada</t>
  </si>
  <si>
    <t>Data da última compra</t>
  </si>
  <si>
    <t>Valor Médio de Compra</t>
  </si>
  <si>
    <t>Representação</t>
  </si>
  <si>
    <t>Pessoa Física</t>
  </si>
  <si>
    <t>Pessoa Jurídica</t>
  </si>
  <si>
    <t>Rótulos de Linha</t>
  </si>
  <si>
    <t>Total Geral</t>
  </si>
  <si>
    <t>Média de Quantidade Comprada</t>
  </si>
  <si>
    <t>Mín. de Valor Médio de Compra</t>
  </si>
  <si>
    <t>ID</t>
  </si>
  <si>
    <t>Produto</t>
  </si>
  <si>
    <t>Quantidade</t>
  </si>
  <si>
    <t>Preço Unitário</t>
  </si>
  <si>
    <t>Preço Total</t>
  </si>
  <si>
    <t>Joao</t>
  </si>
  <si>
    <t>Mochila</t>
  </si>
  <si>
    <t>Mariana</t>
  </si>
  <si>
    <t>Livro</t>
  </si>
  <si>
    <t>Caderno</t>
  </si>
  <si>
    <t>Caneta</t>
  </si>
  <si>
    <t>Lápis</t>
  </si>
  <si>
    <t>Paula</t>
  </si>
  <si>
    <t>Soma de Preço Unitário</t>
  </si>
  <si>
    <t>Soma de Preço Total</t>
  </si>
  <si>
    <t>Data</t>
  </si>
  <si>
    <t>Fábrica</t>
  </si>
  <si>
    <t>Categoria</t>
  </si>
  <si>
    <t>Turno</t>
  </si>
  <si>
    <t>Quantidade Produzida</t>
  </si>
  <si>
    <t>Custo Unitário (R$)</t>
  </si>
  <si>
    <t>Vendas (R$)</t>
  </si>
  <si>
    <t>Defeitos</t>
  </si>
  <si>
    <t>Supervisor</t>
  </si>
  <si>
    <t>Curitiba</t>
  </si>
  <si>
    <t>Engrenagem A</t>
  </si>
  <si>
    <t>Mecânica</t>
  </si>
  <si>
    <t>Carla</t>
  </si>
  <si>
    <t>Eixo B</t>
  </si>
  <si>
    <t>Joinville</t>
  </si>
  <si>
    <t>Carcaça C</t>
  </si>
  <si>
    <t>Estrutural</t>
  </si>
  <si>
    <t>Tampa D</t>
  </si>
  <si>
    <t>Soma de Quantidade Produzida</t>
  </si>
  <si>
    <t>Soma de Vendas (R$)</t>
  </si>
  <si>
    <t>Custo total</t>
  </si>
  <si>
    <t>Lucro estimado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</si>
</sst>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* #,##0.00_-;\-&quot;R$&quot;* #,##0.00_-;_-&quot;R$&quot;* &quot;-&quot;??_-;_-@_-"/>
    <numFmt numFmtId="164" formatCode="[$-416]mmmm\-yy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3" borderId="5" xfId="0" applyFill="1" applyBorder="1"/>
    <xf numFmtId="0" fontId="0" fillId="0" borderId="5" xfId="0" applyBorder="1"/>
    <xf numFmtId="0" fontId="0" fillId="0" borderId="6" xfId="0" applyBorder="1"/>
    <xf numFmtId="164" fontId="0" fillId="3" borderId="4" xfId="0" applyNumberFormat="1" applyFill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0" xfId="0" pivotButton="1"/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44" fontId="0" fillId="0" borderId="0" xfId="1" applyFont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left"/>
    </xf>
  </cellXfs>
  <cellStyles count="2">
    <cellStyle name="Moeda" xfId="1" builtinId="4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07/relationships/slicerCache" Target="slicerCaches/slicerCache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10" Type="http://schemas.openxmlformats.org/officeDocument/2006/relationships/pivotCacheDefinition" Target="pivotCache/pivotCacheDefinition3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[Dinamicos__Tabela_e_Grfico.xlsx]Planilha dados 1!Tabela dinâmica1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'Planilha dados 1'!$B$3</c:f>
              <c:strCache>
                <c:ptCount val="1"/>
                <c:pt idx="0">
                  <c:v>Média de Quantidade Comprada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'Planilha dados 1'!$A$4:$A$8</c:f>
              <c:multiLvlStrCache>
                <c:ptCount val="3"/>
                <c:lvl>
                  <c:pt idx="1">
                    <c:v>Pessoa Física</c:v>
                  </c:pt>
                  <c:pt idx="2">
                    <c:v>Pessoa Jurídica</c:v>
                  </c:pt>
                </c:lvl>
                <c:lvl>
                  <c:pt idx="0">
                    <c:v>janeiro-15</c:v>
                  </c:pt>
                  <c:pt idx="1">
                    <c:v>fevereiro-15</c:v>
                  </c:pt>
                </c:lvl>
              </c:multiLvlStrCache>
            </c:multiLvlStrRef>
          </c:cat>
          <c:val>
            <c:numRef>
              <c:f>'Planilha dados 1'!$B$4:$B$8</c:f>
              <c:numCache>
                <c:formatCode>General</c:formatCode>
                <c:ptCount val="3"/>
                <c:pt idx="0">
                  <c:v>311.57142857142856</c:v>
                </c:pt>
                <c:pt idx="1">
                  <c:v>915.375</c:v>
                </c:pt>
                <c:pt idx="2">
                  <c:v>1559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4-4858-8E8C-0E16569B2881}"/>
            </c:ext>
          </c:extLst>
        </c:ser>
        <c:ser>
          <c:idx val="1"/>
          <c:order val="1"/>
          <c:tx>
            <c:strRef>
              <c:f>'Planilha dados 1'!$C$3</c:f>
              <c:strCache>
                <c:ptCount val="1"/>
                <c:pt idx="0">
                  <c:v>Mín. de Valor Médio de Compra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'Planilha dados 1'!$A$4:$A$8</c:f>
              <c:multiLvlStrCache>
                <c:ptCount val="3"/>
                <c:lvl>
                  <c:pt idx="1">
                    <c:v>Pessoa Física</c:v>
                  </c:pt>
                  <c:pt idx="2">
                    <c:v>Pessoa Jurídica</c:v>
                  </c:pt>
                </c:lvl>
                <c:lvl>
                  <c:pt idx="0">
                    <c:v>janeiro-15</c:v>
                  </c:pt>
                  <c:pt idx="1">
                    <c:v>fevereiro-15</c:v>
                  </c:pt>
                </c:lvl>
              </c:multiLvlStrCache>
            </c:multiLvlStrRef>
          </c:cat>
          <c:val>
            <c:numRef>
              <c:f>'Planilha dados 1'!$C$4:$C$8</c:f>
              <c:numCache>
                <c:formatCode>General</c:formatCode>
                <c:ptCount val="3"/>
                <c:pt idx="0">
                  <c:v>60</c:v>
                </c:pt>
                <c:pt idx="1">
                  <c:v>1680</c:v>
                </c:pt>
                <c:pt idx="2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C4-4858-8E8C-0E16569B2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257679"/>
        <c:axId val="671259599"/>
      </c:barChart>
      <c:catAx>
        <c:axId val="67125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1259599"/>
        <c:crosses val="autoZero"/>
        <c:auto val="1"/>
        <c:lblAlgn val="ctr"/>
        <c:lblOffset val="100"/>
        <c:noMultiLvlLbl val="0"/>
      </c:catAx>
      <c:valAx>
        <c:axId val="67125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125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[Dinamicos__Tabela_e_Grfico.xlsx]Planilha dados chatGPT!Tabela dinâmica4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'Planilha dados chatGPT'!$B$3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'Planilha dados chatGPT'!$A$4:$A$16</c:f>
              <c:multiLvlStrCache>
                <c:ptCount val="8"/>
                <c:lvl>
                  <c:pt idx="0">
                    <c:v>Curitiba</c:v>
                  </c:pt>
                  <c:pt idx="1">
                    <c:v>Joinville</c:v>
                  </c:pt>
                  <c:pt idx="2">
                    <c:v>Curitiba</c:v>
                  </c:pt>
                  <c:pt idx="3">
                    <c:v>Joinville</c:v>
                  </c:pt>
                  <c:pt idx="4">
                    <c:v>Joinville</c:v>
                  </c:pt>
                  <c:pt idx="5">
                    <c:v>São Paulo</c:v>
                  </c:pt>
                  <c:pt idx="6">
                    <c:v>Curitiba</c:v>
                  </c:pt>
                  <c:pt idx="7">
                    <c:v>São Paulo</c:v>
                  </c:pt>
                </c:lvl>
                <c:lvl>
                  <c:pt idx="0">
                    <c:v>01/01/2025</c:v>
                  </c:pt>
                  <c:pt idx="2">
                    <c:v>02/01/2025</c:v>
                  </c:pt>
                  <c:pt idx="4">
                    <c:v>03/01/2025</c:v>
                  </c:pt>
                  <c:pt idx="6">
                    <c:v>04/01/2025</c:v>
                  </c:pt>
                </c:lvl>
              </c:multiLvlStrCache>
            </c:multiLvlStrRef>
          </c:cat>
          <c:val>
            <c:numRef>
              <c:f>'Planilha dados chatGPT'!$B$4:$B$16</c:f>
              <c:numCache>
                <c:formatCode>General</c:formatCode>
                <c:ptCount val="8"/>
                <c:pt idx="0">
                  <c:v>570</c:v>
                </c:pt>
                <c:pt idx="1">
                  <c:v>400</c:v>
                </c:pt>
                <c:pt idx="2">
                  <c:v>350</c:v>
                </c:pt>
                <c:pt idx="3">
                  <c:v>280</c:v>
                </c:pt>
                <c:pt idx="4">
                  <c:v>420</c:v>
                </c:pt>
                <c:pt idx="5">
                  <c:v>580</c:v>
                </c:pt>
                <c:pt idx="6">
                  <c:v>260</c:v>
                </c:pt>
                <c:pt idx="7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6-4779-A079-EB8A3AC97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8915727"/>
        <c:axId val="1028917167"/>
      </c:barChart>
      <c:catAx>
        <c:axId val="102891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8917167"/>
        <c:crosses val="autoZero"/>
        <c:auto val="1"/>
        <c:lblAlgn val="ctr"/>
        <c:lblOffset val="100"/>
        <c:noMultiLvlLbl val="0"/>
      </c:catAx>
      <c:valAx>
        <c:axId val="10289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891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[Dinamicos__Tabela_e_Grfico.xlsx]Planilha dados chatGPT gráfico !Tabela dinâmica4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'Planilha dados chatGPT gráfico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'Planilha dados chatGPT gráfico '!$A$4:$A$7</c:f>
              <c:strCache>
                <c:ptCount val="3"/>
                <c:pt idx="0">
                  <c:v>Curitiba</c:v>
                </c:pt>
                <c:pt idx="1">
                  <c:v>Joinville</c:v>
                </c:pt>
                <c:pt idx="2">
                  <c:v>São Paulo</c:v>
                </c:pt>
              </c:strCache>
            </c:strRef>
          </c:cat>
          <c:val>
            <c:numRef>
              <c:f>'Planilha dados chatGPT gráfico '!$B$4:$B$7</c:f>
              <c:numCache>
                <c:formatCode>General</c:formatCode>
                <c:ptCount val="3"/>
                <c:pt idx="0">
                  <c:v>20500</c:v>
                </c:pt>
                <c:pt idx="1">
                  <c:v>19300</c:v>
                </c:pt>
                <c:pt idx="2">
                  <c:v>18100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11-46D2-A33C-1E45A14D1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8915727"/>
        <c:axId val="1028917167"/>
      </c:barChart>
      <c:catAx>
        <c:axId val="102891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8917167"/>
        <c:crosses val="autoZero"/>
        <c:auto val="1"/>
        <c:lblAlgn val="ctr"/>
        <c:lblOffset val="100"/>
        <c:noMultiLvlLbl val="0"/>
      </c:catAx>
      <c:valAx>
        <c:axId val="10289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891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[Dinamicos__Tabela_e_Grfico.xlsx]Planilha dados chatGPT gráfico !Tabela dinâmica4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'Planilha dados chatGPT gráfico 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'Planilha dados chatGPT gráfico '!$A$4:$A$7</c:f>
              <c:strCache>
                <c:ptCount val="3"/>
                <c:pt idx="0">
                  <c:v>Curitiba</c:v>
                </c:pt>
                <c:pt idx="1">
                  <c:v>Joinville</c:v>
                </c:pt>
                <c:pt idx="2">
                  <c:v>São Paulo</c:v>
                </c:pt>
              </c:strCache>
            </c:strRef>
          </c:cat>
          <c:val>
            <c:numRef>
              <c:f>'Planilha dados chatGPT gráfico '!$B$4:$B$7</c:f>
              <c:numCache>
                <c:formatCode>General</c:formatCode>
                <c:ptCount val="3"/>
                <c:pt idx="0">
                  <c:v>20500</c:v>
                </c:pt>
                <c:pt idx="1">
                  <c:v>19300</c:v>
                </c:pt>
                <c:pt idx="2">
                  <c:v>18100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3-4A27-BCBB-4DC57B1BD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1428750</xdr:colOff>
      <xdr:row>9</xdr:row>
      <xdr:rowOff>95250</xdr:rowOff>
    </xdr:from>
    <xdr:to>
      <xdr:col>6</xdr:col>
      <xdr:colOff>361950</xdr:colOff>
      <xdr:row>25</xdr:row>
      <xdr:rowOff>176212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69C192D-9B3E-91C2-951D-3B3E8AEA2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9</xdr:row>
      <xdr:rowOff>47625</xdr:rowOff>
    </xdr:from>
    <xdr:to>
      <xdr:col>1</xdr:col>
      <xdr:colOff>619125</xdr:colOff>
      <xdr:row>22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Cidade">
              <a:extLst>
                <a:ext uri="{FF2B5EF4-FFF2-40B4-BE49-F238E27FC236}">
                  <a16:creationId xmlns:a16="http://schemas.microsoft.com/office/drawing/2014/main" id="{59C15EAE-6BCF-A696-21CA-8B7EA44F5A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da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7621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609600</xdr:colOff>
      <xdr:row>1</xdr:row>
      <xdr:rowOff>47625</xdr:rowOff>
    </xdr:from>
    <xdr:to>
      <xdr:col>10</xdr:col>
      <xdr:colOff>314325</xdr:colOff>
      <xdr:row>14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ategoria">
              <a:extLst>
                <a:ext uri="{FF2B5EF4-FFF2-40B4-BE49-F238E27FC236}">
                  <a16:creationId xmlns:a16="http://schemas.microsoft.com/office/drawing/2014/main" id="{D00D1DC8-7C54-146D-E00B-28F900FA48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96850" y="2381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476250</xdr:colOff>
      <xdr:row>1</xdr:row>
      <xdr:rowOff>28575</xdr:rowOff>
    </xdr:from>
    <xdr:to>
      <xdr:col>13</xdr:col>
      <xdr:colOff>476250</xdr:colOff>
      <xdr:row>14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upervisor">
              <a:extLst>
                <a:ext uri="{FF2B5EF4-FFF2-40B4-BE49-F238E27FC236}">
                  <a16:creationId xmlns:a16="http://schemas.microsoft.com/office/drawing/2014/main" id="{04DFDB8F-60B3-E426-6C52-BF185148FC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ervis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87575" y="2190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1514475</xdr:colOff>
      <xdr:row>1</xdr:row>
      <xdr:rowOff>42862</xdr:rowOff>
    </xdr:from>
    <xdr:to>
      <xdr:col>6</xdr:col>
      <xdr:colOff>742950</xdr:colOff>
      <xdr:row>15</xdr:row>
      <xdr:rowOff>119062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475693E-A883-5980-F368-5F31B69A4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609600</xdr:colOff>
      <xdr:row>1</xdr:row>
      <xdr:rowOff>47625</xdr:rowOff>
    </xdr:from>
    <xdr:to>
      <xdr:col>10</xdr:col>
      <xdr:colOff>314325</xdr:colOff>
      <xdr:row>14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ategoria 1">
              <a:extLst>
                <a:ext uri="{FF2B5EF4-FFF2-40B4-BE49-F238E27FC236}">
                  <a16:creationId xmlns:a16="http://schemas.microsoft.com/office/drawing/2014/main" id="{9C85EE92-2012-4C2C-ABED-AD679ADC05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68075" y="2381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476250</xdr:colOff>
      <xdr:row>1</xdr:row>
      <xdr:rowOff>28575</xdr:rowOff>
    </xdr:from>
    <xdr:to>
      <xdr:col>13</xdr:col>
      <xdr:colOff>476250</xdr:colOff>
      <xdr:row>14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upervisor 1">
              <a:extLst>
                <a:ext uri="{FF2B5EF4-FFF2-40B4-BE49-F238E27FC236}">
                  <a16:creationId xmlns:a16="http://schemas.microsoft.com/office/drawing/2014/main" id="{038BAA66-36E3-450D-89A7-FDD2FA0175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ervisor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58800" y="2190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1514475</xdr:colOff>
      <xdr:row>1</xdr:row>
      <xdr:rowOff>42862</xdr:rowOff>
    </xdr:from>
    <xdr:to>
      <xdr:col>6</xdr:col>
      <xdr:colOff>742950</xdr:colOff>
      <xdr:row>15</xdr:row>
      <xdr:rowOff>119062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2EBE96D-2717-43EA-A196-FE7D06FFC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</xdr:colOff>
      <xdr:row>15</xdr:row>
      <xdr:rowOff>42862</xdr:rowOff>
    </xdr:from>
    <xdr:to>
      <xdr:col>6</xdr:col>
      <xdr:colOff>581025</xdr:colOff>
      <xdr:row>29</xdr:row>
      <xdr:rowOff>119062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10DE83-9E8C-59D4-7227-A0A00F58F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" refreshedDate="45936.839123379628" createdVersion="8" refreshedVersion="8" minRefreshableVersion="3" recordCount="80" xr:uid="{31DB705E-92FF-4256-BE56-E6C2C58E8525}">
  <cacheSource type="worksheet">
    <worksheetSource ref="D2:I82" sheet="Dados"/>
  </cacheSource>
  <cacheFields count="9">
    <cacheField name="Nome" numFmtId="0">
      <sharedItems count="20">
        <s v="João"/>
        <s v="Paulo"/>
        <s v="Ana"/>
        <s v="Júlia"/>
        <s v="Helena"/>
        <s v="Lucas"/>
        <s v="Luisa"/>
        <s v="Carlos"/>
        <s v="Fábio"/>
        <s v="Gabriel"/>
        <s v="Rafael"/>
        <s v="Marina"/>
        <s v="Letícia"/>
        <s v="Beltrano"/>
        <s v="Carol"/>
        <s v="Glória"/>
        <s v="Pedro"/>
        <s v="Marcos"/>
        <s v="Matheus"/>
        <s v="Bruno"/>
      </sharedItems>
    </cacheField>
    <cacheField name="Cidade" numFmtId="0">
      <sharedItems count="5">
        <s v="Rio de Janeiro"/>
        <s v="São Paulo"/>
        <s v="Brasília"/>
        <s v="Porto Alegre"/>
        <s v="Belo Horizonte"/>
      </sharedItems>
    </cacheField>
    <cacheField name="Quantidade Comprada" numFmtId="0">
      <sharedItems containsSemiMixedTypes="0" containsString="0" containsNumber="1" containsInteger="1" minValue="2" maxValue="9658"/>
    </cacheField>
    <cacheField name="Data da última compra" numFmtId="164">
      <sharedItems containsSemiMixedTypes="0" containsNonDate="0" containsDate="1" containsString="0" minDate="2011-01-01T00:00:00" maxDate="2015-02-02T00:00:00" count="10">
        <d v="2015-02-01T00:00:00"/>
        <d v="2015-01-01T00:00:00"/>
        <d v="2014-12-01T00:00:00"/>
        <d v="2014-11-01T00:00:00"/>
        <d v="2014-09-01T00:00:00"/>
        <d v="2011-01-01T00:00:00"/>
        <d v="2012-06-01T00:00:00"/>
        <d v="2014-02-01T00:00:00"/>
        <d v="2014-01-01T00:00:00"/>
        <d v="2013-08-01T00:00:00"/>
      </sharedItems>
      <fieldGroup par="8"/>
    </cacheField>
    <cacheField name="Valor Médio de Compra" numFmtId="0">
      <sharedItems containsSemiMixedTypes="0" containsString="0" containsNumber="1" containsInteger="1" minValue="60" maxValue="289740"/>
    </cacheField>
    <cacheField name="Representação" numFmtId="0">
      <sharedItems count="2">
        <s v="Pessoa Física"/>
        <s v="Pessoa Jurídica"/>
      </sharedItems>
    </cacheField>
    <cacheField name="Meses (Data da última compra)" numFmtId="0" databaseField="0">
      <fieldGroup base="3">
        <rangePr groupBy="months" startDate="2011-01-01T00:00:00" endDate="2015-02-02T00:00:00"/>
        <groupItems count="14">
          <s v="&lt;01/01/2011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02/2015"/>
        </groupItems>
      </fieldGroup>
    </cacheField>
    <cacheField name="Trimestres (Data da última compra)" numFmtId="0" databaseField="0">
      <fieldGroup base="3">
        <rangePr groupBy="quarters" startDate="2011-01-01T00:00:00" endDate="2015-02-02T00:00:00"/>
        <groupItems count="6">
          <s v="&lt;01/01/2011"/>
          <s v="Trim1"/>
          <s v="Trim2"/>
          <s v="Trim3"/>
          <s v="Trim4"/>
          <s v="&gt;02/02/2015"/>
        </groupItems>
      </fieldGroup>
    </cacheField>
    <cacheField name="Anos (Data da última compra)" numFmtId="0" databaseField="0">
      <fieldGroup base="3">
        <rangePr groupBy="years" startDate="2011-01-01T00:00:00" endDate="2015-02-02T00:00:00"/>
        <groupItems count="7">
          <s v="&lt;01/01/2011"/>
          <s v="2011"/>
          <s v="2012"/>
          <s v="2013"/>
          <s v="2014"/>
          <s v="2015"/>
          <s v="&gt;02/02/2015"/>
        </groupItems>
      </fieldGroup>
    </cacheField>
  </cacheFields>
  <extLst>
    <ext xmlns:x14="http://schemas.microsoft.com/office/spreadsheetml/2009/9/main" uri="{725AE2AE-9491-48be-B2B4-4EB974FC3084}">
      <x14:pivotCacheDefinition pivotCacheId="61577234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" refreshedDate="45936.855840856479" createdVersion="8" refreshedVersion="8" minRefreshableVersion="3" recordCount="15" xr:uid="{C8A01A0F-77A1-4135-BE7B-F76C88AAAADC}">
  <cacheSource type="worksheet">
    <worksheetSource name="Tabela34"/>
  </cacheSource>
  <cacheFields count="6">
    <cacheField name="ID" numFmtId="0">
      <sharedItems containsSemiMixedTypes="0" containsString="0" containsNumber="1" containsInteger="1" minValue="1" maxValue="15"/>
    </cacheField>
    <cacheField name="Nome" numFmtId="0">
      <sharedItems count="7">
        <s v="Joao"/>
        <s v="Mariana"/>
        <s v="Lucas"/>
        <s v="Pedro"/>
        <s v="Helena"/>
        <s v="Ana"/>
        <s v="Paula"/>
      </sharedItems>
    </cacheField>
    <cacheField name="Produto" numFmtId="0">
      <sharedItems count="5">
        <s v="Mochila"/>
        <s v="Livro"/>
        <s v="Caderno"/>
        <s v="Caneta"/>
        <s v="Lápis"/>
      </sharedItems>
    </cacheField>
    <cacheField name="Quantidade" numFmtId="0">
      <sharedItems containsSemiMixedTypes="0" containsString="0" containsNumber="1" containsInteger="1" minValue="1" maxValue="15" count="8">
        <n v="2"/>
        <n v="4"/>
        <n v="3"/>
        <n v="10"/>
        <n v="15"/>
        <n v="1"/>
        <n v="5"/>
        <n v="7"/>
      </sharedItems>
    </cacheField>
    <cacheField name="Preço Unitário" numFmtId="44">
      <sharedItems containsSemiMixedTypes="0" containsString="0" containsNumber="1" minValue="0.3" maxValue="250"/>
    </cacheField>
    <cacheField name="Preço Total" numFmtId="44">
      <sharedItems containsSemiMixedTypes="0" containsString="0" containsNumber="1" minValue="1.5" maxValue="7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" refreshedDate="45936.885965046298" createdVersion="8" refreshedVersion="8" minRefreshableVersion="3" recordCount="10" xr:uid="{B66E4233-E41C-40DF-8BCA-D9129DE1E3BE}">
  <cacheSource type="worksheet">
    <worksheetSource ref="A1:L11" sheet="Planilha chatGPT"/>
  </cacheSource>
  <cacheFields count="12">
    <cacheField name="Data" numFmtId="14">
      <sharedItems containsSemiMixedTypes="0" containsNonDate="0" containsDate="1" containsString="0" minDate="2025-01-01T00:00:00" maxDate="2025-01-05T00:00:00" count="4">
        <d v="2025-01-01T00:00:00"/>
        <d v="2025-01-02T00:00:00"/>
        <d v="2025-01-03T00:00:00"/>
        <d v="2025-01-04T00:00:00"/>
      </sharedItems>
    </cacheField>
    <cacheField name="Fábrica" numFmtId="0">
      <sharedItems count="3">
        <s v="Curitiba"/>
        <s v="Joinville"/>
        <s v="São Paulo"/>
      </sharedItems>
    </cacheField>
    <cacheField name="Produto" numFmtId="0">
      <sharedItems count="4">
        <s v="Engrenagem A"/>
        <s v="Eixo B"/>
        <s v="Carcaça C"/>
        <s v="Tampa D"/>
      </sharedItems>
    </cacheField>
    <cacheField name="Categoria" numFmtId="0">
      <sharedItems count="2">
        <s v="Mecânica"/>
        <s v="Estrutural"/>
      </sharedItems>
    </cacheField>
    <cacheField name="Turno" numFmtId="0">
      <sharedItems containsSemiMixedTypes="0" containsString="0" containsNumber="1" containsInteger="1" minValue="1" maxValue="3"/>
    </cacheField>
    <cacheField name="Quantidade Produzida" numFmtId="0">
      <sharedItems containsSemiMixedTypes="0" containsString="0" containsNumber="1" containsInteger="1" minValue="250" maxValue="420"/>
    </cacheField>
    <cacheField name="Custo Unitário (R$)" numFmtId="0">
      <sharedItems containsSemiMixedTypes="0" containsString="0" containsNumber="1" containsInteger="1" minValue="10" maxValue="18"/>
    </cacheField>
    <cacheField name="Vendas (R$)" numFmtId="0">
      <sharedItems containsSemiMixedTypes="0" containsString="0" containsNumber="1" containsInteger="1" minValue="4700" maxValue="7600"/>
    </cacheField>
    <cacheField name="Defeitos" numFmtId="0">
      <sharedItems containsSemiMixedTypes="0" containsString="0" containsNumber="1" containsInteger="1" minValue="1" maxValue="7"/>
    </cacheField>
    <cacheField name="Supervisor" numFmtId="0">
      <sharedItems count="3">
        <s v="Carla"/>
        <s v="João"/>
        <s v="Lucas"/>
      </sharedItems>
    </cacheField>
    <cacheField name="Custo total" numFmtId="0">
      <sharedItems containsSemiMixedTypes="0" containsString="0" containsNumber="1" containsInteger="1" minValue="3500" maxValue="4860"/>
    </cacheField>
    <cacheField name="Lucro estimado" numFmtId="0">
      <sharedItems containsSemiMixedTypes="0" containsString="0" containsNumber="1" containsInteger="1" minValue="40" maxValue="2800"/>
    </cacheField>
  </cacheFields>
  <extLst>
    <ext xmlns:x14="http://schemas.microsoft.com/office/spreadsheetml/2009/9/main" uri="{725AE2AE-9491-48be-B2B4-4EB974FC3084}">
      <x14:pivotCacheDefinition pivotCacheId="15391097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x v="0"/>
    <n v="100"/>
    <x v="0"/>
    <n v="3000"/>
    <x v="0"/>
  </r>
  <r>
    <x v="1"/>
    <x v="1"/>
    <n v="1000"/>
    <x v="0"/>
    <n v="30000"/>
    <x v="1"/>
  </r>
  <r>
    <x v="2"/>
    <x v="2"/>
    <n v="150"/>
    <x v="0"/>
    <n v="4500"/>
    <x v="0"/>
  </r>
  <r>
    <x v="3"/>
    <x v="3"/>
    <n v="25"/>
    <x v="0"/>
    <n v="750"/>
    <x v="1"/>
  </r>
  <r>
    <x v="4"/>
    <x v="4"/>
    <n v="56"/>
    <x v="1"/>
    <n v="1680"/>
    <x v="0"/>
  </r>
  <r>
    <x v="5"/>
    <x v="0"/>
    <n v="987"/>
    <x v="2"/>
    <n v="29610"/>
    <x v="1"/>
  </r>
  <r>
    <x v="6"/>
    <x v="1"/>
    <n v="635"/>
    <x v="2"/>
    <n v="19050"/>
    <x v="0"/>
  </r>
  <r>
    <x v="7"/>
    <x v="2"/>
    <n v="625"/>
    <x v="3"/>
    <n v="18750"/>
    <x v="1"/>
  </r>
  <r>
    <x v="8"/>
    <x v="3"/>
    <n v="2458"/>
    <x v="3"/>
    <n v="73740"/>
    <x v="0"/>
  </r>
  <r>
    <x v="9"/>
    <x v="4"/>
    <n v="315"/>
    <x v="4"/>
    <n v="9450"/>
    <x v="1"/>
  </r>
  <r>
    <x v="10"/>
    <x v="0"/>
    <n v="2000"/>
    <x v="4"/>
    <n v="60000"/>
    <x v="0"/>
  </r>
  <r>
    <x v="11"/>
    <x v="1"/>
    <n v="2"/>
    <x v="5"/>
    <n v="60"/>
    <x v="1"/>
  </r>
  <r>
    <x v="12"/>
    <x v="2"/>
    <n v="130"/>
    <x v="6"/>
    <n v="3900"/>
    <x v="0"/>
  </r>
  <r>
    <x v="13"/>
    <x v="3"/>
    <n v="110"/>
    <x v="7"/>
    <n v="3300"/>
    <x v="1"/>
  </r>
  <r>
    <x v="14"/>
    <x v="4"/>
    <n v="56"/>
    <x v="8"/>
    <n v="1680"/>
    <x v="0"/>
  </r>
  <r>
    <x v="15"/>
    <x v="0"/>
    <n v="70"/>
    <x v="3"/>
    <n v="2100"/>
    <x v="1"/>
  </r>
  <r>
    <x v="16"/>
    <x v="1"/>
    <n v="77"/>
    <x v="3"/>
    <n v="2310"/>
    <x v="0"/>
  </r>
  <r>
    <x v="17"/>
    <x v="2"/>
    <n v="75"/>
    <x v="3"/>
    <n v="2250"/>
    <x v="1"/>
  </r>
  <r>
    <x v="18"/>
    <x v="3"/>
    <n v="645"/>
    <x v="3"/>
    <n v="19350"/>
    <x v="0"/>
  </r>
  <r>
    <x v="19"/>
    <x v="4"/>
    <n v="321"/>
    <x v="3"/>
    <n v="9630"/>
    <x v="1"/>
  </r>
  <r>
    <x v="0"/>
    <x v="0"/>
    <n v="359"/>
    <x v="1"/>
    <n v="10770"/>
    <x v="0"/>
  </r>
  <r>
    <x v="1"/>
    <x v="1"/>
    <n v="3658"/>
    <x v="9"/>
    <n v="109740"/>
    <x v="1"/>
  </r>
  <r>
    <x v="2"/>
    <x v="2"/>
    <n v="3652"/>
    <x v="2"/>
    <n v="109560"/>
    <x v="0"/>
  </r>
  <r>
    <x v="3"/>
    <x v="3"/>
    <n v="9658"/>
    <x v="0"/>
    <n v="289740"/>
    <x v="1"/>
  </r>
  <r>
    <x v="4"/>
    <x v="4"/>
    <n v="3526"/>
    <x v="0"/>
    <n v="105780"/>
    <x v="0"/>
  </r>
  <r>
    <x v="5"/>
    <x v="0"/>
    <n v="32"/>
    <x v="0"/>
    <n v="960"/>
    <x v="1"/>
  </r>
  <r>
    <x v="6"/>
    <x v="1"/>
    <n v="321"/>
    <x v="0"/>
    <n v="9630"/>
    <x v="0"/>
  </r>
  <r>
    <x v="7"/>
    <x v="2"/>
    <n v="654"/>
    <x v="1"/>
    <n v="19620"/>
    <x v="1"/>
  </r>
  <r>
    <x v="8"/>
    <x v="3"/>
    <n v="987"/>
    <x v="2"/>
    <n v="29610"/>
    <x v="0"/>
  </r>
  <r>
    <x v="9"/>
    <x v="4"/>
    <n v="789"/>
    <x v="2"/>
    <n v="23670"/>
    <x v="1"/>
  </r>
  <r>
    <x v="10"/>
    <x v="0"/>
    <n v="456"/>
    <x v="3"/>
    <n v="13680"/>
    <x v="0"/>
  </r>
  <r>
    <x v="11"/>
    <x v="1"/>
    <n v="123"/>
    <x v="3"/>
    <n v="3690"/>
    <x v="1"/>
  </r>
  <r>
    <x v="12"/>
    <x v="2"/>
    <n v="100"/>
    <x v="4"/>
    <n v="3000"/>
    <x v="0"/>
  </r>
  <r>
    <x v="13"/>
    <x v="3"/>
    <n v="1000"/>
    <x v="4"/>
    <n v="30000"/>
    <x v="1"/>
  </r>
  <r>
    <x v="14"/>
    <x v="4"/>
    <n v="150"/>
    <x v="5"/>
    <n v="4500"/>
    <x v="0"/>
  </r>
  <r>
    <x v="15"/>
    <x v="0"/>
    <n v="25"/>
    <x v="6"/>
    <n v="750"/>
    <x v="1"/>
  </r>
  <r>
    <x v="16"/>
    <x v="1"/>
    <n v="56"/>
    <x v="7"/>
    <n v="1680"/>
    <x v="0"/>
  </r>
  <r>
    <x v="17"/>
    <x v="2"/>
    <n v="987"/>
    <x v="8"/>
    <n v="29610"/>
    <x v="1"/>
  </r>
  <r>
    <x v="18"/>
    <x v="3"/>
    <n v="635"/>
    <x v="3"/>
    <n v="19050"/>
    <x v="0"/>
  </r>
  <r>
    <x v="19"/>
    <x v="4"/>
    <n v="625"/>
    <x v="3"/>
    <n v="18750"/>
    <x v="1"/>
  </r>
  <r>
    <x v="0"/>
    <x v="0"/>
    <n v="2458"/>
    <x v="3"/>
    <n v="73740"/>
    <x v="0"/>
  </r>
  <r>
    <x v="1"/>
    <x v="1"/>
    <n v="315"/>
    <x v="3"/>
    <n v="9450"/>
    <x v="1"/>
  </r>
  <r>
    <x v="2"/>
    <x v="2"/>
    <n v="2000"/>
    <x v="3"/>
    <n v="60000"/>
    <x v="0"/>
  </r>
  <r>
    <x v="3"/>
    <x v="3"/>
    <n v="2"/>
    <x v="1"/>
    <n v="60"/>
    <x v="1"/>
  </r>
  <r>
    <x v="4"/>
    <x v="4"/>
    <n v="130"/>
    <x v="9"/>
    <n v="3900"/>
    <x v="0"/>
  </r>
  <r>
    <x v="5"/>
    <x v="0"/>
    <n v="110"/>
    <x v="2"/>
    <n v="3300"/>
    <x v="1"/>
  </r>
  <r>
    <x v="6"/>
    <x v="1"/>
    <n v="56"/>
    <x v="0"/>
    <n v="1680"/>
    <x v="0"/>
  </r>
  <r>
    <x v="7"/>
    <x v="2"/>
    <n v="70"/>
    <x v="0"/>
    <n v="2100"/>
    <x v="1"/>
  </r>
  <r>
    <x v="8"/>
    <x v="3"/>
    <n v="77"/>
    <x v="0"/>
    <n v="2310"/>
    <x v="0"/>
  </r>
  <r>
    <x v="9"/>
    <x v="4"/>
    <n v="75"/>
    <x v="0"/>
    <n v="2250"/>
    <x v="1"/>
  </r>
  <r>
    <x v="10"/>
    <x v="0"/>
    <n v="645"/>
    <x v="1"/>
    <n v="19350"/>
    <x v="0"/>
  </r>
  <r>
    <x v="11"/>
    <x v="1"/>
    <n v="321"/>
    <x v="2"/>
    <n v="9630"/>
    <x v="1"/>
  </r>
  <r>
    <x v="12"/>
    <x v="2"/>
    <n v="359"/>
    <x v="2"/>
    <n v="10770"/>
    <x v="0"/>
  </r>
  <r>
    <x v="13"/>
    <x v="3"/>
    <n v="3658"/>
    <x v="3"/>
    <n v="109740"/>
    <x v="1"/>
  </r>
  <r>
    <x v="14"/>
    <x v="4"/>
    <n v="3652"/>
    <x v="3"/>
    <n v="109560"/>
    <x v="0"/>
  </r>
  <r>
    <x v="15"/>
    <x v="0"/>
    <n v="9658"/>
    <x v="4"/>
    <n v="289740"/>
    <x v="1"/>
  </r>
  <r>
    <x v="16"/>
    <x v="1"/>
    <n v="3526"/>
    <x v="4"/>
    <n v="105780"/>
    <x v="0"/>
  </r>
  <r>
    <x v="17"/>
    <x v="2"/>
    <n v="32"/>
    <x v="5"/>
    <n v="960"/>
    <x v="1"/>
  </r>
  <r>
    <x v="18"/>
    <x v="3"/>
    <n v="321"/>
    <x v="6"/>
    <n v="9630"/>
    <x v="0"/>
  </r>
  <r>
    <x v="19"/>
    <x v="4"/>
    <n v="654"/>
    <x v="7"/>
    <n v="19620"/>
    <x v="1"/>
  </r>
  <r>
    <x v="0"/>
    <x v="0"/>
    <n v="987"/>
    <x v="8"/>
    <n v="29610"/>
    <x v="0"/>
  </r>
  <r>
    <x v="1"/>
    <x v="1"/>
    <n v="789"/>
    <x v="3"/>
    <n v="23670"/>
    <x v="1"/>
  </r>
  <r>
    <x v="2"/>
    <x v="2"/>
    <n v="456"/>
    <x v="3"/>
    <n v="13680"/>
    <x v="0"/>
  </r>
  <r>
    <x v="3"/>
    <x v="3"/>
    <n v="123"/>
    <x v="3"/>
    <n v="3690"/>
    <x v="1"/>
  </r>
  <r>
    <x v="4"/>
    <x v="4"/>
    <n v="100"/>
    <x v="3"/>
    <n v="3000"/>
    <x v="0"/>
  </r>
  <r>
    <x v="5"/>
    <x v="0"/>
    <n v="1000"/>
    <x v="3"/>
    <n v="30000"/>
    <x v="1"/>
  </r>
  <r>
    <x v="6"/>
    <x v="1"/>
    <n v="150"/>
    <x v="1"/>
    <n v="4500"/>
    <x v="0"/>
  </r>
  <r>
    <x v="7"/>
    <x v="2"/>
    <n v="25"/>
    <x v="9"/>
    <n v="750"/>
    <x v="1"/>
  </r>
  <r>
    <x v="8"/>
    <x v="3"/>
    <n v="56"/>
    <x v="2"/>
    <n v="1680"/>
    <x v="0"/>
  </r>
  <r>
    <x v="9"/>
    <x v="4"/>
    <n v="987"/>
    <x v="0"/>
    <n v="29610"/>
    <x v="1"/>
  </r>
  <r>
    <x v="10"/>
    <x v="0"/>
    <n v="635"/>
    <x v="0"/>
    <n v="19050"/>
    <x v="0"/>
  </r>
  <r>
    <x v="11"/>
    <x v="1"/>
    <n v="625"/>
    <x v="0"/>
    <n v="18750"/>
    <x v="1"/>
  </r>
  <r>
    <x v="12"/>
    <x v="2"/>
    <n v="2458"/>
    <x v="0"/>
    <n v="73740"/>
    <x v="0"/>
  </r>
  <r>
    <x v="13"/>
    <x v="3"/>
    <n v="315"/>
    <x v="1"/>
    <n v="9450"/>
    <x v="1"/>
  </r>
  <r>
    <x v="14"/>
    <x v="4"/>
    <n v="2000"/>
    <x v="2"/>
    <n v="60000"/>
    <x v="0"/>
  </r>
  <r>
    <x v="15"/>
    <x v="0"/>
    <n v="2"/>
    <x v="2"/>
    <n v="60"/>
    <x v="1"/>
  </r>
  <r>
    <x v="16"/>
    <x v="1"/>
    <n v="130"/>
    <x v="3"/>
    <n v="3900"/>
    <x v="0"/>
  </r>
  <r>
    <x v="17"/>
    <x v="2"/>
    <n v="110"/>
    <x v="3"/>
    <n v="3300"/>
    <x v="1"/>
  </r>
  <r>
    <x v="18"/>
    <x v="3"/>
    <n v="56"/>
    <x v="4"/>
    <n v="1680"/>
    <x v="0"/>
  </r>
  <r>
    <x v="19"/>
    <x v="4"/>
    <n v="70"/>
    <x v="4"/>
    <n v="210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1"/>
    <x v="0"/>
    <x v="0"/>
    <x v="0"/>
    <n v="200"/>
    <n v="400"/>
  </r>
  <r>
    <n v="2"/>
    <x v="1"/>
    <x v="1"/>
    <x v="1"/>
    <n v="25"/>
    <n v="100"/>
  </r>
  <r>
    <n v="3"/>
    <x v="2"/>
    <x v="2"/>
    <x v="2"/>
    <n v="10"/>
    <n v="30"/>
  </r>
  <r>
    <n v="4"/>
    <x v="3"/>
    <x v="3"/>
    <x v="3"/>
    <n v="2"/>
    <n v="20"/>
  </r>
  <r>
    <n v="5"/>
    <x v="4"/>
    <x v="4"/>
    <x v="4"/>
    <n v="0.5"/>
    <n v="7.5"/>
  </r>
  <r>
    <n v="6"/>
    <x v="5"/>
    <x v="0"/>
    <x v="5"/>
    <n v="250"/>
    <n v="250"/>
  </r>
  <r>
    <n v="7"/>
    <x v="6"/>
    <x v="2"/>
    <x v="0"/>
    <n v="15"/>
    <n v="30"/>
  </r>
  <r>
    <n v="8"/>
    <x v="2"/>
    <x v="2"/>
    <x v="1"/>
    <n v="20"/>
    <n v="80"/>
  </r>
  <r>
    <n v="9"/>
    <x v="3"/>
    <x v="4"/>
    <x v="6"/>
    <n v="0.3"/>
    <n v="1.5"/>
  </r>
  <r>
    <n v="10"/>
    <x v="1"/>
    <x v="3"/>
    <x v="2"/>
    <n v="1.7"/>
    <n v="5.0999999999999996"/>
  </r>
  <r>
    <n v="11"/>
    <x v="4"/>
    <x v="0"/>
    <x v="5"/>
    <n v="150"/>
    <n v="150"/>
  </r>
  <r>
    <n v="12"/>
    <x v="3"/>
    <x v="1"/>
    <x v="6"/>
    <n v="25"/>
    <n v="125"/>
  </r>
  <r>
    <n v="13"/>
    <x v="0"/>
    <x v="1"/>
    <x v="7"/>
    <n v="25"/>
    <n v="175"/>
  </r>
  <r>
    <n v="14"/>
    <x v="0"/>
    <x v="0"/>
    <x v="2"/>
    <n v="250"/>
    <n v="750"/>
  </r>
  <r>
    <n v="15"/>
    <x v="1"/>
    <x v="3"/>
    <x v="6"/>
    <n v="2.5"/>
    <n v="12.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x v="0"/>
    <n v="1"/>
    <n v="320"/>
    <n v="15"/>
    <n v="6000"/>
    <n v="4"/>
    <x v="0"/>
    <n v="4800"/>
    <n v="1200"/>
  </r>
  <r>
    <x v="0"/>
    <x v="0"/>
    <x v="1"/>
    <x v="0"/>
    <n v="2"/>
    <n v="250"/>
    <n v="18"/>
    <n v="4700"/>
    <n v="3"/>
    <x v="0"/>
    <n v="4500"/>
    <n v="200"/>
  </r>
  <r>
    <x v="0"/>
    <x v="1"/>
    <x v="2"/>
    <x v="1"/>
    <n v="1"/>
    <n v="400"/>
    <n v="12"/>
    <n v="7600"/>
    <n v="7"/>
    <x v="1"/>
    <n v="4800"/>
    <n v="2800"/>
  </r>
  <r>
    <x v="1"/>
    <x v="1"/>
    <x v="0"/>
    <x v="0"/>
    <n v="2"/>
    <n v="280"/>
    <n v="15"/>
    <n v="5400"/>
    <n v="2"/>
    <x v="1"/>
    <n v="4200"/>
    <n v="1200"/>
  </r>
  <r>
    <x v="1"/>
    <x v="0"/>
    <x v="3"/>
    <x v="1"/>
    <n v="1"/>
    <n v="350"/>
    <n v="10"/>
    <n v="5000"/>
    <n v="5"/>
    <x v="0"/>
    <n v="3500"/>
    <n v="1500"/>
  </r>
  <r>
    <x v="2"/>
    <x v="2"/>
    <x v="1"/>
    <x v="0"/>
    <n v="3"/>
    <n v="270"/>
    <n v="18"/>
    <n v="4900"/>
    <n v="1"/>
    <x v="2"/>
    <n v="4860"/>
    <n v="40"/>
  </r>
  <r>
    <x v="2"/>
    <x v="2"/>
    <x v="0"/>
    <x v="0"/>
    <n v="2"/>
    <n v="310"/>
    <n v="15"/>
    <n v="5800"/>
    <n v="6"/>
    <x v="2"/>
    <n v="4650"/>
    <n v="1150"/>
  </r>
  <r>
    <x v="2"/>
    <x v="1"/>
    <x v="3"/>
    <x v="1"/>
    <n v="1"/>
    <n v="420"/>
    <n v="10"/>
    <n v="6300"/>
    <n v="2"/>
    <x v="1"/>
    <n v="4200"/>
    <n v="2100"/>
  </r>
  <r>
    <x v="3"/>
    <x v="0"/>
    <x v="1"/>
    <x v="0"/>
    <n v="3"/>
    <n v="260"/>
    <n v="18"/>
    <n v="4800"/>
    <n v="3"/>
    <x v="0"/>
    <n v="4680"/>
    <n v="120"/>
  </r>
  <r>
    <x v="3"/>
    <x v="2"/>
    <x v="2"/>
    <x v="1"/>
    <n v="2"/>
    <n v="390"/>
    <n v="12"/>
    <n v="7400"/>
    <n v="4"/>
    <x v="2"/>
    <n v="4680"/>
    <n v="27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88A32D-EC5E-49AD-8146-19CDDE33361B}" name="Tabela dinâmica1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3:C8" firstHeaderRow="0" firstDataRow="1" firstDataCol="1"/>
  <pivotFields count="9">
    <pivotField axis="axisRow" showAll="0">
      <items count="21">
        <item sd="0" x="2"/>
        <item sd="0" x="13"/>
        <item sd="0" x="19"/>
        <item sd="0" x="7"/>
        <item sd="0" x="14"/>
        <item sd="0" x="8"/>
        <item sd="0" x="9"/>
        <item sd="0" x="15"/>
        <item sd="0" x="4"/>
        <item sd="0" x="0"/>
        <item sd="0" x="3"/>
        <item sd="0" x="12"/>
        <item sd="0" x="5"/>
        <item sd="0" x="6"/>
        <item sd="0" x="17"/>
        <item sd="0" x="11"/>
        <item sd="0" x="18"/>
        <item sd="0" x="1"/>
        <item sd="0" x="16"/>
        <item sd="0" x="10"/>
        <item t="default"/>
      </items>
    </pivotField>
    <pivotField showAll="0">
      <items count="6">
        <item sd="0" x="4"/>
        <item sd="0" x="2"/>
        <item sd="0" x="3"/>
        <item sd="0" x="0"/>
        <item sd="0" x="1"/>
        <item t="default"/>
      </items>
    </pivotField>
    <pivotField dataField="1" showAll="0"/>
    <pivotField axis="axisRow" numFmtId="164" showAll="0">
      <items count="11">
        <item h="1" sd="0" x="5"/>
        <item h="1" sd="0" x="6"/>
        <item h="1" sd="0" x="9"/>
        <item h="1" sd="0" x="8"/>
        <item h="1" sd="0" x="7"/>
        <item h="1" sd="0" x="4"/>
        <item h="1" sd="0" x="3"/>
        <item h="1" sd="0" x="2"/>
        <item sd="0" x="1"/>
        <item x="0"/>
        <item t="default"/>
      </items>
    </pivotField>
    <pivotField dataField="1" showAll="0"/>
    <pivotField axis="axisRow" showAll="0">
      <items count="3">
        <item sd="0" x="0"/>
        <item sd="0" x="1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x="4"/>
        <item sd="0" x="5"/>
        <item t="default"/>
      </items>
    </pivotField>
    <pivotField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3">
    <field x="3"/>
    <field x="5"/>
    <field x="0"/>
  </rowFields>
  <rowItems count="5">
    <i>
      <x v="8"/>
    </i>
    <i>
      <x v="9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édia de Quantidade Comprada" fld="2" subtotal="average" baseField="3" baseItem="8"/>
    <dataField name="Mín. de Valor Médio de Compra" fld="4" subtotal="min" baseField="3" baseItem="8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D662D3-CB57-4154-B0EC-53AB9593BDEA}" name="Tabela dinâmica3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11" firstHeaderRow="0" firstDataRow="1" firstDataCol="1"/>
  <pivotFields count="6">
    <pivotField showAll="0"/>
    <pivotField axis="axisRow" showAll="0">
      <items count="8">
        <item sd="0" x="5"/>
        <item sd="0" x="4"/>
        <item sd="0" x="0"/>
        <item sd="0" x="2"/>
        <item sd="0" x="1"/>
        <item sd="0" x="6"/>
        <item sd="0" x="3"/>
        <item t="default"/>
      </items>
    </pivotField>
    <pivotField axis="axisRow" showAll="0">
      <items count="6">
        <item x="2"/>
        <item x="3"/>
        <item x="4"/>
        <item x="1"/>
        <item x="0"/>
        <item t="default"/>
      </items>
    </pivotField>
    <pivotField axis="axisRow" showAll="0">
      <items count="9">
        <item x="5"/>
        <item x="0"/>
        <item x="2"/>
        <item x="1"/>
        <item x="6"/>
        <item x="7"/>
        <item x="3"/>
        <item x="4"/>
        <item t="default"/>
      </items>
    </pivotField>
    <pivotField dataField="1" numFmtId="44" showAll="0"/>
    <pivotField dataField="1" numFmtId="44" showAll="0"/>
  </pivotFields>
  <rowFields count="3">
    <field x="1"/>
    <field x="2"/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Preço Unitário" fld="4" baseField="0" baseItem="0" numFmtId="44"/>
    <dataField name="Soma de Preço Total" fld="5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06E265-992F-4B67-BE35-2B73670364F2}" name="Tabela dinâmica4" cacheId="5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3:B16" firstHeaderRow="1" firstDataRow="1" firstDataCol="1"/>
  <pivotFields count="12">
    <pivotField axis="axisRow" numFmtId="14" showAll="0">
      <items count="5">
        <item x="0"/>
        <item x="1"/>
        <item x="2"/>
        <item x="3"/>
        <item t="default"/>
      </items>
    </pivotField>
    <pivotField axis="axisRow" showAll="0">
      <items count="4">
        <item sd="0" x="0"/>
        <item sd="0" x="1"/>
        <item sd="0" x="2"/>
        <item t="default"/>
      </items>
    </pivotField>
    <pivotField axis="axisRow" showAll="0">
      <items count="5">
        <item sd="0" x="2"/>
        <item sd="0" x="1"/>
        <item sd="0" x="0"/>
        <item sd="0" x="3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</pivotFields>
  <rowFields count="5">
    <field x="0"/>
    <field x="1"/>
    <field x="2"/>
    <field x="3"/>
    <field x="9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 v="1"/>
    </i>
    <i r="1">
      <x v="2"/>
    </i>
    <i>
      <x v="3"/>
    </i>
    <i r="1">
      <x/>
    </i>
    <i r="1">
      <x v="2"/>
    </i>
    <i t="grand">
      <x/>
    </i>
  </rowItems>
  <colItems count="1">
    <i/>
  </colItems>
  <dataFields count="1">
    <dataField name="Soma de Quantidade Produzida" fld="5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EFBE70-5BBC-464D-9EB8-7DF815E13EC7}" name="Tabela dinâmica4" cacheId="5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:B7" firstHeaderRow="1" firstDataRow="1" firstDataCol="1"/>
  <pivotFields count="12">
    <pivotField axis="axisRow" numFmtId="14" showAll="0">
      <items count="5">
        <item x="0"/>
        <item x="1"/>
        <item x="2"/>
        <item x="3"/>
        <item t="default"/>
      </items>
    </pivotField>
    <pivotField axis="axisRow" showAll="0">
      <items count="4">
        <item sd="0" x="0"/>
        <item sd="0" x="1"/>
        <item sd="0" x="2"/>
        <item t="default"/>
      </items>
    </pivotField>
    <pivotField axis="axisRow" showAll="0">
      <items count="5">
        <item sd="0" x="2"/>
        <item sd="0" x="1"/>
        <item sd="0" x="0"/>
        <item sd="0" x="3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</pivotFields>
  <rowFields count="5">
    <field x="1"/>
    <field x="3"/>
    <field x="9"/>
    <field x="2"/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endas (R$)" fld="7" baseField="0" baseItem="0"/>
  </dataFields>
  <chartFormats count="2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idade" xr10:uid="{A965D854-7A58-4B30-9D44-E60E87EBDA2C}" sourceName="Cidade">
  <pivotTables>
    <pivotTable tabId="2" name="Tabela dinâmica1"/>
  </pivotTables>
  <data>
    <tabular pivotCacheId="615772346">
      <items count="5">
        <i x="4" s="1"/>
        <i x="2" s="1"/>
        <i x="3" s="1"/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EBB5F3AE-42B2-4A3B-9C57-63B6ED64F8DF}" sourceName="Categoria">
  <pivotTables>
    <pivotTable tabId="6" name="Tabela dinâmica4"/>
  </pivotTables>
  <data>
    <tabular pivotCacheId="153910973">
      <items count="2"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pervisor" xr10:uid="{D377E542-4ED3-4324-A30B-43A943CF50D2}" sourceName="Supervisor">
  <pivotTables>
    <pivotTable tabId="6" name="Tabela dinâmica4"/>
  </pivotTables>
  <data>
    <tabular pivotCacheId="153910973">
      <items count="3">
        <i x="0" s="1"/>
        <i x="1" s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1" xr10:uid="{AD36720C-99A1-4774-B4C3-B0D6C2B25A92}" sourceName="Categoria">
  <pivotTables>
    <pivotTable tabId="8" name="Tabela dinâmica4"/>
  </pivotTables>
  <data>
    <tabular pivotCacheId="153910973">
      <items count="2">
        <i x="1" s="1"/>
        <i x="0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pervisor1" xr10:uid="{218CC44B-518C-4313-B6A7-82CF72805DAE}" sourceName="Supervisor">
  <pivotTables>
    <pivotTable tabId="8" name="Tabela dinâmica4"/>
  </pivotTables>
  <data>
    <tabular pivotCacheId="153910973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dade" xr10:uid="{6D9826DB-C22B-46EA-84ED-7517C310DF6B}" cache="SegmentaçãodeDados_Cidade" caption="Cidad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ia" xr10:uid="{44FE0D14-BDFC-4746-97FE-680D4619E897}" cache="SegmentaçãodeDados_Categoria" caption="Categoria" rowHeight="241300"/>
  <slicer name="Supervisor" xr10:uid="{640E287B-6D43-4F7F-8833-75C625527819}" cache="SegmentaçãodeDados_Supervisor" caption="Supervisor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ia 1" xr10:uid="{2F0D72B9-F1ED-44A5-AF84-FA291E7A174B}" cache="SegmentaçãodeDados_Categoria1" caption="Categoria" rowHeight="241300"/>
  <slicer name="Supervisor 1" xr10:uid="{9B5BC988-8AC9-4EE1-809F-27B2CC3614DA}" cache="SegmentaçãodeDados_Supervisor1" caption="Supervisor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D7A565-C3C9-4C22-928C-154867036CC2}" name="Tabela34" displayName="Tabela34" ref="A1:F16" totalsRowShown="0" headerRowDxfId="7" dataDxfId="6">
  <autoFilter ref="A1:F16" xr:uid="{5FD7A565-C3C9-4C22-928C-154867036CC2}"/>
  <tableColumns count="6">
    <tableColumn id="1" xr3:uid="{C557D9AE-B37D-433F-B9ED-EED41F53B2FD}" name="ID" dataDxfId="5"/>
    <tableColumn id="2" xr3:uid="{7651D5D3-F1DE-4475-90FE-E0ED521BD82A}" name="Nome" dataDxfId="4"/>
    <tableColumn id="3" xr3:uid="{1D70F02E-A0AA-4D05-BA1F-52414EF90108}" name="Produto" dataDxfId="3"/>
    <tableColumn id="4" xr3:uid="{D94FCE99-2DD1-4132-81A8-2888F37D5009}" name="Quantidade" dataDxfId="2"/>
    <tableColumn id="5" xr3:uid="{AF1E45C2-ADE0-46AF-B1EE-DD2A51786831}" name="Preço Unitário" dataDxfId="1" dataCellStyle="Moeda"/>
    <tableColumn id="6" xr3:uid="{C526F578-93A7-4961-843E-9F96689ED06A}" name="Preço Total" dataDxfId="0" dataCellStyle="Moeda">
      <calculatedColumnFormula>Tabela34[[#This Row],[Quantidade]]*Tabela34[[#This Row],[Preço Unitário]]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906D1-F4DD-40F4-B96E-EE4FA0296076}">
  <dimension ref="A3:C11"/>
  <sheetViews>
    <sheetView workbookViewId="0">
      <selection activeCell="C5" sqref="C5"/>
    </sheetView>
  </sheetViews>
  <sheetFormatPr defaultRowHeight="15" x14ac:dyDescent="0.25"/>
  <cols>
    <col min="1" max="1" width="18.140625" bestFit="1" customWidth="1"/>
    <col min="2" max="2" width="30.42578125" bestFit="1" customWidth="1"/>
    <col min="3" max="3" width="30" bestFit="1" customWidth="1"/>
  </cols>
  <sheetData>
    <row r="3" spans="1:3" x14ac:dyDescent="0.25">
      <c r="A3" s="16" t="s">
        <v>33</v>
      </c>
      <c r="B3" t="s">
        <v>35</v>
      </c>
      <c r="C3" t="s">
        <v>36</v>
      </c>
    </row>
    <row r="4" spans="1:3" x14ac:dyDescent="0.25">
      <c r="A4" s="18">
        <v>42005</v>
      </c>
      <c r="B4">
        <v>311.57142857142856</v>
      </c>
      <c r="C4">
        <v>60</v>
      </c>
    </row>
    <row r="5" spans="1:3" x14ac:dyDescent="0.25">
      <c r="A5" s="18">
        <v>42036</v>
      </c>
      <c r="B5">
        <v>1237.1875</v>
      </c>
      <c r="C5">
        <v>750</v>
      </c>
    </row>
    <row r="6" spans="1:3" x14ac:dyDescent="0.25">
      <c r="A6" s="17" t="s">
        <v>31</v>
      </c>
      <c r="B6">
        <v>915.375</v>
      </c>
      <c r="C6">
        <v>1680</v>
      </c>
    </row>
    <row r="7" spans="1:3" x14ac:dyDescent="0.25">
      <c r="A7" s="17" t="s">
        <v>32</v>
      </c>
      <c r="B7">
        <v>1559</v>
      </c>
      <c r="C7">
        <v>750</v>
      </c>
    </row>
    <row r="8" spans="1:3" x14ac:dyDescent="0.25">
      <c r="A8" s="18" t="s">
        <v>34</v>
      </c>
      <c r="B8">
        <v>955.47826086956525</v>
      </c>
      <c r="C8">
        <v>60</v>
      </c>
    </row>
    <row r="11" spans="1:3" ht="15.75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I82"/>
  <sheetViews>
    <sheetView topLeftCell="A2" workbookViewId="0">
      <selection activeCell="D5" sqref="D5"/>
    </sheetView>
  </sheetViews>
  <sheetFormatPr defaultRowHeight="15" x14ac:dyDescent="0.25"/>
  <cols>
    <col min="4" max="4" width="16.7109375" customWidth="1"/>
    <col min="5" max="5" width="20.28515625" customWidth="1"/>
    <col min="6" max="6" width="23" customWidth="1"/>
    <col min="7" max="7" width="22.85546875" customWidth="1"/>
    <col min="8" max="8" width="24.140625" customWidth="1"/>
    <col min="9" max="9" width="16.85546875" customWidth="1"/>
    <col min="10" max="10" width="15.28515625" customWidth="1"/>
    <col min="11" max="11" width="23.140625" bestFit="1" customWidth="1"/>
  </cols>
  <sheetData>
    <row r="2" spans="4:9" x14ac:dyDescent="0.25">
      <c r="D2" s="3" t="s">
        <v>0</v>
      </c>
      <c r="E2" s="4" t="s">
        <v>1</v>
      </c>
      <c r="F2" s="4" t="s">
        <v>27</v>
      </c>
      <c r="G2" s="4" t="s">
        <v>28</v>
      </c>
      <c r="H2" s="3" t="s">
        <v>29</v>
      </c>
      <c r="I2" s="9" t="s">
        <v>30</v>
      </c>
    </row>
    <row r="3" spans="4:9" x14ac:dyDescent="0.25">
      <c r="D3" s="5" t="s">
        <v>2</v>
      </c>
      <c r="E3" s="6" t="s">
        <v>22</v>
      </c>
      <c r="F3" s="6">
        <v>100</v>
      </c>
      <c r="G3" s="13">
        <v>42036</v>
      </c>
      <c r="H3" s="5">
        <f>F3*30</f>
        <v>3000</v>
      </c>
      <c r="I3" s="10" t="s">
        <v>31</v>
      </c>
    </row>
    <row r="4" spans="4:9" x14ac:dyDescent="0.25">
      <c r="D4" s="7" t="s">
        <v>3</v>
      </c>
      <c r="E4" s="8" t="s">
        <v>23</v>
      </c>
      <c r="F4" s="8">
        <v>1000</v>
      </c>
      <c r="G4" s="14">
        <v>42036</v>
      </c>
      <c r="H4" s="7">
        <f t="shared" ref="H4:H67" si="0">F4*30</f>
        <v>30000</v>
      </c>
      <c r="I4" s="11" t="s">
        <v>32</v>
      </c>
    </row>
    <row r="5" spans="4:9" x14ac:dyDescent="0.25">
      <c r="D5" s="5" t="s">
        <v>4</v>
      </c>
      <c r="E5" s="6" t="s">
        <v>24</v>
      </c>
      <c r="F5" s="6">
        <v>150</v>
      </c>
      <c r="G5" s="13">
        <v>42036</v>
      </c>
      <c r="H5" s="5">
        <f t="shared" si="0"/>
        <v>4500</v>
      </c>
      <c r="I5" s="10" t="s">
        <v>31</v>
      </c>
    </row>
    <row r="6" spans="4:9" x14ac:dyDescent="0.25">
      <c r="D6" s="7" t="s">
        <v>5</v>
      </c>
      <c r="E6" s="8" t="s">
        <v>25</v>
      </c>
      <c r="F6" s="8">
        <v>25</v>
      </c>
      <c r="G6" s="14">
        <v>42036</v>
      </c>
      <c r="H6" s="7">
        <f t="shared" si="0"/>
        <v>750</v>
      </c>
      <c r="I6" s="11" t="s">
        <v>32</v>
      </c>
    </row>
    <row r="7" spans="4:9" x14ac:dyDescent="0.25">
      <c r="D7" s="5" t="s">
        <v>6</v>
      </c>
      <c r="E7" s="6" t="s">
        <v>26</v>
      </c>
      <c r="F7" s="6">
        <v>56</v>
      </c>
      <c r="G7" s="13">
        <v>42005</v>
      </c>
      <c r="H7" s="5">
        <f t="shared" si="0"/>
        <v>1680</v>
      </c>
      <c r="I7" s="10" t="s">
        <v>31</v>
      </c>
    </row>
    <row r="8" spans="4:9" x14ac:dyDescent="0.25">
      <c r="D8" s="7" t="s">
        <v>7</v>
      </c>
      <c r="E8" s="8" t="s">
        <v>22</v>
      </c>
      <c r="F8" s="8">
        <v>987</v>
      </c>
      <c r="G8" s="14">
        <v>41974</v>
      </c>
      <c r="H8" s="7">
        <f t="shared" si="0"/>
        <v>29610</v>
      </c>
      <c r="I8" s="11" t="s">
        <v>32</v>
      </c>
    </row>
    <row r="9" spans="4:9" x14ac:dyDescent="0.25">
      <c r="D9" s="5" t="s">
        <v>8</v>
      </c>
      <c r="E9" s="6" t="s">
        <v>23</v>
      </c>
      <c r="F9" s="6">
        <v>635</v>
      </c>
      <c r="G9" s="13">
        <v>41974</v>
      </c>
      <c r="H9" s="5">
        <f t="shared" si="0"/>
        <v>19050</v>
      </c>
      <c r="I9" s="10" t="s">
        <v>31</v>
      </c>
    </row>
    <row r="10" spans="4:9" x14ac:dyDescent="0.25">
      <c r="D10" s="7" t="s">
        <v>9</v>
      </c>
      <c r="E10" s="8" t="s">
        <v>24</v>
      </c>
      <c r="F10" s="8">
        <v>625</v>
      </c>
      <c r="G10" s="14">
        <v>41944</v>
      </c>
      <c r="H10" s="7">
        <f t="shared" si="0"/>
        <v>18750</v>
      </c>
      <c r="I10" s="11" t="s">
        <v>32</v>
      </c>
    </row>
    <row r="11" spans="4:9" x14ac:dyDescent="0.25">
      <c r="D11" s="5" t="s">
        <v>10</v>
      </c>
      <c r="E11" s="6" t="s">
        <v>25</v>
      </c>
      <c r="F11" s="6">
        <v>2458</v>
      </c>
      <c r="G11" s="13">
        <v>41944</v>
      </c>
      <c r="H11" s="5">
        <f t="shared" si="0"/>
        <v>73740</v>
      </c>
      <c r="I11" s="10" t="s">
        <v>31</v>
      </c>
    </row>
    <row r="12" spans="4:9" x14ac:dyDescent="0.25">
      <c r="D12" s="7" t="s">
        <v>11</v>
      </c>
      <c r="E12" s="8" t="s">
        <v>26</v>
      </c>
      <c r="F12" s="8">
        <v>315</v>
      </c>
      <c r="G12" s="14">
        <v>41883</v>
      </c>
      <c r="H12" s="7">
        <f t="shared" si="0"/>
        <v>9450</v>
      </c>
      <c r="I12" s="11" t="s">
        <v>32</v>
      </c>
    </row>
    <row r="13" spans="4:9" x14ac:dyDescent="0.25">
      <c r="D13" s="5" t="s">
        <v>12</v>
      </c>
      <c r="E13" s="6" t="s">
        <v>22</v>
      </c>
      <c r="F13" s="6">
        <v>2000</v>
      </c>
      <c r="G13" s="13">
        <v>41883</v>
      </c>
      <c r="H13" s="5">
        <f t="shared" si="0"/>
        <v>60000</v>
      </c>
      <c r="I13" s="10" t="s">
        <v>31</v>
      </c>
    </row>
    <row r="14" spans="4:9" x14ac:dyDescent="0.25">
      <c r="D14" s="7" t="s">
        <v>13</v>
      </c>
      <c r="E14" s="8" t="s">
        <v>23</v>
      </c>
      <c r="F14" s="8">
        <v>2</v>
      </c>
      <c r="G14" s="14">
        <v>40544</v>
      </c>
      <c r="H14" s="7">
        <f t="shared" si="0"/>
        <v>60</v>
      </c>
      <c r="I14" s="11" t="s">
        <v>32</v>
      </c>
    </row>
    <row r="15" spans="4:9" x14ac:dyDescent="0.25">
      <c r="D15" s="5" t="s">
        <v>14</v>
      </c>
      <c r="E15" s="6" t="s">
        <v>24</v>
      </c>
      <c r="F15" s="6">
        <v>130</v>
      </c>
      <c r="G15" s="13">
        <v>41061</v>
      </c>
      <c r="H15" s="5">
        <f t="shared" si="0"/>
        <v>3900</v>
      </c>
      <c r="I15" s="10" t="s">
        <v>31</v>
      </c>
    </row>
    <row r="16" spans="4:9" x14ac:dyDescent="0.25">
      <c r="D16" s="7" t="s">
        <v>15</v>
      </c>
      <c r="E16" s="8" t="s">
        <v>25</v>
      </c>
      <c r="F16" s="8">
        <v>110</v>
      </c>
      <c r="G16" s="14">
        <v>41671</v>
      </c>
      <c r="H16" s="7">
        <f t="shared" si="0"/>
        <v>3300</v>
      </c>
      <c r="I16" s="11" t="s">
        <v>32</v>
      </c>
    </row>
    <row r="17" spans="4:9" x14ac:dyDescent="0.25">
      <c r="D17" s="5" t="s">
        <v>16</v>
      </c>
      <c r="E17" s="6" t="s">
        <v>26</v>
      </c>
      <c r="F17" s="6">
        <v>56</v>
      </c>
      <c r="G17" s="13">
        <v>41640</v>
      </c>
      <c r="H17" s="5">
        <f t="shared" si="0"/>
        <v>1680</v>
      </c>
      <c r="I17" s="10" t="s">
        <v>31</v>
      </c>
    </row>
    <row r="18" spans="4:9" x14ac:dyDescent="0.25">
      <c r="D18" s="7" t="s">
        <v>17</v>
      </c>
      <c r="E18" s="8" t="s">
        <v>22</v>
      </c>
      <c r="F18" s="8">
        <v>70</v>
      </c>
      <c r="G18" s="14">
        <v>41944</v>
      </c>
      <c r="H18" s="7">
        <f t="shared" si="0"/>
        <v>2100</v>
      </c>
      <c r="I18" s="11" t="s">
        <v>32</v>
      </c>
    </row>
    <row r="19" spans="4:9" x14ac:dyDescent="0.25">
      <c r="D19" s="5" t="s">
        <v>18</v>
      </c>
      <c r="E19" s="6" t="s">
        <v>23</v>
      </c>
      <c r="F19" s="6">
        <v>77</v>
      </c>
      <c r="G19" s="13">
        <v>41944</v>
      </c>
      <c r="H19" s="5">
        <f t="shared" si="0"/>
        <v>2310</v>
      </c>
      <c r="I19" s="10" t="s">
        <v>31</v>
      </c>
    </row>
    <row r="20" spans="4:9" x14ac:dyDescent="0.25">
      <c r="D20" s="7" t="s">
        <v>19</v>
      </c>
      <c r="E20" s="8" t="s">
        <v>24</v>
      </c>
      <c r="F20" s="8">
        <v>75</v>
      </c>
      <c r="G20" s="14">
        <v>41944</v>
      </c>
      <c r="H20" s="7">
        <f t="shared" si="0"/>
        <v>2250</v>
      </c>
      <c r="I20" s="11" t="s">
        <v>32</v>
      </c>
    </row>
    <row r="21" spans="4:9" x14ac:dyDescent="0.25">
      <c r="D21" s="5" t="s">
        <v>20</v>
      </c>
      <c r="E21" s="6" t="s">
        <v>25</v>
      </c>
      <c r="F21" s="6">
        <v>645</v>
      </c>
      <c r="G21" s="13">
        <v>41944</v>
      </c>
      <c r="H21" s="5">
        <f t="shared" si="0"/>
        <v>19350</v>
      </c>
      <c r="I21" s="10" t="s">
        <v>31</v>
      </c>
    </row>
    <row r="22" spans="4:9" x14ac:dyDescent="0.25">
      <c r="D22" s="7" t="s">
        <v>21</v>
      </c>
      <c r="E22" s="8" t="s">
        <v>26</v>
      </c>
      <c r="F22" s="8">
        <v>321</v>
      </c>
      <c r="G22" s="14">
        <v>41944</v>
      </c>
      <c r="H22" s="7">
        <f t="shared" si="0"/>
        <v>9630</v>
      </c>
      <c r="I22" s="11" t="s">
        <v>32</v>
      </c>
    </row>
    <row r="23" spans="4:9" x14ac:dyDescent="0.25">
      <c r="D23" s="5" t="s">
        <v>2</v>
      </c>
      <c r="E23" s="6" t="s">
        <v>22</v>
      </c>
      <c r="F23" s="6">
        <v>359</v>
      </c>
      <c r="G23" s="13">
        <v>42005</v>
      </c>
      <c r="H23" s="5">
        <f t="shared" si="0"/>
        <v>10770</v>
      </c>
      <c r="I23" s="10" t="s">
        <v>31</v>
      </c>
    </row>
    <row r="24" spans="4:9" x14ac:dyDescent="0.25">
      <c r="D24" s="7" t="s">
        <v>3</v>
      </c>
      <c r="E24" s="8" t="s">
        <v>23</v>
      </c>
      <c r="F24" s="8">
        <v>3658</v>
      </c>
      <c r="G24" s="14">
        <v>41487</v>
      </c>
      <c r="H24" s="7">
        <f t="shared" si="0"/>
        <v>109740</v>
      </c>
      <c r="I24" s="11" t="s">
        <v>32</v>
      </c>
    </row>
    <row r="25" spans="4:9" x14ac:dyDescent="0.25">
      <c r="D25" s="5" t="s">
        <v>4</v>
      </c>
      <c r="E25" s="6" t="s">
        <v>24</v>
      </c>
      <c r="F25" s="6">
        <v>3652</v>
      </c>
      <c r="G25" s="13">
        <v>41974</v>
      </c>
      <c r="H25" s="5">
        <f t="shared" si="0"/>
        <v>109560</v>
      </c>
      <c r="I25" s="10" t="s">
        <v>31</v>
      </c>
    </row>
    <row r="26" spans="4:9" x14ac:dyDescent="0.25">
      <c r="D26" s="7" t="s">
        <v>5</v>
      </c>
      <c r="E26" s="8" t="s">
        <v>25</v>
      </c>
      <c r="F26" s="8">
        <v>9658</v>
      </c>
      <c r="G26" s="14">
        <v>42036</v>
      </c>
      <c r="H26" s="7">
        <f t="shared" si="0"/>
        <v>289740</v>
      </c>
      <c r="I26" s="11" t="s">
        <v>32</v>
      </c>
    </row>
    <row r="27" spans="4:9" x14ac:dyDescent="0.25">
      <c r="D27" s="5" t="s">
        <v>6</v>
      </c>
      <c r="E27" s="6" t="s">
        <v>26</v>
      </c>
      <c r="F27" s="6">
        <v>3526</v>
      </c>
      <c r="G27" s="13">
        <v>42036</v>
      </c>
      <c r="H27" s="5">
        <f t="shared" si="0"/>
        <v>105780</v>
      </c>
      <c r="I27" s="10" t="s">
        <v>31</v>
      </c>
    </row>
    <row r="28" spans="4:9" x14ac:dyDescent="0.25">
      <c r="D28" s="7" t="s">
        <v>7</v>
      </c>
      <c r="E28" s="8" t="s">
        <v>22</v>
      </c>
      <c r="F28" s="8">
        <v>32</v>
      </c>
      <c r="G28" s="14">
        <v>42036</v>
      </c>
      <c r="H28" s="7">
        <f t="shared" si="0"/>
        <v>960</v>
      </c>
      <c r="I28" s="11" t="s">
        <v>32</v>
      </c>
    </row>
    <row r="29" spans="4:9" x14ac:dyDescent="0.25">
      <c r="D29" s="5" t="s">
        <v>8</v>
      </c>
      <c r="E29" s="6" t="s">
        <v>23</v>
      </c>
      <c r="F29" s="6">
        <v>321</v>
      </c>
      <c r="G29" s="13">
        <v>42036</v>
      </c>
      <c r="H29" s="5">
        <f t="shared" si="0"/>
        <v>9630</v>
      </c>
      <c r="I29" s="10" t="s">
        <v>31</v>
      </c>
    </row>
    <row r="30" spans="4:9" x14ac:dyDescent="0.25">
      <c r="D30" s="7" t="s">
        <v>9</v>
      </c>
      <c r="E30" s="8" t="s">
        <v>24</v>
      </c>
      <c r="F30" s="8">
        <v>654</v>
      </c>
      <c r="G30" s="14">
        <v>42005</v>
      </c>
      <c r="H30" s="7">
        <f t="shared" si="0"/>
        <v>19620</v>
      </c>
      <c r="I30" s="11" t="s">
        <v>32</v>
      </c>
    </row>
    <row r="31" spans="4:9" x14ac:dyDescent="0.25">
      <c r="D31" s="5" t="s">
        <v>10</v>
      </c>
      <c r="E31" s="6" t="s">
        <v>25</v>
      </c>
      <c r="F31" s="6">
        <v>987</v>
      </c>
      <c r="G31" s="13">
        <v>41974</v>
      </c>
      <c r="H31" s="5">
        <f t="shared" si="0"/>
        <v>29610</v>
      </c>
      <c r="I31" s="10" t="s">
        <v>31</v>
      </c>
    </row>
    <row r="32" spans="4:9" x14ac:dyDescent="0.25">
      <c r="D32" s="7" t="s">
        <v>11</v>
      </c>
      <c r="E32" s="8" t="s">
        <v>26</v>
      </c>
      <c r="F32" s="8">
        <v>789</v>
      </c>
      <c r="G32" s="14">
        <v>41974</v>
      </c>
      <c r="H32" s="7">
        <f t="shared" si="0"/>
        <v>23670</v>
      </c>
      <c r="I32" s="11" t="s">
        <v>32</v>
      </c>
    </row>
    <row r="33" spans="4:9" x14ac:dyDescent="0.25">
      <c r="D33" s="5" t="s">
        <v>12</v>
      </c>
      <c r="E33" s="6" t="s">
        <v>22</v>
      </c>
      <c r="F33" s="6">
        <v>456</v>
      </c>
      <c r="G33" s="13">
        <v>41944</v>
      </c>
      <c r="H33" s="5">
        <f t="shared" si="0"/>
        <v>13680</v>
      </c>
      <c r="I33" s="10" t="s">
        <v>31</v>
      </c>
    </row>
    <row r="34" spans="4:9" x14ac:dyDescent="0.25">
      <c r="D34" s="7" t="s">
        <v>13</v>
      </c>
      <c r="E34" s="8" t="s">
        <v>23</v>
      </c>
      <c r="F34" s="8">
        <v>123</v>
      </c>
      <c r="G34" s="14">
        <v>41944</v>
      </c>
      <c r="H34" s="7">
        <f t="shared" si="0"/>
        <v>3690</v>
      </c>
      <c r="I34" s="11" t="s">
        <v>32</v>
      </c>
    </row>
    <row r="35" spans="4:9" x14ac:dyDescent="0.25">
      <c r="D35" s="5" t="s">
        <v>14</v>
      </c>
      <c r="E35" s="6" t="s">
        <v>24</v>
      </c>
      <c r="F35" s="6">
        <v>100</v>
      </c>
      <c r="G35" s="13">
        <v>41883</v>
      </c>
      <c r="H35" s="5">
        <f t="shared" si="0"/>
        <v>3000</v>
      </c>
      <c r="I35" s="10" t="s">
        <v>31</v>
      </c>
    </row>
    <row r="36" spans="4:9" x14ac:dyDescent="0.25">
      <c r="D36" s="7" t="s">
        <v>15</v>
      </c>
      <c r="E36" s="8" t="s">
        <v>25</v>
      </c>
      <c r="F36" s="8">
        <v>1000</v>
      </c>
      <c r="G36" s="14">
        <v>41883</v>
      </c>
      <c r="H36" s="7">
        <f t="shared" si="0"/>
        <v>30000</v>
      </c>
      <c r="I36" s="11" t="s">
        <v>32</v>
      </c>
    </row>
    <row r="37" spans="4:9" x14ac:dyDescent="0.25">
      <c r="D37" s="5" t="s">
        <v>16</v>
      </c>
      <c r="E37" s="6" t="s">
        <v>26</v>
      </c>
      <c r="F37" s="6">
        <v>150</v>
      </c>
      <c r="G37" s="13">
        <v>40544</v>
      </c>
      <c r="H37" s="5">
        <f t="shared" si="0"/>
        <v>4500</v>
      </c>
      <c r="I37" s="10" t="s">
        <v>31</v>
      </c>
    </row>
    <row r="38" spans="4:9" x14ac:dyDescent="0.25">
      <c r="D38" s="7" t="s">
        <v>17</v>
      </c>
      <c r="E38" s="8" t="s">
        <v>22</v>
      </c>
      <c r="F38" s="8">
        <v>25</v>
      </c>
      <c r="G38" s="14">
        <v>41061</v>
      </c>
      <c r="H38" s="7">
        <f t="shared" si="0"/>
        <v>750</v>
      </c>
      <c r="I38" s="11" t="s">
        <v>32</v>
      </c>
    </row>
    <row r="39" spans="4:9" x14ac:dyDescent="0.25">
      <c r="D39" s="5" t="s">
        <v>18</v>
      </c>
      <c r="E39" s="6" t="s">
        <v>23</v>
      </c>
      <c r="F39" s="6">
        <v>56</v>
      </c>
      <c r="G39" s="13">
        <v>41671</v>
      </c>
      <c r="H39" s="5">
        <f t="shared" si="0"/>
        <v>1680</v>
      </c>
      <c r="I39" s="10" t="s">
        <v>31</v>
      </c>
    </row>
    <row r="40" spans="4:9" x14ac:dyDescent="0.25">
      <c r="D40" s="7" t="s">
        <v>19</v>
      </c>
      <c r="E40" s="8" t="s">
        <v>24</v>
      </c>
      <c r="F40" s="8">
        <v>987</v>
      </c>
      <c r="G40" s="14">
        <v>41640</v>
      </c>
      <c r="H40" s="7">
        <f t="shared" si="0"/>
        <v>29610</v>
      </c>
      <c r="I40" s="11" t="s">
        <v>32</v>
      </c>
    </row>
    <row r="41" spans="4:9" x14ac:dyDescent="0.25">
      <c r="D41" s="5" t="s">
        <v>20</v>
      </c>
      <c r="E41" s="6" t="s">
        <v>25</v>
      </c>
      <c r="F41" s="6">
        <v>635</v>
      </c>
      <c r="G41" s="13">
        <v>41944</v>
      </c>
      <c r="H41" s="5">
        <f t="shared" si="0"/>
        <v>19050</v>
      </c>
      <c r="I41" s="10" t="s">
        <v>31</v>
      </c>
    </row>
    <row r="42" spans="4:9" x14ac:dyDescent="0.25">
      <c r="D42" s="7" t="s">
        <v>21</v>
      </c>
      <c r="E42" s="8" t="s">
        <v>26</v>
      </c>
      <c r="F42" s="8">
        <v>625</v>
      </c>
      <c r="G42" s="14">
        <v>41944</v>
      </c>
      <c r="H42" s="7">
        <f t="shared" si="0"/>
        <v>18750</v>
      </c>
      <c r="I42" s="11" t="s">
        <v>32</v>
      </c>
    </row>
    <row r="43" spans="4:9" x14ac:dyDescent="0.25">
      <c r="D43" s="5" t="s">
        <v>2</v>
      </c>
      <c r="E43" s="6" t="s">
        <v>22</v>
      </c>
      <c r="F43" s="6">
        <v>2458</v>
      </c>
      <c r="G43" s="13">
        <v>41944</v>
      </c>
      <c r="H43" s="5">
        <f t="shared" si="0"/>
        <v>73740</v>
      </c>
      <c r="I43" s="10" t="s">
        <v>31</v>
      </c>
    </row>
    <row r="44" spans="4:9" x14ac:dyDescent="0.25">
      <c r="D44" s="7" t="s">
        <v>3</v>
      </c>
      <c r="E44" s="8" t="s">
        <v>23</v>
      </c>
      <c r="F44" s="8">
        <v>315</v>
      </c>
      <c r="G44" s="14">
        <v>41944</v>
      </c>
      <c r="H44" s="7">
        <f t="shared" si="0"/>
        <v>9450</v>
      </c>
      <c r="I44" s="11" t="s">
        <v>32</v>
      </c>
    </row>
    <row r="45" spans="4:9" x14ac:dyDescent="0.25">
      <c r="D45" s="5" t="s">
        <v>4</v>
      </c>
      <c r="E45" s="6" t="s">
        <v>24</v>
      </c>
      <c r="F45" s="6">
        <v>2000</v>
      </c>
      <c r="G45" s="13">
        <v>41944</v>
      </c>
      <c r="H45" s="5">
        <f t="shared" si="0"/>
        <v>60000</v>
      </c>
      <c r="I45" s="10" t="s">
        <v>31</v>
      </c>
    </row>
    <row r="46" spans="4:9" x14ac:dyDescent="0.25">
      <c r="D46" s="7" t="s">
        <v>5</v>
      </c>
      <c r="E46" s="8" t="s">
        <v>25</v>
      </c>
      <c r="F46" s="8">
        <v>2</v>
      </c>
      <c r="G46" s="14">
        <v>42005</v>
      </c>
      <c r="H46" s="7">
        <f t="shared" si="0"/>
        <v>60</v>
      </c>
      <c r="I46" s="11" t="s">
        <v>32</v>
      </c>
    </row>
    <row r="47" spans="4:9" x14ac:dyDescent="0.25">
      <c r="D47" s="5" t="s">
        <v>6</v>
      </c>
      <c r="E47" s="6" t="s">
        <v>26</v>
      </c>
      <c r="F47" s="6">
        <v>130</v>
      </c>
      <c r="G47" s="13">
        <v>41487</v>
      </c>
      <c r="H47" s="5">
        <f t="shared" si="0"/>
        <v>3900</v>
      </c>
      <c r="I47" s="10" t="s">
        <v>31</v>
      </c>
    </row>
    <row r="48" spans="4:9" x14ac:dyDescent="0.25">
      <c r="D48" s="7" t="s">
        <v>7</v>
      </c>
      <c r="E48" s="8" t="s">
        <v>22</v>
      </c>
      <c r="F48" s="8">
        <v>110</v>
      </c>
      <c r="G48" s="14">
        <v>41974</v>
      </c>
      <c r="H48" s="7">
        <f t="shared" si="0"/>
        <v>3300</v>
      </c>
      <c r="I48" s="11" t="s">
        <v>32</v>
      </c>
    </row>
    <row r="49" spans="4:9" x14ac:dyDescent="0.25">
      <c r="D49" s="5" t="s">
        <v>8</v>
      </c>
      <c r="E49" s="6" t="s">
        <v>23</v>
      </c>
      <c r="F49" s="6">
        <v>56</v>
      </c>
      <c r="G49" s="13">
        <v>42036</v>
      </c>
      <c r="H49" s="5">
        <f t="shared" si="0"/>
        <v>1680</v>
      </c>
      <c r="I49" s="10" t="s">
        <v>31</v>
      </c>
    </row>
    <row r="50" spans="4:9" x14ac:dyDescent="0.25">
      <c r="D50" s="7" t="s">
        <v>9</v>
      </c>
      <c r="E50" s="8" t="s">
        <v>24</v>
      </c>
      <c r="F50" s="8">
        <v>70</v>
      </c>
      <c r="G50" s="14">
        <v>42036</v>
      </c>
      <c r="H50" s="7">
        <f t="shared" si="0"/>
        <v>2100</v>
      </c>
      <c r="I50" s="11" t="s">
        <v>32</v>
      </c>
    </row>
    <row r="51" spans="4:9" x14ac:dyDescent="0.25">
      <c r="D51" s="5" t="s">
        <v>10</v>
      </c>
      <c r="E51" s="6" t="s">
        <v>25</v>
      </c>
      <c r="F51" s="6">
        <v>77</v>
      </c>
      <c r="G51" s="13">
        <v>42036</v>
      </c>
      <c r="H51" s="5">
        <f t="shared" si="0"/>
        <v>2310</v>
      </c>
      <c r="I51" s="10" t="s">
        <v>31</v>
      </c>
    </row>
    <row r="52" spans="4:9" x14ac:dyDescent="0.25">
      <c r="D52" s="7" t="s">
        <v>11</v>
      </c>
      <c r="E52" s="8" t="s">
        <v>26</v>
      </c>
      <c r="F52" s="8">
        <v>75</v>
      </c>
      <c r="G52" s="14">
        <v>42036</v>
      </c>
      <c r="H52" s="7">
        <f t="shared" si="0"/>
        <v>2250</v>
      </c>
      <c r="I52" s="11" t="s">
        <v>32</v>
      </c>
    </row>
    <row r="53" spans="4:9" x14ac:dyDescent="0.25">
      <c r="D53" s="5" t="s">
        <v>12</v>
      </c>
      <c r="E53" s="6" t="s">
        <v>22</v>
      </c>
      <c r="F53" s="6">
        <v>645</v>
      </c>
      <c r="G53" s="13">
        <v>42005</v>
      </c>
      <c r="H53" s="5">
        <f t="shared" si="0"/>
        <v>19350</v>
      </c>
      <c r="I53" s="10" t="s">
        <v>31</v>
      </c>
    </row>
    <row r="54" spans="4:9" x14ac:dyDescent="0.25">
      <c r="D54" s="7" t="s">
        <v>13</v>
      </c>
      <c r="E54" s="8" t="s">
        <v>23</v>
      </c>
      <c r="F54" s="8">
        <v>321</v>
      </c>
      <c r="G54" s="14">
        <v>41974</v>
      </c>
      <c r="H54" s="7">
        <f t="shared" si="0"/>
        <v>9630</v>
      </c>
      <c r="I54" s="11" t="s">
        <v>32</v>
      </c>
    </row>
    <row r="55" spans="4:9" x14ac:dyDescent="0.25">
      <c r="D55" s="5" t="s">
        <v>14</v>
      </c>
      <c r="E55" s="6" t="s">
        <v>24</v>
      </c>
      <c r="F55" s="6">
        <v>359</v>
      </c>
      <c r="G55" s="13">
        <v>41974</v>
      </c>
      <c r="H55" s="5">
        <f t="shared" si="0"/>
        <v>10770</v>
      </c>
      <c r="I55" s="10" t="s">
        <v>31</v>
      </c>
    </row>
    <row r="56" spans="4:9" x14ac:dyDescent="0.25">
      <c r="D56" s="7" t="s">
        <v>15</v>
      </c>
      <c r="E56" s="8" t="s">
        <v>25</v>
      </c>
      <c r="F56" s="8">
        <v>3658</v>
      </c>
      <c r="G56" s="14">
        <v>41944</v>
      </c>
      <c r="H56" s="7">
        <f t="shared" si="0"/>
        <v>109740</v>
      </c>
      <c r="I56" s="11" t="s">
        <v>32</v>
      </c>
    </row>
    <row r="57" spans="4:9" x14ac:dyDescent="0.25">
      <c r="D57" s="5" t="s">
        <v>16</v>
      </c>
      <c r="E57" s="6" t="s">
        <v>26</v>
      </c>
      <c r="F57" s="6">
        <v>3652</v>
      </c>
      <c r="G57" s="13">
        <v>41944</v>
      </c>
      <c r="H57" s="5">
        <f t="shared" si="0"/>
        <v>109560</v>
      </c>
      <c r="I57" s="10" t="s">
        <v>31</v>
      </c>
    </row>
    <row r="58" spans="4:9" x14ac:dyDescent="0.25">
      <c r="D58" s="7" t="s">
        <v>17</v>
      </c>
      <c r="E58" s="8" t="s">
        <v>22</v>
      </c>
      <c r="F58" s="8">
        <v>9658</v>
      </c>
      <c r="G58" s="14">
        <v>41883</v>
      </c>
      <c r="H58" s="7">
        <f t="shared" si="0"/>
        <v>289740</v>
      </c>
      <c r="I58" s="11" t="s">
        <v>32</v>
      </c>
    </row>
    <row r="59" spans="4:9" x14ac:dyDescent="0.25">
      <c r="D59" s="5" t="s">
        <v>18</v>
      </c>
      <c r="E59" s="6" t="s">
        <v>23</v>
      </c>
      <c r="F59" s="6">
        <v>3526</v>
      </c>
      <c r="G59" s="13">
        <v>41883</v>
      </c>
      <c r="H59" s="5">
        <f t="shared" si="0"/>
        <v>105780</v>
      </c>
      <c r="I59" s="10" t="s">
        <v>31</v>
      </c>
    </row>
    <row r="60" spans="4:9" x14ac:dyDescent="0.25">
      <c r="D60" s="7" t="s">
        <v>19</v>
      </c>
      <c r="E60" s="8" t="s">
        <v>24</v>
      </c>
      <c r="F60" s="8">
        <v>32</v>
      </c>
      <c r="G60" s="14">
        <v>40544</v>
      </c>
      <c r="H60" s="7">
        <f t="shared" si="0"/>
        <v>960</v>
      </c>
      <c r="I60" s="11" t="s">
        <v>32</v>
      </c>
    </row>
    <row r="61" spans="4:9" x14ac:dyDescent="0.25">
      <c r="D61" s="5" t="s">
        <v>20</v>
      </c>
      <c r="E61" s="6" t="s">
        <v>25</v>
      </c>
      <c r="F61" s="6">
        <v>321</v>
      </c>
      <c r="G61" s="13">
        <v>41061</v>
      </c>
      <c r="H61" s="5">
        <f t="shared" si="0"/>
        <v>9630</v>
      </c>
      <c r="I61" s="10" t="s">
        <v>31</v>
      </c>
    </row>
    <row r="62" spans="4:9" x14ac:dyDescent="0.25">
      <c r="D62" s="7" t="s">
        <v>21</v>
      </c>
      <c r="E62" s="8" t="s">
        <v>26</v>
      </c>
      <c r="F62" s="8">
        <v>654</v>
      </c>
      <c r="G62" s="14">
        <v>41671</v>
      </c>
      <c r="H62" s="7">
        <f t="shared" si="0"/>
        <v>19620</v>
      </c>
      <c r="I62" s="11" t="s">
        <v>32</v>
      </c>
    </row>
    <row r="63" spans="4:9" x14ac:dyDescent="0.25">
      <c r="D63" s="5" t="s">
        <v>2</v>
      </c>
      <c r="E63" s="6" t="s">
        <v>22</v>
      </c>
      <c r="F63" s="6">
        <v>987</v>
      </c>
      <c r="G63" s="13">
        <v>41640</v>
      </c>
      <c r="H63" s="5">
        <f t="shared" si="0"/>
        <v>29610</v>
      </c>
      <c r="I63" s="10" t="s">
        <v>31</v>
      </c>
    </row>
    <row r="64" spans="4:9" x14ac:dyDescent="0.25">
      <c r="D64" s="7" t="s">
        <v>3</v>
      </c>
      <c r="E64" s="8" t="s">
        <v>23</v>
      </c>
      <c r="F64" s="8">
        <v>789</v>
      </c>
      <c r="G64" s="14">
        <v>41944</v>
      </c>
      <c r="H64" s="7">
        <f t="shared" si="0"/>
        <v>23670</v>
      </c>
      <c r="I64" s="11" t="s">
        <v>32</v>
      </c>
    </row>
    <row r="65" spans="4:9" x14ac:dyDescent="0.25">
      <c r="D65" s="5" t="s">
        <v>4</v>
      </c>
      <c r="E65" s="6" t="s">
        <v>24</v>
      </c>
      <c r="F65" s="6">
        <v>456</v>
      </c>
      <c r="G65" s="13">
        <v>41944</v>
      </c>
      <c r="H65" s="5">
        <f t="shared" si="0"/>
        <v>13680</v>
      </c>
      <c r="I65" s="10" t="s">
        <v>31</v>
      </c>
    </row>
    <row r="66" spans="4:9" x14ac:dyDescent="0.25">
      <c r="D66" s="7" t="s">
        <v>5</v>
      </c>
      <c r="E66" s="8" t="s">
        <v>25</v>
      </c>
      <c r="F66" s="8">
        <v>123</v>
      </c>
      <c r="G66" s="14">
        <v>41944</v>
      </c>
      <c r="H66" s="7">
        <f t="shared" si="0"/>
        <v>3690</v>
      </c>
      <c r="I66" s="11" t="s">
        <v>32</v>
      </c>
    </row>
    <row r="67" spans="4:9" x14ac:dyDescent="0.25">
      <c r="D67" s="5" t="s">
        <v>6</v>
      </c>
      <c r="E67" s="6" t="s">
        <v>26</v>
      </c>
      <c r="F67" s="6">
        <v>100</v>
      </c>
      <c r="G67" s="13">
        <v>41944</v>
      </c>
      <c r="H67" s="5">
        <f t="shared" si="0"/>
        <v>3000</v>
      </c>
      <c r="I67" s="10" t="s">
        <v>31</v>
      </c>
    </row>
    <row r="68" spans="4:9" x14ac:dyDescent="0.25">
      <c r="D68" s="7" t="s">
        <v>7</v>
      </c>
      <c r="E68" s="8" t="s">
        <v>22</v>
      </c>
      <c r="F68" s="8">
        <v>1000</v>
      </c>
      <c r="G68" s="14">
        <v>41944</v>
      </c>
      <c r="H68" s="7">
        <f t="shared" ref="H68:H82" si="1">F68*30</f>
        <v>30000</v>
      </c>
      <c r="I68" s="11" t="s">
        <v>32</v>
      </c>
    </row>
    <row r="69" spans="4:9" x14ac:dyDescent="0.25">
      <c r="D69" s="5" t="s">
        <v>8</v>
      </c>
      <c r="E69" s="6" t="s">
        <v>23</v>
      </c>
      <c r="F69" s="6">
        <v>150</v>
      </c>
      <c r="G69" s="13">
        <v>42005</v>
      </c>
      <c r="H69" s="5">
        <f t="shared" si="1"/>
        <v>4500</v>
      </c>
      <c r="I69" s="10" t="s">
        <v>31</v>
      </c>
    </row>
    <row r="70" spans="4:9" x14ac:dyDescent="0.25">
      <c r="D70" s="7" t="s">
        <v>9</v>
      </c>
      <c r="E70" s="8" t="s">
        <v>24</v>
      </c>
      <c r="F70" s="8">
        <v>25</v>
      </c>
      <c r="G70" s="14">
        <v>41487</v>
      </c>
      <c r="H70" s="7">
        <f t="shared" si="1"/>
        <v>750</v>
      </c>
      <c r="I70" s="11" t="s">
        <v>32</v>
      </c>
    </row>
    <row r="71" spans="4:9" x14ac:dyDescent="0.25">
      <c r="D71" s="5" t="s">
        <v>10</v>
      </c>
      <c r="E71" s="6" t="s">
        <v>25</v>
      </c>
      <c r="F71" s="6">
        <v>56</v>
      </c>
      <c r="G71" s="13">
        <v>41974</v>
      </c>
      <c r="H71" s="5">
        <f t="shared" si="1"/>
        <v>1680</v>
      </c>
      <c r="I71" s="10" t="s">
        <v>31</v>
      </c>
    </row>
    <row r="72" spans="4:9" x14ac:dyDescent="0.25">
      <c r="D72" s="7" t="s">
        <v>11</v>
      </c>
      <c r="E72" s="8" t="s">
        <v>26</v>
      </c>
      <c r="F72" s="8">
        <v>987</v>
      </c>
      <c r="G72" s="14">
        <v>42036</v>
      </c>
      <c r="H72" s="7">
        <f t="shared" si="1"/>
        <v>29610</v>
      </c>
      <c r="I72" s="11" t="s">
        <v>32</v>
      </c>
    </row>
    <row r="73" spans="4:9" x14ac:dyDescent="0.25">
      <c r="D73" s="5" t="s">
        <v>12</v>
      </c>
      <c r="E73" s="6" t="s">
        <v>22</v>
      </c>
      <c r="F73" s="6">
        <v>635</v>
      </c>
      <c r="G73" s="13">
        <v>42036</v>
      </c>
      <c r="H73" s="5">
        <f t="shared" si="1"/>
        <v>19050</v>
      </c>
      <c r="I73" s="10" t="s">
        <v>31</v>
      </c>
    </row>
    <row r="74" spans="4:9" x14ac:dyDescent="0.25">
      <c r="D74" s="7" t="s">
        <v>13</v>
      </c>
      <c r="E74" s="8" t="s">
        <v>23</v>
      </c>
      <c r="F74" s="8">
        <v>625</v>
      </c>
      <c r="G74" s="14">
        <v>42036</v>
      </c>
      <c r="H74" s="7">
        <f t="shared" si="1"/>
        <v>18750</v>
      </c>
      <c r="I74" s="11" t="s">
        <v>32</v>
      </c>
    </row>
    <row r="75" spans="4:9" x14ac:dyDescent="0.25">
      <c r="D75" s="5" t="s">
        <v>14</v>
      </c>
      <c r="E75" s="6" t="s">
        <v>24</v>
      </c>
      <c r="F75" s="6">
        <v>2458</v>
      </c>
      <c r="G75" s="13">
        <v>42036</v>
      </c>
      <c r="H75" s="5">
        <f t="shared" si="1"/>
        <v>73740</v>
      </c>
      <c r="I75" s="10" t="s">
        <v>31</v>
      </c>
    </row>
    <row r="76" spans="4:9" x14ac:dyDescent="0.25">
      <c r="D76" s="7" t="s">
        <v>15</v>
      </c>
      <c r="E76" s="8" t="s">
        <v>25</v>
      </c>
      <c r="F76" s="8">
        <v>315</v>
      </c>
      <c r="G76" s="14">
        <v>42005</v>
      </c>
      <c r="H76" s="7">
        <f t="shared" si="1"/>
        <v>9450</v>
      </c>
      <c r="I76" s="11" t="s">
        <v>32</v>
      </c>
    </row>
    <row r="77" spans="4:9" x14ac:dyDescent="0.25">
      <c r="D77" s="5" t="s">
        <v>16</v>
      </c>
      <c r="E77" s="6" t="s">
        <v>26</v>
      </c>
      <c r="F77" s="6">
        <v>2000</v>
      </c>
      <c r="G77" s="13">
        <v>41974</v>
      </c>
      <c r="H77" s="5">
        <f t="shared" si="1"/>
        <v>60000</v>
      </c>
      <c r="I77" s="10" t="s">
        <v>31</v>
      </c>
    </row>
    <row r="78" spans="4:9" x14ac:dyDescent="0.25">
      <c r="D78" s="7" t="s">
        <v>17</v>
      </c>
      <c r="E78" s="8" t="s">
        <v>22</v>
      </c>
      <c r="F78" s="8">
        <v>2</v>
      </c>
      <c r="G78" s="14">
        <v>41974</v>
      </c>
      <c r="H78" s="7">
        <f t="shared" si="1"/>
        <v>60</v>
      </c>
      <c r="I78" s="11" t="s">
        <v>32</v>
      </c>
    </row>
    <row r="79" spans="4:9" x14ac:dyDescent="0.25">
      <c r="D79" s="5" t="s">
        <v>18</v>
      </c>
      <c r="E79" s="6" t="s">
        <v>23</v>
      </c>
      <c r="F79" s="6">
        <v>130</v>
      </c>
      <c r="G79" s="13">
        <v>41944</v>
      </c>
      <c r="H79" s="5">
        <f t="shared" si="1"/>
        <v>3900</v>
      </c>
      <c r="I79" s="10" t="s">
        <v>31</v>
      </c>
    </row>
    <row r="80" spans="4:9" x14ac:dyDescent="0.25">
      <c r="D80" s="7" t="s">
        <v>19</v>
      </c>
      <c r="E80" s="8" t="s">
        <v>24</v>
      </c>
      <c r="F80" s="8">
        <v>110</v>
      </c>
      <c r="G80" s="14">
        <v>41944</v>
      </c>
      <c r="H80" s="7">
        <f t="shared" si="1"/>
        <v>3300</v>
      </c>
      <c r="I80" s="11" t="s">
        <v>32</v>
      </c>
    </row>
    <row r="81" spans="4:9" x14ac:dyDescent="0.25">
      <c r="D81" s="5" t="s">
        <v>20</v>
      </c>
      <c r="E81" s="6" t="s">
        <v>25</v>
      </c>
      <c r="F81" s="6">
        <v>56</v>
      </c>
      <c r="G81" s="13">
        <v>41883</v>
      </c>
      <c r="H81" s="5">
        <f t="shared" si="1"/>
        <v>1680</v>
      </c>
      <c r="I81" s="10" t="s">
        <v>31</v>
      </c>
    </row>
    <row r="82" spans="4:9" x14ac:dyDescent="0.25">
      <c r="D82" s="1" t="s">
        <v>21</v>
      </c>
      <c r="E82" s="2" t="s">
        <v>26</v>
      </c>
      <c r="F82" s="2">
        <v>70</v>
      </c>
      <c r="G82" s="15">
        <v>41883</v>
      </c>
      <c r="H82" s="1">
        <f t="shared" si="1"/>
        <v>2100</v>
      </c>
      <c r="I82" s="12" t="s">
        <v>32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0F760-D075-434F-88EA-514C8A36CCDC}">
  <dimension ref="A3:C11"/>
  <sheetViews>
    <sheetView workbookViewId="0">
      <selection activeCell="A10" sqref="A10"/>
    </sheetView>
  </sheetViews>
  <sheetFormatPr defaultRowHeight="15" x14ac:dyDescent="0.25"/>
  <cols>
    <col min="1" max="1" width="18" bestFit="1" customWidth="1"/>
    <col min="2" max="2" width="22.140625" bestFit="1" customWidth="1"/>
    <col min="3" max="4" width="19.140625" bestFit="1" customWidth="1"/>
  </cols>
  <sheetData>
    <row r="3" spans="1:3" x14ac:dyDescent="0.25">
      <c r="A3" s="16" t="s">
        <v>33</v>
      </c>
      <c r="B3" t="s">
        <v>50</v>
      </c>
      <c r="C3" t="s">
        <v>51</v>
      </c>
    </row>
    <row r="4" spans="1:3" x14ac:dyDescent="0.25">
      <c r="A4" s="21" t="s">
        <v>4</v>
      </c>
      <c r="B4" s="23">
        <v>250</v>
      </c>
      <c r="C4" s="23">
        <v>250</v>
      </c>
    </row>
    <row r="5" spans="1:3" x14ac:dyDescent="0.25">
      <c r="A5" s="21" t="s">
        <v>6</v>
      </c>
      <c r="B5" s="23">
        <v>150.5</v>
      </c>
      <c r="C5" s="23">
        <v>157.5</v>
      </c>
    </row>
    <row r="6" spans="1:3" x14ac:dyDescent="0.25">
      <c r="A6" s="21" t="s">
        <v>42</v>
      </c>
      <c r="B6" s="23">
        <v>475</v>
      </c>
      <c r="C6" s="23">
        <v>1325</v>
      </c>
    </row>
    <row r="7" spans="1:3" x14ac:dyDescent="0.25">
      <c r="A7" s="21" t="s">
        <v>7</v>
      </c>
      <c r="B7" s="23">
        <v>30</v>
      </c>
      <c r="C7" s="23">
        <v>110</v>
      </c>
    </row>
    <row r="8" spans="1:3" x14ac:dyDescent="0.25">
      <c r="A8" s="21" t="s">
        <v>44</v>
      </c>
      <c r="B8" s="23">
        <v>29.2</v>
      </c>
      <c r="C8" s="23">
        <v>117.6</v>
      </c>
    </row>
    <row r="9" spans="1:3" x14ac:dyDescent="0.25">
      <c r="A9" s="21" t="s">
        <v>49</v>
      </c>
      <c r="B9" s="23">
        <v>15</v>
      </c>
      <c r="C9" s="23">
        <v>30</v>
      </c>
    </row>
    <row r="10" spans="1:3" x14ac:dyDescent="0.25">
      <c r="A10" s="21" t="s">
        <v>18</v>
      </c>
      <c r="B10" s="23">
        <v>27.3</v>
      </c>
      <c r="C10" s="23">
        <v>146.5</v>
      </c>
    </row>
    <row r="11" spans="1:3" x14ac:dyDescent="0.25">
      <c r="A11" s="21" t="s">
        <v>34</v>
      </c>
      <c r="B11" s="23">
        <v>977</v>
      </c>
      <c r="C11" s="23">
        <v>2136.6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57C60-D5AE-43A8-80BE-29449E48CA7E}">
  <dimension ref="A1:F16"/>
  <sheetViews>
    <sheetView workbookViewId="0">
      <selection sqref="A1:F16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2.7109375" bestFit="1" customWidth="1"/>
    <col min="4" max="4" width="16" bestFit="1" customWidth="1"/>
    <col min="5" max="5" width="18.42578125" bestFit="1" customWidth="1"/>
    <col min="6" max="6" width="15.42578125" bestFit="1" customWidth="1"/>
  </cols>
  <sheetData>
    <row r="1" spans="1:6" x14ac:dyDescent="0.25">
      <c r="A1" s="19" t="s">
        <v>37</v>
      </c>
      <c r="B1" s="19" t="s">
        <v>0</v>
      </c>
      <c r="C1" s="19" t="s">
        <v>38</v>
      </c>
      <c r="D1" s="19" t="s">
        <v>39</v>
      </c>
      <c r="E1" s="19" t="s">
        <v>40</v>
      </c>
      <c r="F1" s="19" t="s">
        <v>41</v>
      </c>
    </row>
    <row r="2" spans="1:6" x14ac:dyDescent="0.25">
      <c r="A2" s="19">
        <v>1</v>
      </c>
      <c r="B2" s="19" t="s">
        <v>42</v>
      </c>
      <c r="C2" s="19" t="s">
        <v>43</v>
      </c>
      <c r="D2" s="19">
        <v>2</v>
      </c>
      <c r="E2" s="20">
        <v>200</v>
      </c>
      <c r="F2" s="20">
        <f>Tabela34[[#This Row],[Quantidade]]*Tabela34[[#This Row],[Preço Unitário]]</f>
        <v>400</v>
      </c>
    </row>
    <row r="3" spans="1:6" x14ac:dyDescent="0.25">
      <c r="A3" s="19">
        <v>2</v>
      </c>
      <c r="B3" s="19" t="s">
        <v>44</v>
      </c>
      <c r="C3" s="19" t="s">
        <v>45</v>
      </c>
      <c r="D3" s="19">
        <v>4</v>
      </c>
      <c r="E3" s="20">
        <v>25</v>
      </c>
      <c r="F3" s="20">
        <f>Tabela34[[#This Row],[Quantidade]]*Tabela34[[#This Row],[Preço Unitário]]</f>
        <v>100</v>
      </c>
    </row>
    <row r="4" spans="1:6" x14ac:dyDescent="0.25">
      <c r="A4" s="19">
        <v>3</v>
      </c>
      <c r="B4" s="19" t="s">
        <v>7</v>
      </c>
      <c r="C4" s="19" t="s">
        <v>46</v>
      </c>
      <c r="D4" s="19">
        <v>3</v>
      </c>
      <c r="E4" s="20">
        <v>10</v>
      </c>
      <c r="F4" s="20">
        <f>Tabela34[[#This Row],[Quantidade]]*Tabela34[[#This Row],[Preço Unitário]]</f>
        <v>30</v>
      </c>
    </row>
    <row r="5" spans="1:6" x14ac:dyDescent="0.25">
      <c r="A5" s="19">
        <v>4</v>
      </c>
      <c r="B5" s="19" t="s">
        <v>18</v>
      </c>
      <c r="C5" s="19" t="s">
        <v>47</v>
      </c>
      <c r="D5" s="19">
        <v>10</v>
      </c>
      <c r="E5" s="20">
        <v>2</v>
      </c>
      <c r="F5" s="20">
        <f>Tabela34[[#This Row],[Quantidade]]*Tabela34[[#This Row],[Preço Unitário]]</f>
        <v>20</v>
      </c>
    </row>
    <row r="6" spans="1:6" x14ac:dyDescent="0.25">
      <c r="A6" s="19">
        <v>5</v>
      </c>
      <c r="B6" s="19" t="s">
        <v>6</v>
      </c>
      <c r="C6" s="19" t="s">
        <v>48</v>
      </c>
      <c r="D6" s="19">
        <v>15</v>
      </c>
      <c r="E6" s="20">
        <v>0.5</v>
      </c>
      <c r="F6" s="20">
        <f>Tabela34[[#This Row],[Quantidade]]*Tabela34[[#This Row],[Preço Unitário]]</f>
        <v>7.5</v>
      </c>
    </row>
    <row r="7" spans="1:6" x14ac:dyDescent="0.25">
      <c r="A7" s="19">
        <v>6</v>
      </c>
      <c r="B7" s="19" t="s">
        <v>4</v>
      </c>
      <c r="C7" s="19" t="s">
        <v>43</v>
      </c>
      <c r="D7" s="19">
        <v>1</v>
      </c>
      <c r="E7" s="20">
        <v>250</v>
      </c>
      <c r="F7" s="20">
        <f>Tabela34[[#This Row],[Quantidade]]*Tabela34[[#This Row],[Preço Unitário]]</f>
        <v>250</v>
      </c>
    </row>
    <row r="8" spans="1:6" x14ac:dyDescent="0.25">
      <c r="A8" s="19">
        <v>7</v>
      </c>
      <c r="B8" s="19" t="s">
        <v>49</v>
      </c>
      <c r="C8" s="19" t="s">
        <v>46</v>
      </c>
      <c r="D8" s="19">
        <v>2</v>
      </c>
      <c r="E8" s="20">
        <v>15</v>
      </c>
      <c r="F8" s="20">
        <f>Tabela34[[#This Row],[Quantidade]]*Tabela34[[#This Row],[Preço Unitário]]</f>
        <v>30</v>
      </c>
    </row>
    <row r="9" spans="1:6" x14ac:dyDescent="0.25">
      <c r="A9" s="19">
        <v>8</v>
      </c>
      <c r="B9" s="19" t="s">
        <v>7</v>
      </c>
      <c r="C9" s="19" t="s">
        <v>46</v>
      </c>
      <c r="D9" s="19">
        <v>4</v>
      </c>
      <c r="E9" s="20">
        <v>20</v>
      </c>
      <c r="F9" s="20">
        <f>Tabela34[[#This Row],[Quantidade]]*Tabela34[[#This Row],[Preço Unitário]]</f>
        <v>80</v>
      </c>
    </row>
    <row r="10" spans="1:6" x14ac:dyDescent="0.25">
      <c r="A10" s="19">
        <v>9</v>
      </c>
      <c r="B10" s="19" t="s">
        <v>18</v>
      </c>
      <c r="C10" s="19" t="s">
        <v>48</v>
      </c>
      <c r="D10" s="19">
        <v>5</v>
      </c>
      <c r="E10" s="20">
        <v>0.3</v>
      </c>
      <c r="F10" s="20">
        <f>Tabela34[[#This Row],[Quantidade]]*Tabela34[[#This Row],[Preço Unitário]]</f>
        <v>1.5</v>
      </c>
    </row>
    <row r="11" spans="1:6" x14ac:dyDescent="0.25">
      <c r="A11" s="19">
        <v>10</v>
      </c>
      <c r="B11" s="19" t="s">
        <v>44</v>
      </c>
      <c r="C11" s="19" t="s">
        <v>47</v>
      </c>
      <c r="D11" s="19">
        <v>3</v>
      </c>
      <c r="E11" s="20">
        <v>1.7</v>
      </c>
      <c r="F11" s="20">
        <f>Tabela34[[#This Row],[Quantidade]]*Tabela34[[#This Row],[Preço Unitário]]</f>
        <v>5.0999999999999996</v>
      </c>
    </row>
    <row r="12" spans="1:6" x14ac:dyDescent="0.25">
      <c r="A12" s="19">
        <v>11</v>
      </c>
      <c r="B12" s="19" t="s">
        <v>6</v>
      </c>
      <c r="C12" s="19" t="s">
        <v>43</v>
      </c>
      <c r="D12" s="19">
        <v>1</v>
      </c>
      <c r="E12" s="20">
        <v>150</v>
      </c>
      <c r="F12" s="20">
        <f>Tabela34[[#This Row],[Quantidade]]*Tabela34[[#This Row],[Preço Unitário]]</f>
        <v>150</v>
      </c>
    </row>
    <row r="13" spans="1:6" x14ac:dyDescent="0.25">
      <c r="A13" s="19">
        <v>12</v>
      </c>
      <c r="B13" s="19" t="s">
        <v>18</v>
      </c>
      <c r="C13" s="19" t="s">
        <v>45</v>
      </c>
      <c r="D13" s="19">
        <v>5</v>
      </c>
      <c r="E13" s="20">
        <v>25</v>
      </c>
      <c r="F13" s="20">
        <f>Tabela34[[#This Row],[Quantidade]]*Tabela34[[#This Row],[Preço Unitário]]</f>
        <v>125</v>
      </c>
    </row>
    <row r="14" spans="1:6" x14ac:dyDescent="0.25">
      <c r="A14" s="19">
        <v>13</v>
      </c>
      <c r="B14" s="19" t="s">
        <v>42</v>
      </c>
      <c r="C14" s="19" t="s">
        <v>45</v>
      </c>
      <c r="D14" s="19">
        <v>7</v>
      </c>
      <c r="E14" s="20">
        <v>25</v>
      </c>
      <c r="F14" s="20">
        <f>Tabela34[[#This Row],[Quantidade]]*Tabela34[[#This Row],[Preço Unitário]]</f>
        <v>175</v>
      </c>
    </row>
    <row r="15" spans="1:6" x14ac:dyDescent="0.25">
      <c r="A15" s="19">
        <v>14</v>
      </c>
      <c r="B15" s="19" t="s">
        <v>42</v>
      </c>
      <c r="C15" s="19" t="s">
        <v>43</v>
      </c>
      <c r="D15" s="19">
        <v>3</v>
      </c>
      <c r="E15" s="20">
        <v>250</v>
      </c>
      <c r="F15" s="20">
        <f>Tabela34[[#This Row],[Quantidade]]*Tabela34[[#This Row],[Preço Unitário]]</f>
        <v>750</v>
      </c>
    </row>
    <row r="16" spans="1:6" x14ac:dyDescent="0.25">
      <c r="A16" s="19">
        <v>15</v>
      </c>
      <c r="B16" s="19" t="s">
        <v>44</v>
      </c>
      <c r="C16" s="19" t="s">
        <v>47</v>
      </c>
      <c r="D16" s="19">
        <v>5</v>
      </c>
      <c r="E16" s="20">
        <v>2.5</v>
      </c>
      <c r="F16" s="20">
        <f>Tabela34[[#This Row],[Quantidade]]*Tabela34[[#This Row],[Preço Unitário]]</f>
        <v>12.5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4391D-F9B1-4819-9180-92760C88D416}">
  <dimension ref="A3:B16"/>
  <sheetViews>
    <sheetView workbookViewId="0">
      <selection activeCell="D18" sqref="D18"/>
    </sheetView>
  </sheetViews>
  <sheetFormatPr defaultRowHeight="15" x14ac:dyDescent="0.25"/>
  <cols>
    <col min="1" max="1" width="18" bestFit="1" customWidth="1"/>
    <col min="2" max="3" width="29.28515625" bestFit="1" customWidth="1"/>
    <col min="4" max="4" width="19.85546875" bestFit="1" customWidth="1"/>
    <col min="5" max="5" width="16.7109375" bestFit="1" customWidth="1"/>
    <col min="6" max="8" width="23.7109375" bestFit="1" customWidth="1"/>
    <col min="9" max="9" width="22.7109375" bestFit="1" customWidth="1"/>
  </cols>
  <sheetData>
    <row r="3" spans="1:2" x14ac:dyDescent="0.25">
      <c r="A3" s="16" t="s">
        <v>33</v>
      </c>
      <c r="B3" t="s">
        <v>70</v>
      </c>
    </row>
    <row r="4" spans="1:2" x14ac:dyDescent="0.25">
      <c r="A4" s="27">
        <v>45658</v>
      </c>
      <c r="B4" s="22">
        <v>970</v>
      </c>
    </row>
    <row r="5" spans="1:2" x14ac:dyDescent="0.25">
      <c r="A5" s="17" t="s">
        <v>61</v>
      </c>
      <c r="B5" s="22">
        <v>570</v>
      </c>
    </row>
    <row r="6" spans="1:2" x14ac:dyDescent="0.25">
      <c r="A6" s="17" t="s">
        <v>66</v>
      </c>
      <c r="B6" s="22">
        <v>400</v>
      </c>
    </row>
    <row r="7" spans="1:2" x14ac:dyDescent="0.25">
      <c r="A7" s="27">
        <v>45659</v>
      </c>
      <c r="B7" s="22">
        <v>630</v>
      </c>
    </row>
    <row r="8" spans="1:2" x14ac:dyDescent="0.25">
      <c r="A8" s="17" t="s">
        <v>61</v>
      </c>
      <c r="B8" s="22">
        <v>350</v>
      </c>
    </row>
    <row r="9" spans="1:2" x14ac:dyDescent="0.25">
      <c r="A9" s="17" t="s">
        <v>66</v>
      </c>
      <c r="B9" s="22">
        <v>280</v>
      </c>
    </row>
    <row r="10" spans="1:2" x14ac:dyDescent="0.25">
      <c r="A10" s="27">
        <v>45660</v>
      </c>
      <c r="B10" s="22">
        <v>1000</v>
      </c>
    </row>
    <row r="11" spans="1:2" x14ac:dyDescent="0.25">
      <c r="A11" s="17" t="s">
        <v>66</v>
      </c>
      <c r="B11" s="22">
        <v>420</v>
      </c>
    </row>
    <row r="12" spans="1:2" x14ac:dyDescent="0.25">
      <c r="A12" s="17" t="s">
        <v>23</v>
      </c>
      <c r="B12" s="22">
        <v>580</v>
      </c>
    </row>
    <row r="13" spans="1:2" x14ac:dyDescent="0.25">
      <c r="A13" s="27">
        <v>45661</v>
      </c>
      <c r="B13" s="22">
        <v>650</v>
      </c>
    </row>
    <row r="14" spans="1:2" x14ac:dyDescent="0.25">
      <c r="A14" s="17" t="s">
        <v>61</v>
      </c>
      <c r="B14" s="22">
        <v>260</v>
      </c>
    </row>
    <row r="15" spans="1:2" x14ac:dyDescent="0.25">
      <c r="A15" s="17" t="s">
        <v>23</v>
      </c>
      <c r="B15" s="22">
        <v>390</v>
      </c>
    </row>
    <row r="16" spans="1:2" x14ac:dyDescent="0.25">
      <c r="A16" s="27" t="s">
        <v>34</v>
      </c>
      <c r="B16" s="22">
        <v>3250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BB82B-8C28-45F9-A5A4-F3A07B3D1965}">
  <dimension ref="A1:L11"/>
  <sheetViews>
    <sheetView tabSelected="1" workbookViewId="0">
      <selection activeCell="G7" sqref="G7"/>
    </sheetView>
  </sheetViews>
  <sheetFormatPr defaultRowHeight="15" x14ac:dyDescent="0.25"/>
  <cols>
    <col min="1" max="1" width="12.140625" customWidth="1"/>
    <col min="2" max="10" width="10.28515625" customWidth="1"/>
  </cols>
  <sheetData>
    <row r="1" spans="1:12" ht="45" x14ac:dyDescent="0.25">
      <c r="A1" s="24" t="s">
        <v>52</v>
      </c>
      <c r="B1" s="24" t="s">
        <v>53</v>
      </c>
      <c r="C1" s="24" t="s">
        <v>38</v>
      </c>
      <c r="D1" s="24" t="s">
        <v>54</v>
      </c>
      <c r="E1" s="24" t="s">
        <v>55</v>
      </c>
      <c r="F1" s="24" t="s">
        <v>56</v>
      </c>
      <c r="G1" s="24" t="s">
        <v>57</v>
      </c>
      <c r="H1" s="24" t="s">
        <v>58</v>
      </c>
      <c r="I1" s="24" t="s">
        <v>59</v>
      </c>
      <c r="J1" s="24" t="s">
        <v>60</v>
      </c>
      <c r="K1" s="24" t="s">
        <v>72</v>
      </c>
      <c r="L1" s="24" t="s">
        <v>73</v>
      </c>
    </row>
    <row r="2" spans="1:12" ht="30" x14ac:dyDescent="0.25">
      <c r="A2" s="25">
        <v>45658</v>
      </c>
      <c r="B2" s="26" t="s">
        <v>61</v>
      </c>
      <c r="C2" s="26" t="s">
        <v>62</v>
      </c>
      <c r="D2" s="26" t="s">
        <v>63</v>
      </c>
      <c r="E2" s="26">
        <v>1</v>
      </c>
      <c r="F2" s="26">
        <v>320</v>
      </c>
      <c r="G2" s="26">
        <v>15</v>
      </c>
      <c r="H2" s="26">
        <v>6000</v>
      </c>
      <c r="I2" s="26">
        <v>4</v>
      </c>
      <c r="J2" s="26" t="s">
        <v>64</v>
      </c>
      <c r="K2">
        <f>F2*G2</f>
        <v>4800</v>
      </c>
      <c r="L2">
        <f>H2-(K2)</f>
        <v>1200</v>
      </c>
    </row>
    <row r="3" spans="1:12" ht="30" x14ac:dyDescent="0.25">
      <c r="A3" s="25">
        <v>45658</v>
      </c>
      <c r="B3" s="26" t="s">
        <v>61</v>
      </c>
      <c r="C3" s="26" t="s">
        <v>65</v>
      </c>
      <c r="D3" s="26" t="s">
        <v>63</v>
      </c>
      <c r="E3" s="26">
        <v>2</v>
      </c>
      <c r="F3" s="26">
        <v>250</v>
      </c>
      <c r="G3" s="26">
        <v>18</v>
      </c>
      <c r="H3" s="26">
        <v>4700</v>
      </c>
      <c r="I3" s="26">
        <v>3</v>
      </c>
      <c r="J3" s="26" t="s">
        <v>64</v>
      </c>
      <c r="K3">
        <f t="shared" ref="K3:K11" si="0">F3*G3</f>
        <v>4500</v>
      </c>
      <c r="L3">
        <f t="shared" ref="L3:L11" si="1">H3-(K3)</f>
        <v>200</v>
      </c>
    </row>
    <row r="4" spans="1:12" ht="30" x14ac:dyDescent="0.25">
      <c r="A4" s="25">
        <v>45658</v>
      </c>
      <c r="B4" s="26" t="s">
        <v>66</v>
      </c>
      <c r="C4" s="26" t="s">
        <v>67</v>
      </c>
      <c r="D4" s="26" t="s">
        <v>68</v>
      </c>
      <c r="E4" s="26">
        <v>1</v>
      </c>
      <c r="F4" s="26">
        <v>400</v>
      </c>
      <c r="G4" s="26">
        <v>12</v>
      </c>
      <c r="H4" s="26">
        <v>7600</v>
      </c>
      <c r="I4" s="26">
        <v>7</v>
      </c>
      <c r="J4" s="26" t="s">
        <v>2</v>
      </c>
      <c r="K4">
        <f t="shared" si="0"/>
        <v>4800</v>
      </c>
      <c r="L4">
        <f t="shared" si="1"/>
        <v>2800</v>
      </c>
    </row>
    <row r="5" spans="1:12" ht="30" x14ac:dyDescent="0.25">
      <c r="A5" s="25">
        <v>45659</v>
      </c>
      <c r="B5" s="26" t="s">
        <v>66</v>
      </c>
      <c r="C5" s="26" t="s">
        <v>62</v>
      </c>
      <c r="D5" s="26" t="s">
        <v>63</v>
      </c>
      <c r="E5" s="26">
        <v>2</v>
      </c>
      <c r="F5" s="26">
        <v>280</v>
      </c>
      <c r="G5" s="26">
        <v>15</v>
      </c>
      <c r="H5" s="26">
        <v>5400</v>
      </c>
      <c r="I5" s="26">
        <v>2</v>
      </c>
      <c r="J5" s="26" t="s">
        <v>2</v>
      </c>
      <c r="K5">
        <f t="shared" si="0"/>
        <v>4200</v>
      </c>
      <c r="L5">
        <f t="shared" si="1"/>
        <v>1200</v>
      </c>
    </row>
    <row r="6" spans="1:12" ht="30" x14ac:dyDescent="0.25">
      <c r="A6" s="25">
        <v>45659</v>
      </c>
      <c r="B6" s="26" t="s">
        <v>61</v>
      </c>
      <c r="C6" s="26" t="s">
        <v>69</v>
      </c>
      <c r="D6" s="26" t="s">
        <v>68</v>
      </c>
      <c r="E6" s="26">
        <v>1</v>
      </c>
      <c r="F6" s="26">
        <v>350</v>
      </c>
      <c r="G6" s="26">
        <v>10</v>
      </c>
      <c r="H6" s="26">
        <v>5000</v>
      </c>
      <c r="I6" s="26">
        <v>5</v>
      </c>
      <c r="J6" s="26" t="s">
        <v>64</v>
      </c>
      <c r="K6">
        <f t="shared" si="0"/>
        <v>3500</v>
      </c>
      <c r="L6">
        <f t="shared" si="1"/>
        <v>1500</v>
      </c>
    </row>
    <row r="7" spans="1:12" ht="30" x14ac:dyDescent="0.25">
      <c r="A7" s="25">
        <v>45660</v>
      </c>
      <c r="B7" s="26" t="s">
        <v>23</v>
      </c>
      <c r="C7" s="26" t="s">
        <v>65</v>
      </c>
      <c r="D7" s="26" t="s">
        <v>63</v>
      </c>
      <c r="E7" s="26">
        <v>3</v>
      </c>
      <c r="F7" s="26">
        <v>270</v>
      </c>
      <c r="G7" s="26">
        <v>18</v>
      </c>
      <c r="H7" s="26">
        <v>4900</v>
      </c>
      <c r="I7" s="26">
        <v>1</v>
      </c>
      <c r="J7" s="26" t="s">
        <v>7</v>
      </c>
      <c r="K7">
        <f t="shared" si="0"/>
        <v>4860</v>
      </c>
      <c r="L7">
        <f t="shared" si="1"/>
        <v>40</v>
      </c>
    </row>
    <row r="8" spans="1:12" ht="30" x14ac:dyDescent="0.25">
      <c r="A8" s="25">
        <v>45660</v>
      </c>
      <c r="B8" s="26" t="s">
        <v>23</v>
      </c>
      <c r="C8" s="26" t="s">
        <v>62</v>
      </c>
      <c r="D8" s="26" t="s">
        <v>63</v>
      </c>
      <c r="E8" s="26">
        <v>2</v>
      </c>
      <c r="F8" s="26">
        <v>310</v>
      </c>
      <c r="G8" s="26">
        <v>15</v>
      </c>
      <c r="H8" s="26">
        <v>5800</v>
      </c>
      <c r="I8" s="26">
        <v>6</v>
      </c>
      <c r="J8" s="26" t="s">
        <v>7</v>
      </c>
      <c r="K8">
        <f t="shared" si="0"/>
        <v>4650</v>
      </c>
      <c r="L8">
        <f t="shared" si="1"/>
        <v>1150</v>
      </c>
    </row>
    <row r="9" spans="1:12" ht="30" x14ac:dyDescent="0.25">
      <c r="A9" s="25">
        <v>45660</v>
      </c>
      <c r="B9" s="26" t="s">
        <v>66</v>
      </c>
      <c r="C9" s="26" t="s">
        <v>69</v>
      </c>
      <c r="D9" s="26" t="s">
        <v>68</v>
      </c>
      <c r="E9" s="26">
        <v>1</v>
      </c>
      <c r="F9" s="26">
        <v>420</v>
      </c>
      <c r="G9" s="26">
        <v>10</v>
      </c>
      <c r="H9" s="26">
        <v>6300</v>
      </c>
      <c r="I9" s="26">
        <v>2</v>
      </c>
      <c r="J9" s="26" t="s">
        <v>2</v>
      </c>
      <c r="K9">
        <f t="shared" si="0"/>
        <v>4200</v>
      </c>
      <c r="L9">
        <f t="shared" si="1"/>
        <v>2100</v>
      </c>
    </row>
    <row r="10" spans="1:12" ht="30" x14ac:dyDescent="0.25">
      <c r="A10" s="25">
        <v>45661</v>
      </c>
      <c r="B10" s="26" t="s">
        <v>61</v>
      </c>
      <c r="C10" s="26" t="s">
        <v>65</v>
      </c>
      <c r="D10" s="26" t="s">
        <v>63</v>
      </c>
      <c r="E10" s="26">
        <v>3</v>
      </c>
      <c r="F10" s="26">
        <v>260</v>
      </c>
      <c r="G10" s="26">
        <v>18</v>
      </c>
      <c r="H10" s="26">
        <v>4800</v>
      </c>
      <c r="I10" s="26">
        <v>3</v>
      </c>
      <c r="J10" s="26" t="s">
        <v>64</v>
      </c>
      <c r="K10">
        <f t="shared" si="0"/>
        <v>4680</v>
      </c>
      <c r="L10">
        <f t="shared" si="1"/>
        <v>120</v>
      </c>
    </row>
    <row r="11" spans="1:12" ht="30" x14ac:dyDescent="0.25">
      <c r="A11" s="25">
        <v>45661</v>
      </c>
      <c r="B11" s="26" t="s">
        <v>23</v>
      </c>
      <c r="C11" s="26" t="s">
        <v>67</v>
      </c>
      <c r="D11" s="26" t="s">
        <v>68</v>
      </c>
      <c r="E11" s="26">
        <v>2</v>
      </c>
      <c r="F11" s="26">
        <v>390</v>
      </c>
      <c r="G11" s="26">
        <v>12</v>
      </c>
      <c r="H11" s="26">
        <v>7400</v>
      </c>
      <c r="I11" s="26">
        <v>4</v>
      </c>
      <c r="J11" s="26" t="s">
        <v>7</v>
      </c>
      <c r="K11">
        <f t="shared" si="0"/>
        <v>4680</v>
      </c>
      <c r="L11">
        <f t="shared" si="1"/>
        <v>2720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EDB00-CC8E-454C-98D4-042EE81F4A8C}">
  <dimension ref="A3:B7"/>
  <sheetViews>
    <sheetView workbookViewId="0">
      <selection activeCell="B5" sqref="B5"/>
    </sheetView>
  </sheetViews>
  <sheetFormatPr defaultRowHeight="15" x14ac:dyDescent="0.25"/>
  <cols>
    <col min="1" max="1" width="18" bestFit="1" customWidth="1"/>
    <col min="2" max="2" width="19.85546875" bestFit="1" customWidth="1"/>
    <col min="3" max="3" width="14.28515625" bestFit="1" customWidth="1"/>
    <col min="4" max="4" width="19.85546875" bestFit="1" customWidth="1"/>
    <col min="5" max="5" width="16.7109375" bestFit="1" customWidth="1"/>
    <col min="6" max="8" width="23.7109375" bestFit="1" customWidth="1"/>
    <col min="9" max="9" width="22.7109375" bestFit="1" customWidth="1"/>
  </cols>
  <sheetData>
    <row r="3" spans="1:2" x14ac:dyDescent="0.25">
      <c r="A3" s="16" t="s">
        <v>33</v>
      </c>
      <c r="B3" t="s">
        <v>71</v>
      </c>
    </row>
    <row r="4" spans="1:2" x14ac:dyDescent="0.25">
      <c r="A4" s="21" t="s">
        <v>61</v>
      </c>
      <c r="B4" s="22">
        <v>20500</v>
      </c>
    </row>
    <row r="5" spans="1:2" x14ac:dyDescent="0.25">
      <c r="A5" s="21" t="s">
        <v>66</v>
      </c>
      <c r="B5" s="22">
        <v>19300</v>
      </c>
    </row>
    <row r="6" spans="1:2" x14ac:dyDescent="0.25">
      <c r="A6" s="21" t="s">
        <v>23</v>
      </c>
      <c r="B6" s="22">
        <v>18100</v>
      </c>
    </row>
    <row r="7" spans="1:2" x14ac:dyDescent="0.25">
      <c r="A7" s="21" t="s">
        <v>34</v>
      </c>
      <c r="B7" s="22">
        <v>57900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 dados 1</vt:lpstr>
      <vt:lpstr>Dados</vt:lpstr>
      <vt:lpstr>Planilha dados 2</vt:lpstr>
      <vt:lpstr>Dados 2</vt:lpstr>
      <vt:lpstr>Planilha dados chatGPT</vt:lpstr>
      <vt:lpstr>Planilha chatGPT</vt:lpstr>
      <vt:lpstr>Planilha dados chatGPT gráfico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Gabriel Ramos</cp:lastModifiedBy>
  <dcterms:created xsi:type="dcterms:W3CDTF">2015-02-14T12:25:38Z</dcterms:created>
  <dcterms:modified xsi:type="dcterms:W3CDTF">2025-10-07T00:36:03Z</dcterms:modified>
</cp:coreProperties>
</file>