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6CF4A301-A96B-4013-B976-59D70D8696BB}" xr6:coauthVersionLast="47" xr6:coauthVersionMax="47" xr10:uidLastSave="{00000000-0000-0000-0000-000000000000}"/>
  <bookViews>
    <workbookView xWindow="0" yWindow="0" windowWidth="28800" windowHeight="15600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O22" i="1" s="1"/>
  <c r="N22" i="1"/>
  <c r="O17" i="1"/>
  <c r="O18" i="1"/>
  <c r="O19" i="1"/>
  <c r="O20" i="1"/>
  <c r="O21" i="1"/>
  <c r="I18" i="1"/>
  <c r="I19" i="1"/>
  <c r="I20" i="1"/>
  <c r="I21" i="1"/>
  <c r="I17" i="1"/>
  <c r="N18" i="1"/>
  <c r="N19" i="1"/>
  <c r="N20" i="1"/>
  <c r="N21" i="1"/>
  <c r="M18" i="1"/>
  <c r="M19" i="1"/>
  <c r="M20" i="1"/>
  <c r="M21" i="1"/>
  <c r="L18" i="1"/>
  <c r="L19" i="1"/>
  <c r="L20" i="1"/>
  <c r="L21" i="1"/>
  <c r="K18" i="1"/>
  <c r="K19" i="1"/>
  <c r="K20" i="1"/>
  <c r="K21" i="1"/>
  <c r="J18" i="1"/>
  <c r="J19" i="1"/>
  <c r="J20" i="1"/>
  <c r="J21" i="1"/>
  <c r="J17" i="1"/>
  <c r="K17" i="1"/>
  <c r="L17" i="1"/>
  <c r="M17" i="1"/>
  <c r="N17" i="1"/>
  <c r="H12" i="1"/>
  <c r="H8" i="1"/>
  <c r="H4" i="1"/>
  <c r="G10" i="2"/>
  <c r="G7" i="2"/>
  <c r="G3" i="2"/>
</calcChain>
</file>

<file path=xl/sharedStrings.xml><?xml version="1.0" encoding="utf-8"?>
<sst xmlns="http://schemas.openxmlformats.org/spreadsheetml/2006/main" count="158" uniqueCount="75">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</sst>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R$&quot;\ #,##0"/>
    <numFmt numFmtId="167" formatCode="_-[$R$-416]\ * #,##0_-;\-[$R$-416]\ * #,##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41" fontId="1" fillId="3" borderId="1" xfId="1" applyFont="1" applyFill="1" applyBorder="1" applyAlignment="1">
      <alignment horizontal="center"/>
    </xf>
    <xf numFmtId="41" fontId="1" fillId="3" borderId="1" xfId="1" applyFont="1" applyFill="1" applyBorder="1" applyAlignment="1">
      <alignment horizontal="left"/>
    </xf>
    <xf numFmtId="3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Separador de milhares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6"/>
  <sheetViews>
    <sheetView showGridLines="0" zoomScale="120" zoomScaleNormal="120" workbookViewId="0">
      <selection activeCell="K10" sqref="K10"/>
    </sheetView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7" max="7" width="13.7109375" style="13" bestFit="1" customWidth="1"/>
    <col min="8" max="8" width="10.7109375" bestFit="1" customWidth="1"/>
  </cols>
  <sheetData>
    <row r="1" spans="1:8" x14ac:dyDescent="0.25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25">
      <c r="A2" t="s">
        <v>3</v>
      </c>
      <c r="B2" t="s">
        <v>15</v>
      </c>
      <c r="C2" s="4">
        <v>41415</v>
      </c>
      <c r="D2" t="s">
        <v>20</v>
      </c>
      <c r="E2" s="3">
        <v>3000</v>
      </c>
      <c r="G2" s="14" t="s">
        <v>16</v>
      </c>
    </row>
    <row r="3" spans="1:8" x14ac:dyDescent="0.25">
      <c r="A3" t="s">
        <v>4</v>
      </c>
      <c r="B3" t="s">
        <v>16</v>
      </c>
      <c r="C3" s="4">
        <v>42096</v>
      </c>
      <c r="D3" t="s">
        <v>21</v>
      </c>
      <c r="E3" s="3">
        <v>4000</v>
      </c>
      <c r="G3" s="16">
        <f>SUMIFS(E:E,B:B,G2)</f>
        <v>19000</v>
      </c>
    </row>
    <row r="4" spans="1:8" x14ac:dyDescent="0.25">
      <c r="A4" t="s">
        <v>5</v>
      </c>
      <c r="B4" t="s">
        <v>16</v>
      </c>
      <c r="C4" s="4">
        <v>43548</v>
      </c>
      <c r="D4" t="s">
        <v>20</v>
      </c>
      <c r="E4" s="3">
        <v>3000</v>
      </c>
    </row>
    <row r="5" spans="1:8" x14ac:dyDescent="0.25">
      <c r="A5" t="s">
        <v>6</v>
      </c>
      <c r="B5" t="s">
        <v>15</v>
      </c>
      <c r="C5" s="4">
        <v>42290</v>
      </c>
      <c r="D5" t="s">
        <v>22</v>
      </c>
      <c r="E5" s="3">
        <v>3000</v>
      </c>
      <c r="G5" s="14" t="s">
        <v>15</v>
      </c>
    </row>
    <row r="6" spans="1:8" x14ac:dyDescent="0.25">
      <c r="A6" t="s">
        <v>7</v>
      </c>
      <c r="B6" t="s">
        <v>16</v>
      </c>
      <c r="C6" s="4">
        <v>43162</v>
      </c>
      <c r="D6" t="s">
        <v>20</v>
      </c>
      <c r="E6" s="3">
        <v>6000</v>
      </c>
      <c r="G6" s="14" t="s">
        <v>20</v>
      </c>
    </row>
    <row r="7" spans="1:8" x14ac:dyDescent="0.25">
      <c r="A7" t="s">
        <v>8</v>
      </c>
      <c r="B7" t="s">
        <v>17</v>
      </c>
      <c r="C7" s="4">
        <v>43565</v>
      </c>
      <c r="D7" t="s">
        <v>21</v>
      </c>
      <c r="E7" s="3">
        <v>2000</v>
      </c>
      <c r="G7" s="16">
        <f>SUMIFS(E:E,B:B,G5,D:D,G6)</f>
        <v>14000</v>
      </c>
    </row>
    <row r="8" spans="1:8" x14ac:dyDescent="0.25">
      <c r="A8" t="s">
        <v>9</v>
      </c>
      <c r="B8" t="s">
        <v>15</v>
      </c>
      <c r="C8" s="4">
        <v>43957</v>
      </c>
      <c r="D8" t="s">
        <v>20</v>
      </c>
      <c r="E8" s="3">
        <v>2000</v>
      </c>
    </row>
    <row r="9" spans="1:8" x14ac:dyDescent="0.25">
      <c r="A9" t="s">
        <v>10</v>
      </c>
      <c r="B9" t="s">
        <v>16</v>
      </c>
      <c r="C9" s="4">
        <v>42018</v>
      </c>
      <c r="D9" t="s">
        <v>20</v>
      </c>
      <c r="E9" s="3">
        <v>1000</v>
      </c>
      <c r="G9" s="15">
        <v>43101</v>
      </c>
    </row>
    <row r="10" spans="1:8" x14ac:dyDescent="0.25">
      <c r="A10" t="s">
        <v>11</v>
      </c>
      <c r="B10" t="s">
        <v>17</v>
      </c>
      <c r="C10" s="4">
        <v>41473</v>
      </c>
      <c r="D10" t="s">
        <v>22</v>
      </c>
      <c r="E10" s="3">
        <v>4000</v>
      </c>
      <c r="G10" s="16">
        <f>SUMIFS(E:E,C:C,"&gt;01/01/2018")</f>
        <v>18000</v>
      </c>
    </row>
    <row r="11" spans="1:8" x14ac:dyDescent="0.25">
      <c r="A11" t="s">
        <v>12</v>
      </c>
      <c r="B11" t="s">
        <v>15</v>
      </c>
      <c r="C11" s="4">
        <v>41536</v>
      </c>
      <c r="D11" t="s">
        <v>20</v>
      </c>
      <c r="E11" s="3">
        <v>6000</v>
      </c>
    </row>
    <row r="12" spans="1:8" x14ac:dyDescent="0.25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8" x14ac:dyDescent="0.25">
      <c r="A13" t="s">
        <v>14</v>
      </c>
      <c r="B13" t="s">
        <v>15</v>
      </c>
      <c r="C13" s="4">
        <v>41782</v>
      </c>
      <c r="D13" t="s">
        <v>20</v>
      </c>
      <c r="E13" s="3">
        <v>3000</v>
      </c>
    </row>
    <row r="14" spans="1:8" x14ac:dyDescent="0.25">
      <c r="A14" t="s">
        <v>18</v>
      </c>
      <c r="B14" t="s">
        <v>17</v>
      </c>
      <c r="C14" s="4">
        <v>42787</v>
      </c>
      <c r="D14" t="s">
        <v>21</v>
      </c>
      <c r="E14" s="3">
        <v>3000</v>
      </c>
    </row>
    <row r="15" spans="1:8" x14ac:dyDescent="0.25">
      <c r="H15" s="1"/>
    </row>
    <row r="16" spans="1:8" x14ac:dyDescent="0.25"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1"/>
  <sheetViews>
    <sheetView showGridLines="0" tabSelected="1" zoomScale="120" zoomScaleNormal="120" workbookViewId="0">
      <selection activeCell="R17" sqref="R17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14" width="9.7109375" customWidth="1"/>
    <col min="15" max="15" width="7" bestFit="1" customWidth="1"/>
    <col min="16" max="16" width="10" bestFit="1" customWidth="1"/>
    <col min="17" max="17" width="9.7109375" bestFit="1" customWidth="1"/>
  </cols>
  <sheetData>
    <row r="1" spans="1:16" x14ac:dyDescent="0.25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25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25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18">
        <f>SUMIFS(E:E,B:B,"China")</f>
        <v>9236</v>
      </c>
    </row>
    <row r="5" spans="1:16" x14ac:dyDescent="0.25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25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25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>
        <f>SUMIFS(E:E,B:B,"Alemanha",D:D,"Puma")</f>
        <v>271</v>
      </c>
    </row>
    <row r="9" spans="1:16" x14ac:dyDescent="0.25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25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25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17">
        <f>SUMIFS(E:E,C:C,"&lt;=01/01/2028",C:C,"&lt;=31/12/2029")</f>
        <v>28844</v>
      </c>
    </row>
    <row r="13" spans="1:16" x14ac:dyDescent="0.25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25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25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5" x14ac:dyDescent="0.25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>
        <f>SUMIFS($E:$E,$B:$B,$H17,$D:$D,I$16)</f>
        <v>2204</v>
      </c>
      <c r="J17" s="10">
        <f t="shared" ref="J17:N21" si="0">SUMIFS($E:$E,$B:$B,$H17,$D:$D,J$16)</f>
        <v>1052</v>
      </c>
      <c r="K17" s="10">
        <f t="shared" si="0"/>
        <v>1856</v>
      </c>
      <c r="L17" s="10">
        <f t="shared" si="0"/>
        <v>2568</v>
      </c>
      <c r="M17" s="10">
        <f t="shared" si="0"/>
        <v>271</v>
      </c>
      <c r="N17" s="10">
        <f t="shared" si="0"/>
        <v>949</v>
      </c>
      <c r="O17" s="19">
        <f>SUM(I17:N17)</f>
        <v>8900</v>
      </c>
    </row>
    <row r="18" spans="1:15" x14ac:dyDescent="0.25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>
        <f t="shared" ref="I18:I21" si="1">SUMIFS($E:$E,$B:$B,$H18,$D:$D,I$16)</f>
        <v>2391</v>
      </c>
      <c r="J18" s="10">
        <f t="shared" si="0"/>
        <v>2423</v>
      </c>
      <c r="K18" s="10">
        <f t="shared" si="0"/>
        <v>1285</v>
      </c>
      <c r="L18" s="10">
        <f t="shared" si="0"/>
        <v>802</v>
      </c>
      <c r="M18" s="10">
        <f t="shared" si="0"/>
        <v>1945</v>
      </c>
      <c r="N18" s="10">
        <f t="shared" si="0"/>
        <v>212</v>
      </c>
      <c r="O18" s="19">
        <f>SUM(I18:N18)</f>
        <v>9058</v>
      </c>
    </row>
    <row r="19" spans="1:15" x14ac:dyDescent="0.25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>
        <f t="shared" si="1"/>
        <v>1771</v>
      </c>
      <c r="J19" s="10">
        <f t="shared" si="0"/>
        <v>1423</v>
      </c>
      <c r="K19" s="10">
        <f t="shared" si="0"/>
        <v>1457</v>
      </c>
      <c r="L19" s="10">
        <f t="shared" si="0"/>
        <v>2528</v>
      </c>
      <c r="M19" s="10">
        <f t="shared" si="0"/>
        <v>603</v>
      </c>
      <c r="N19" s="10">
        <f t="shared" si="0"/>
        <v>1454</v>
      </c>
      <c r="O19" s="19">
        <f>SUM(I19:N19)</f>
        <v>9236</v>
      </c>
    </row>
    <row r="20" spans="1:15" x14ac:dyDescent="0.25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>
        <f t="shared" si="1"/>
        <v>1760</v>
      </c>
      <c r="J20" s="10">
        <f t="shared" si="0"/>
        <v>205</v>
      </c>
      <c r="K20" s="10">
        <f t="shared" si="0"/>
        <v>1703</v>
      </c>
      <c r="L20" s="10">
        <f t="shared" si="0"/>
        <v>2266</v>
      </c>
      <c r="M20" s="10">
        <f t="shared" si="0"/>
        <v>733</v>
      </c>
      <c r="N20" s="10">
        <f t="shared" si="0"/>
        <v>2181</v>
      </c>
      <c r="O20" s="19">
        <f>SUM(I20:N20)</f>
        <v>8848</v>
      </c>
    </row>
    <row r="21" spans="1:15" x14ac:dyDescent="0.25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>
        <f t="shared" si="1"/>
        <v>293</v>
      </c>
      <c r="J21" s="10">
        <f t="shared" si="0"/>
        <v>2397</v>
      </c>
      <c r="K21" s="10">
        <f t="shared" si="0"/>
        <v>2340</v>
      </c>
      <c r="L21" s="10">
        <f t="shared" si="0"/>
        <v>865</v>
      </c>
      <c r="M21" s="10">
        <f t="shared" si="0"/>
        <v>229</v>
      </c>
      <c r="N21" s="10">
        <f t="shared" si="0"/>
        <v>2811</v>
      </c>
      <c r="O21" s="19">
        <f>SUM(I21:N21)</f>
        <v>8935</v>
      </c>
    </row>
    <row r="22" spans="1:15" x14ac:dyDescent="0.25">
      <c r="A22" t="s">
        <v>45</v>
      </c>
      <c r="B22" t="s">
        <v>59</v>
      </c>
      <c r="C22" s="4">
        <v>45364</v>
      </c>
      <c r="D22" t="s">
        <v>65</v>
      </c>
      <c r="E22" s="5">
        <v>1703</v>
      </c>
      <c r="I22" s="19">
        <f>SUM(I17:I21)</f>
        <v>8419</v>
      </c>
      <c r="J22" s="19">
        <f>SUM(J17:J21)</f>
        <v>7500</v>
      </c>
      <c r="K22" s="19">
        <f>SUM(K17:K21)</f>
        <v>8641</v>
      </c>
      <c r="L22" s="19">
        <f>SUM(L17:L21)</f>
        <v>9029</v>
      </c>
      <c r="M22" s="19">
        <f>SUM(M17:M21)</f>
        <v>3781</v>
      </c>
      <c r="N22" s="19">
        <f>SUM(N17:N21)</f>
        <v>7607</v>
      </c>
      <c r="O22" s="19">
        <f>SUM(I22:N22)</f>
        <v>44977</v>
      </c>
    </row>
    <row r="23" spans="1:15" x14ac:dyDescent="0.25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5" x14ac:dyDescent="0.25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5" x14ac:dyDescent="0.25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5" x14ac:dyDescent="0.25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5" x14ac:dyDescent="0.25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5" x14ac:dyDescent="0.25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5" x14ac:dyDescent="0.25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5" x14ac:dyDescent="0.25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5" x14ac:dyDescent="0.25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2020-11-30T18:02:51Z</dcterms:created>
  <dcterms:modified xsi:type="dcterms:W3CDTF">2024-11-22T18:35:19Z</dcterms:modified>
</cp:coreProperties>
</file>