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-project\github\setrem-parallel-programming\.docs\"/>
    </mc:Choice>
  </mc:AlternateContent>
  <xr:revisionPtr revIDLastSave="0" documentId="13_ncr:1_{7391FC0A-8EE2-4E83-8517-30169C29A703}" xr6:coauthVersionLast="47" xr6:coauthVersionMax="47" xr10:uidLastSave="{00000000-0000-0000-0000-000000000000}"/>
  <bookViews>
    <workbookView xWindow="28680" yWindow="-120" windowWidth="29040" windowHeight="15990" tabRatio="500" firstSheet="1" activeTab="3" xr2:uid="{00000000-000D-0000-FFFF-FFFF00000000}"/>
  </bookViews>
  <sheets>
    <sheet name="sequential" sheetId="1" state="hidden" r:id="rId1"/>
    <sheet name="v1 (lote de 1)" sheetId="2" r:id="rId2"/>
    <sheet name="v1 (lote de 50)" sheetId="3" r:id="rId3"/>
    <sheet name="metric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4" l="1"/>
  <c r="E30" i="4"/>
  <c r="E29" i="4"/>
  <c r="AE47" i="3"/>
  <c r="D31" i="4" s="1"/>
  <c r="D30" i="4"/>
  <c r="D29" i="4"/>
  <c r="AC11" i="3"/>
  <c r="AC12" i="3"/>
  <c r="AC13" i="3"/>
  <c r="AC45" i="3"/>
  <c r="AC44" i="3"/>
  <c r="AC43" i="3"/>
  <c r="AC42" i="3"/>
  <c r="AD41" i="3"/>
  <c r="AC41" i="3"/>
  <c r="AC39" i="3"/>
  <c r="AC38" i="3"/>
  <c r="AC37" i="3"/>
  <c r="AC36" i="3"/>
  <c r="AD35" i="3"/>
  <c r="AC35" i="3"/>
  <c r="AC33" i="3"/>
  <c r="AC32" i="3"/>
  <c r="AC31" i="3"/>
  <c r="AC30" i="3"/>
  <c r="AD29" i="3"/>
  <c r="AE29" i="3" s="1"/>
  <c r="AC29" i="3"/>
  <c r="L29" i="3"/>
  <c r="K29" i="3"/>
  <c r="N29" i="3" s="1"/>
  <c r="K45" i="3"/>
  <c r="K44" i="3"/>
  <c r="K43" i="3"/>
  <c r="K42" i="3"/>
  <c r="L41" i="3"/>
  <c r="K41" i="3"/>
  <c r="K39" i="3"/>
  <c r="K38" i="3"/>
  <c r="K37" i="3"/>
  <c r="K36" i="3"/>
  <c r="L35" i="3"/>
  <c r="K35" i="3"/>
  <c r="N35" i="3" s="1"/>
  <c r="K33" i="3"/>
  <c r="K32" i="3"/>
  <c r="K31" i="3"/>
  <c r="K30" i="3"/>
  <c r="T45" i="3"/>
  <c r="T44" i="3"/>
  <c r="T43" i="3"/>
  <c r="T42" i="3"/>
  <c r="U41" i="3"/>
  <c r="T41" i="3"/>
  <c r="T39" i="3"/>
  <c r="T38" i="3"/>
  <c r="T37" i="3"/>
  <c r="T36" i="3"/>
  <c r="U35" i="3"/>
  <c r="T35" i="3"/>
  <c r="T33" i="3"/>
  <c r="T32" i="3"/>
  <c r="T31" i="3"/>
  <c r="T30" i="3"/>
  <c r="U29" i="3"/>
  <c r="T29" i="3"/>
  <c r="AC19" i="3"/>
  <c r="T19" i="3"/>
  <c r="K19" i="3"/>
  <c r="AC18" i="3"/>
  <c r="T18" i="3"/>
  <c r="K18" i="3"/>
  <c r="AC17" i="3"/>
  <c r="T17" i="3"/>
  <c r="K17" i="3"/>
  <c r="AC16" i="3"/>
  <c r="T16" i="3"/>
  <c r="K16" i="3"/>
  <c r="AD15" i="3"/>
  <c r="AC15" i="3"/>
  <c r="U15" i="3"/>
  <c r="T15" i="3"/>
  <c r="L15" i="3"/>
  <c r="K15" i="3"/>
  <c r="E15" i="3"/>
  <c r="AE15" i="3" s="1"/>
  <c r="T13" i="3"/>
  <c r="K13" i="3"/>
  <c r="T12" i="3"/>
  <c r="K12" i="3"/>
  <c r="T11" i="3"/>
  <c r="K11" i="3"/>
  <c r="AC10" i="3"/>
  <c r="T10" i="3"/>
  <c r="K10" i="3"/>
  <c r="AD9" i="3"/>
  <c r="AC9" i="3"/>
  <c r="U9" i="3"/>
  <c r="T9" i="3"/>
  <c r="L9" i="3"/>
  <c r="K9" i="3"/>
  <c r="N9" i="3" s="1"/>
  <c r="E9" i="3"/>
  <c r="AC7" i="3"/>
  <c r="T7" i="3"/>
  <c r="K7" i="3"/>
  <c r="AC6" i="3"/>
  <c r="T6" i="3"/>
  <c r="K6" i="3"/>
  <c r="AC5" i="3"/>
  <c r="T5" i="3"/>
  <c r="K5" i="3"/>
  <c r="AC4" i="3"/>
  <c r="T4" i="3"/>
  <c r="K4" i="3"/>
  <c r="AD3" i="3"/>
  <c r="AC3" i="3"/>
  <c r="U3" i="3"/>
  <c r="T3" i="3"/>
  <c r="L3" i="3"/>
  <c r="K3" i="3"/>
  <c r="E3" i="3"/>
  <c r="M29" i="3" s="1"/>
  <c r="L19" i="2"/>
  <c r="F19" i="2"/>
  <c r="L8" i="2"/>
  <c r="F8" i="2"/>
  <c r="E19" i="1"/>
  <c r="E8" i="1"/>
  <c r="AF41" i="3" l="1"/>
  <c r="AE41" i="3"/>
  <c r="W15" i="3"/>
  <c r="AF35" i="3"/>
  <c r="AF3" i="3"/>
  <c r="AE35" i="3"/>
  <c r="M41" i="3"/>
  <c r="AF29" i="3"/>
  <c r="N41" i="3"/>
  <c r="N46" i="3" s="1"/>
  <c r="M35" i="3"/>
  <c r="M46" i="3" s="1"/>
  <c r="V35" i="3"/>
  <c r="AE9" i="3"/>
  <c r="AE3" i="3"/>
  <c r="AE20" i="3" s="1"/>
  <c r="D6" i="4" s="1"/>
  <c r="N3" i="3"/>
  <c r="N20" i="3" s="1"/>
  <c r="E4" i="4" s="1"/>
  <c r="M9" i="3"/>
  <c r="W9" i="3"/>
  <c r="AF15" i="3"/>
  <c r="V3" i="3"/>
  <c r="V29" i="3"/>
  <c r="W3" i="3"/>
  <c r="W20" i="3" s="1"/>
  <c r="E5" i="4" s="1"/>
  <c r="V9" i="3"/>
  <c r="V41" i="3"/>
  <c r="M3" i="3"/>
  <c r="AF9" i="3"/>
  <c r="N15" i="3"/>
  <c r="W35" i="3"/>
  <c r="W41" i="3"/>
  <c r="W29" i="3"/>
  <c r="W46" i="3" s="1"/>
  <c r="V15" i="3"/>
  <c r="M15" i="3"/>
  <c r="M20" i="3" s="1"/>
  <c r="D4" i="4" s="1"/>
  <c r="V46" i="3" l="1"/>
  <c r="AF20" i="3"/>
  <c r="E6" i="4" s="1"/>
  <c r="AF47" i="3"/>
  <c r="V20" i="3"/>
  <c r="D5" i="4" s="1"/>
</calcChain>
</file>

<file path=xl/sharedStrings.xml><?xml version="1.0" encoding="utf-8"?>
<sst xmlns="http://schemas.openxmlformats.org/spreadsheetml/2006/main" count="92" uniqueCount="27">
  <si>
    <t>VM com 5 vCores</t>
  </si>
  <si>
    <t>Teste sequencial</t>
  </si>
  <si>
    <t>Teste</t>
  </si>
  <si>
    <t>Until number</t>
  </si>
  <si>
    <t>Total time in seconds</t>
  </si>
  <si>
    <t>Teste paralelo</t>
  </si>
  <si>
    <t>Until Number</t>
  </si>
  <si>
    <t>Workers</t>
  </si>
  <si>
    <t>Sequential test</t>
  </si>
  <si>
    <t>Parallel test (same machine)</t>
  </si>
  <si>
    <t>Run</t>
  </si>
  <si>
    <t>Average</t>
  </si>
  <si>
    <t>Throughput</t>
  </si>
  <si>
    <t>Speedup</t>
  </si>
  <si>
    <t>Throughput (avg)</t>
  </si>
  <si>
    <t>Lei de Amdahl</t>
  </si>
  <si>
    <t>S = T(1) / T(N)</t>
  </si>
  <si>
    <t>N is the number of vCores</t>
  </si>
  <si>
    <t>Number of workers</t>
  </si>
  <si>
    <t>Eixo X</t>
  </si>
  <si>
    <t>Eixo Y</t>
  </si>
  <si>
    <t>Uma linha para parallelo na mesma máquina</t>
  </si>
  <si>
    <t>Outra linha para paralelo em cluster</t>
  </si>
  <si>
    <t>Parallel test (same machine - light way ON)</t>
  </si>
  <si>
    <t>Complete parallel mode</t>
  </si>
  <si>
    <t>Light parallel mode</t>
  </si>
  <si>
    <t>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</si>
</sst>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b/>
      <sz val="1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CC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1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/>
    <xf numFmtId="0" fontId="1" fillId="0" borderId="0" xfId="0" applyFont="1" applyAlignment="1">
      <alignment horizontal="center" vertic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pt-BR" sz="1400" b="0" strike="noStrike" spc="-1">
                <a:solidFill>
                  <a:srgbClr val="595959"/>
                </a:solidFill>
                <a:latin typeface="Aptos Narrow"/>
              </a:rPr>
              <a:t>Speedup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metrics!$D$3</c:f>
              <c:strCache>
                <c:ptCount val="1"/>
                <c:pt idx="0">
                  <c:v>Speedup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metrics!$D$4:$D$6</c:f>
              <c:numCache>
                <c:formatCode>0.00</c:formatCode>
                <c:ptCount val="3"/>
                <c:pt idx="0">
                  <c:v>0.76684661340243288</c:v>
                </c:pt>
                <c:pt idx="1">
                  <c:v>1.2350227209496429</c:v>
                </c:pt>
                <c:pt idx="2">
                  <c:v>1.5533490799871694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7-4440-A114-B569F80F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4637301"/>
        <c:axId val="76691324"/>
      </c:lineChart>
      <c:catAx>
        <c:axId val="746373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pt-BR"/>
          </a:p>
        </c:txPr>
        <c:crossAx val="76691324"/>
        <c:crosses val="autoZero"/>
        <c:auto val="1"/>
        <c:lblAlgn val="ctr"/>
        <c:lblOffset val="100"/>
        <c:noMultiLvlLbl val="0"/>
      </c:catAx>
      <c:valAx>
        <c:axId val="766913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pt-BR"/>
          </a:p>
        </c:txPr>
        <c:crossAx val="7463730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metrics!$E$3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metrics!$E$4:$E$6</c:f>
              <c:numCache>
                <c:formatCode>0.00</c:formatCode>
                <c:ptCount val="3"/>
                <c:pt idx="0">
                  <c:v>2801.2535394421488</c:v>
                </c:pt>
                <c:pt idx="1">
                  <c:v>4649.4029294504235</c:v>
                </c:pt>
                <c:pt idx="2">
                  <c:v>5778.0613592740383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B-4FFC-A5D5-33640F8D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752143"/>
        <c:axId val="66695003"/>
      </c:barChart>
      <c:catAx>
        <c:axId val="3375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66695003"/>
        <c:crosses val="autoZero"/>
        <c:auto val="1"/>
        <c:lblAlgn val="ctr"/>
        <c:lblOffset val="100"/>
        <c:noMultiLvlLbl val="0"/>
      </c:catAx>
      <c:valAx>
        <c:axId val="666950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337521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metrics!$D$28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metrics!$D$29:$D$31</c:f>
              <c:numCache>
                <c:formatCode>0.00</c:formatCode>
                <c:ptCount val="3"/>
                <c:pt idx="0">
                  <c:v>1.2773538825599564</c:v>
                </c:pt>
                <c:pt idx="1">
                  <c:v>2.2949191030371843</c:v>
                </c:pt>
                <c:pt idx="2">
                  <c:v>2.2276478991406088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7-40EE-8BA5-7E33ECD9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46944"/>
        <c:axId val="487906240"/>
      </c:lineChart>
      <c:catAx>
        <c:axId val="5841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06240"/>
        <c:crosses val="autoZero"/>
        <c:auto val="1"/>
        <c:lblAlgn val="ctr"/>
        <c:lblOffset val="100"/>
        <c:noMultiLvlLbl val="0"/>
      </c:catAx>
      <c:valAx>
        <c:axId val="4879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1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metrics!$E$28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metrics!$E$29:$E$31</c:f>
              <c:numCache>
                <c:formatCode>0.00</c:formatCode>
                <c:ptCount val="3"/>
                <c:pt idx="0">
                  <c:v>5279.7587380201294</c:v>
                </c:pt>
                <c:pt idx="1">
                  <c:v>8567.6938237220256</c:v>
                </c:pt>
                <c:pt idx="2">
                  <c:v>8595.885659030946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57B-8CD4-50C9DB5A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61200"/>
        <c:axId val="657161680"/>
      </c:barChart>
      <c:catAx>
        <c:axId val="65716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61680"/>
        <c:crosses val="autoZero"/>
        <c:auto val="1"/>
        <c:lblAlgn val="ctr"/>
        <c:lblOffset val="100"/>
        <c:noMultiLvlLbl val="0"/>
      </c:catAx>
      <c:valAx>
        <c:axId val="6571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6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545040</xdr:colOff>
      <xdr:row>2</xdr:row>
      <xdr:rowOff>12960</xdr:rowOff>
    </xdr:from>
    <xdr:to>
      <xdr:col>13</xdr:col>
      <xdr:colOff>240120</xdr:colOff>
      <xdr:row>16</xdr:row>
      <xdr:rowOff>88920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7920</xdr:colOff>
      <xdr:row>2</xdr:row>
      <xdr:rowOff>46440</xdr:rowOff>
    </xdr:from>
    <xdr:to>
      <xdr:col>22</xdr:col>
      <xdr:colOff>361440</xdr:colOff>
      <xdr:row>16</xdr:row>
      <xdr:rowOff>64080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19</xdr:row>
      <xdr:rowOff>33337</xdr:rowOff>
    </xdr:from>
    <xdr:to>
      <xdr:col>13</xdr:col>
      <xdr:colOff>485775</xdr:colOff>
      <xdr:row>33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871A76-A8A2-3B24-715F-10ADD3A17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114300</xdr:colOff>
      <xdr:row>19</xdr:row>
      <xdr:rowOff>23812</xdr:rowOff>
    </xdr:from>
    <xdr:to>
      <xdr:col>22</xdr:col>
      <xdr:colOff>38100</xdr:colOff>
      <xdr:row>33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B2F150-29B2-4D12-815D-0642D182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4"/>
  <sheetViews>
    <sheetView zoomScaleNormal="100" workbookViewId="0">
      <selection activeCell="B6" sqref="B6"/>
    </sheetView>
  </sheetViews>
  <sheetFormatPr defaultColWidth="8.7109375" defaultRowHeight="15" x14ac:dyDescent="0.25"/>
  <cols>
    <col min="3" max="3" width="20.85546875" customWidth="1"/>
    <col min="4" max="4" width="20" style="13" customWidth="1"/>
    <col min="5" max="5" width="10.42578125" customWidth="1"/>
  </cols>
  <sheetData>
    <row r="2" spans="1:5" x14ac:dyDescent="0.25">
      <c r="B2" t="s">
        <v>0</v>
      </c>
    </row>
    <row r="6" spans="1:5" x14ac:dyDescent="0.25">
      <c r="A6" s="14"/>
      <c r="B6" s="14" t="s">
        <v>1</v>
      </c>
      <c r="C6" s="14"/>
      <c r="D6" s="15"/>
      <c r="E6" s="14"/>
    </row>
    <row r="7" spans="1:5" x14ac:dyDescent="0.25">
      <c r="A7" s="14"/>
      <c r="B7" s="14" t="s">
        <v>2</v>
      </c>
      <c r="C7" s="14" t="s">
        <v>3</v>
      </c>
      <c r="D7" s="15" t="s">
        <v>4</v>
      </c>
      <c r="E7" s="14"/>
    </row>
    <row r="8" spans="1:5" x14ac:dyDescent="0.25">
      <c r="B8">
        <v>1</v>
      </c>
      <c r="C8">
        <v>30000</v>
      </c>
      <c r="D8" s="13">
        <v>5.2683999999999997</v>
      </c>
      <c r="E8" s="12">
        <f>MEDIAN(D8:D17)</f>
        <v>5.4334000000000007</v>
      </c>
    </row>
    <row r="9" spans="1:5" x14ac:dyDescent="0.25">
      <c r="B9">
        <v>2</v>
      </c>
      <c r="C9">
        <v>30000</v>
      </c>
      <c r="D9" s="13">
        <v>5.2801</v>
      </c>
      <c r="E9" s="12"/>
    </row>
    <row r="10" spans="1:5" x14ac:dyDescent="0.25">
      <c r="B10">
        <v>3</v>
      </c>
      <c r="C10">
        <v>30000</v>
      </c>
      <c r="D10" s="13">
        <v>5.5399000000000003</v>
      </c>
      <c r="E10" s="12"/>
    </row>
    <row r="11" spans="1:5" x14ac:dyDescent="0.25">
      <c r="B11">
        <v>4</v>
      </c>
      <c r="C11">
        <v>30000</v>
      </c>
      <c r="D11" s="13">
        <v>5.3269000000000002</v>
      </c>
      <c r="E11" s="12"/>
    </row>
    <row r="12" spans="1:5" x14ac:dyDescent="0.25">
      <c r="B12">
        <v>5</v>
      </c>
      <c r="C12">
        <v>30000</v>
      </c>
      <c r="D12" s="13">
        <v>5.6284999999999998</v>
      </c>
      <c r="E12" s="12"/>
    </row>
    <row r="13" spans="1:5" x14ac:dyDescent="0.25">
      <c r="B13">
        <v>6</v>
      </c>
      <c r="C13">
        <v>30000</v>
      </c>
      <c r="D13" s="13">
        <v>6.508</v>
      </c>
      <c r="E13" s="12"/>
    </row>
    <row r="14" spans="1:5" x14ac:dyDescent="0.25">
      <c r="B14">
        <v>7</v>
      </c>
      <c r="C14">
        <v>30000</v>
      </c>
      <c r="D14" s="13">
        <v>5.2450999999999999</v>
      </c>
      <c r="E14" s="12"/>
    </row>
    <row r="15" spans="1:5" x14ac:dyDescent="0.25">
      <c r="B15">
        <v>8</v>
      </c>
      <c r="C15">
        <v>30000</v>
      </c>
      <c r="D15" s="13">
        <v>5.1738</v>
      </c>
      <c r="E15" s="12"/>
    </row>
    <row r="16" spans="1:5" x14ac:dyDescent="0.25">
      <c r="B16">
        <v>9</v>
      </c>
      <c r="C16">
        <v>30000</v>
      </c>
      <c r="D16" s="13">
        <v>7.0808</v>
      </c>
      <c r="E16" s="12"/>
    </row>
    <row r="17" spans="2:5" x14ac:dyDescent="0.25">
      <c r="B17">
        <v>10</v>
      </c>
      <c r="C17">
        <v>30000</v>
      </c>
      <c r="D17" s="13">
        <v>5.7038000000000002</v>
      </c>
      <c r="E17" s="12"/>
    </row>
    <row r="18" spans="2:5" x14ac:dyDescent="0.25">
      <c r="E18" s="16"/>
    </row>
    <row r="19" spans="2:5" x14ac:dyDescent="0.25">
      <c r="B19">
        <v>1</v>
      </c>
      <c r="C19">
        <v>50000</v>
      </c>
      <c r="D19" s="13">
        <v>14.659700000000001</v>
      </c>
      <c r="E19" s="12">
        <f>MEDIAN(D19:D28)</f>
        <v>14.60505</v>
      </c>
    </row>
    <row r="20" spans="2:5" x14ac:dyDescent="0.25">
      <c r="B20">
        <v>2</v>
      </c>
      <c r="C20">
        <v>50000</v>
      </c>
      <c r="D20" s="13">
        <v>13.7445</v>
      </c>
      <c r="E20" s="12"/>
    </row>
    <row r="21" spans="2:5" x14ac:dyDescent="0.25">
      <c r="B21">
        <v>3</v>
      </c>
      <c r="C21">
        <v>50000</v>
      </c>
      <c r="D21" s="13">
        <v>13.372</v>
      </c>
      <c r="E21" s="12"/>
    </row>
    <row r="22" spans="2:5" x14ac:dyDescent="0.25">
      <c r="B22">
        <v>4</v>
      </c>
      <c r="C22">
        <v>50000</v>
      </c>
      <c r="D22" s="13">
        <v>16.499600000000001</v>
      </c>
      <c r="E22" s="12"/>
    </row>
    <row r="23" spans="2:5" x14ac:dyDescent="0.25">
      <c r="B23">
        <v>5</v>
      </c>
      <c r="C23">
        <v>50000</v>
      </c>
      <c r="D23" s="13">
        <v>13.5593</v>
      </c>
      <c r="E23" s="12"/>
    </row>
    <row r="24" spans="2:5" x14ac:dyDescent="0.25">
      <c r="B24">
        <v>6</v>
      </c>
      <c r="C24">
        <v>50000</v>
      </c>
      <c r="D24" s="13">
        <v>16.3887</v>
      </c>
      <c r="E24" s="12"/>
    </row>
    <row r="25" spans="2:5" x14ac:dyDescent="0.25">
      <c r="B25">
        <v>7</v>
      </c>
      <c r="C25">
        <v>50000</v>
      </c>
      <c r="D25" s="13">
        <v>13.8499</v>
      </c>
      <c r="E25" s="12"/>
    </row>
    <row r="26" spans="2:5" x14ac:dyDescent="0.25">
      <c r="B26">
        <v>8</v>
      </c>
      <c r="C26">
        <v>50000</v>
      </c>
      <c r="D26" s="13">
        <v>14.5504</v>
      </c>
      <c r="E26" s="12"/>
    </row>
    <row r="27" spans="2:5" x14ac:dyDescent="0.25">
      <c r="B27">
        <v>9</v>
      </c>
      <c r="C27">
        <v>50000</v>
      </c>
      <c r="D27" s="13">
        <v>15.216100000000001</v>
      </c>
      <c r="E27" s="12"/>
    </row>
    <row r="28" spans="2:5" x14ac:dyDescent="0.25">
      <c r="B28">
        <v>10</v>
      </c>
      <c r="C28">
        <v>50000</v>
      </c>
      <c r="D28" s="13">
        <v>14.709</v>
      </c>
      <c r="E28" s="12"/>
    </row>
    <row r="30" spans="2:5" x14ac:dyDescent="0.25">
      <c r="B30">
        <v>1</v>
      </c>
      <c r="C30">
        <v>100000</v>
      </c>
      <c r="D30" s="13">
        <v>60.077199999999998</v>
      </c>
    </row>
    <row r="31" spans="2:5" x14ac:dyDescent="0.25">
      <c r="B31">
        <v>2</v>
      </c>
      <c r="C31">
        <v>100000</v>
      </c>
    </row>
    <row r="32" spans="2:5" x14ac:dyDescent="0.25">
      <c r="B32">
        <v>3</v>
      </c>
      <c r="C32">
        <v>100000</v>
      </c>
    </row>
    <row r="33" spans="2:3" x14ac:dyDescent="0.25">
      <c r="B33">
        <v>4</v>
      </c>
      <c r="C33">
        <v>100000</v>
      </c>
    </row>
    <row r="34" spans="2:3" x14ac:dyDescent="0.25">
      <c r="B34">
        <v>5</v>
      </c>
      <c r="C34">
        <v>100000</v>
      </c>
    </row>
  </sheetData>
  <mergeCells count="2">
    <mergeCell ref="E8:E17"/>
    <mergeCell ref="E19:E2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6"/>
  <sheetViews>
    <sheetView zoomScaleNormal="100" workbookViewId="0">
      <selection activeCell="E36" sqref="E36"/>
    </sheetView>
  </sheetViews>
  <sheetFormatPr defaultColWidth="8.7109375" defaultRowHeight="15" x14ac:dyDescent="0.25"/>
  <cols>
    <col min="2" max="2" width="12.42578125" customWidth="1"/>
    <col min="3" max="3" width="20" customWidth="1"/>
    <col min="5" max="5" width="20.42578125" customWidth="1"/>
    <col min="9" max="9" width="13.140625" customWidth="1"/>
    <col min="11" max="11" width="20.42578125" customWidth="1"/>
  </cols>
  <sheetData>
    <row r="2" spans="2:12" x14ac:dyDescent="0.25">
      <c r="B2" t="s">
        <v>0</v>
      </c>
    </row>
    <row r="6" spans="2:12" s="14" customFormat="1" x14ac:dyDescent="0.25">
      <c r="B6" s="14" t="s">
        <v>5</v>
      </c>
    </row>
    <row r="7" spans="2:12" s="14" customFormat="1" x14ac:dyDescent="0.25">
      <c r="B7" s="14" t="s">
        <v>2</v>
      </c>
      <c r="C7" s="14" t="s">
        <v>6</v>
      </c>
      <c r="D7" s="14" t="s">
        <v>7</v>
      </c>
      <c r="E7" s="14" t="s">
        <v>4</v>
      </c>
      <c r="H7" s="14" t="s">
        <v>2</v>
      </c>
      <c r="I7" s="14" t="s">
        <v>6</v>
      </c>
      <c r="J7" s="14" t="s">
        <v>7</v>
      </c>
      <c r="K7" s="14" t="s">
        <v>4</v>
      </c>
    </row>
    <row r="8" spans="2:12" x14ac:dyDescent="0.25">
      <c r="B8">
        <v>1</v>
      </c>
      <c r="C8">
        <v>30000</v>
      </c>
      <c r="D8">
        <v>1</v>
      </c>
      <c r="E8" s="17">
        <v>7.1193</v>
      </c>
      <c r="F8" s="11">
        <f>MEDIAN(E8:E17)</f>
        <v>6.9583500000000003</v>
      </c>
      <c r="G8" s="17"/>
      <c r="H8" s="17">
        <v>1</v>
      </c>
      <c r="I8" s="17">
        <v>30000</v>
      </c>
      <c r="J8" s="17">
        <v>2</v>
      </c>
      <c r="K8" s="17">
        <v>8.8092000000000006</v>
      </c>
      <c r="L8" s="10">
        <f>MEDIAN(K8:K17)</f>
        <v>8.5211500000000004</v>
      </c>
    </row>
    <row r="9" spans="2:12" x14ac:dyDescent="0.25">
      <c r="B9">
        <v>2</v>
      </c>
      <c r="C9">
        <v>30000</v>
      </c>
      <c r="D9">
        <v>1</v>
      </c>
      <c r="E9" s="17">
        <v>6.8673000000000002</v>
      </c>
      <c r="F9" s="11"/>
      <c r="G9" s="17"/>
      <c r="H9" s="17">
        <v>2</v>
      </c>
      <c r="I9" s="17">
        <v>30000</v>
      </c>
      <c r="J9" s="17">
        <v>2</v>
      </c>
      <c r="K9" s="17">
        <v>7.8726000000000003</v>
      </c>
      <c r="L9" s="10"/>
    </row>
    <row r="10" spans="2:12" x14ac:dyDescent="0.25">
      <c r="B10">
        <v>3</v>
      </c>
      <c r="C10">
        <v>30000</v>
      </c>
      <c r="D10">
        <v>1</v>
      </c>
      <c r="E10" s="17">
        <v>8.8384999999999998</v>
      </c>
      <c r="F10" s="11"/>
      <c r="G10" s="17"/>
      <c r="H10" s="17">
        <v>3</v>
      </c>
      <c r="I10" s="17">
        <v>30000</v>
      </c>
      <c r="J10" s="17">
        <v>2</v>
      </c>
      <c r="K10" s="17">
        <v>9.0269999999999992</v>
      </c>
      <c r="L10" s="10"/>
    </row>
    <row r="11" spans="2:12" x14ac:dyDescent="0.25">
      <c r="B11">
        <v>4</v>
      </c>
      <c r="C11">
        <v>30000</v>
      </c>
      <c r="D11">
        <v>1</v>
      </c>
      <c r="E11" s="17">
        <v>7.7868000000000004</v>
      </c>
      <c r="F11" s="11"/>
      <c r="G11" s="17"/>
      <c r="H11" s="17">
        <v>4</v>
      </c>
      <c r="I11" s="17">
        <v>30000</v>
      </c>
      <c r="J11" s="17">
        <v>2</v>
      </c>
      <c r="K11" s="17">
        <v>8.1861999999999995</v>
      </c>
      <c r="L11" s="10"/>
    </row>
    <row r="12" spans="2:12" x14ac:dyDescent="0.25">
      <c r="B12">
        <v>5</v>
      </c>
      <c r="C12">
        <v>30000</v>
      </c>
      <c r="D12">
        <v>1</v>
      </c>
      <c r="E12" s="17">
        <v>6.4909999999999997</v>
      </c>
      <c r="F12" s="11"/>
      <c r="G12" s="17"/>
      <c r="H12" s="17">
        <v>5</v>
      </c>
      <c r="I12" s="17">
        <v>30000</v>
      </c>
      <c r="J12" s="17">
        <v>2</v>
      </c>
      <c r="K12" s="17">
        <v>9.0180000000000007</v>
      </c>
      <c r="L12" s="10"/>
    </row>
    <row r="13" spans="2:12" x14ac:dyDescent="0.25">
      <c r="B13">
        <v>6</v>
      </c>
      <c r="C13">
        <v>30000</v>
      </c>
      <c r="D13">
        <v>1</v>
      </c>
      <c r="E13" s="17">
        <v>6.7407000000000004</v>
      </c>
      <c r="F13" s="11"/>
      <c r="G13" s="17"/>
      <c r="H13" s="17">
        <v>6</v>
      </c>
      <c r="I13" s="17">
        <v>30000</v>
      </c>
      <c r="J13" s="17">
        <v>2</v>
      </c>
      <c r="K13" s="17">
        <v>8.2331000000000003</v>
      </c>
      <c r="L13" s="10"/>
    </row>
    <row r="14" spans="2:12" x14ac:dyDescent="0.25">
      <c r="B14">
        <v>7</v>
      </c>
      <c r="C14">
        <v>30000</v>
      </c>
      <c r="D14">
        <v>1</v>
      </c>
      <c r="E14" s="17">
        <v>8.5508000000000006</v>
      </c>
      <c r="F14" s="11"/>
      <c r="G14" s="17"/>
      <c r="H14" s="17">
        <v>7</v>
      </c>
      <c r="I14" s="17">
        <v>30000</v>
      </c>
      <c r="J14" s="17">
        <v>2</v>
      </c>
      <c r="K14" s="17">
        <v>9.5136000000000003</v>
      </c>
      <c r="L14" s="10"/>
    </row>
    <row r="15" spans="2:12" x14ac:dyDescent="0.25">
      <c r="B15">
        <v>8</v>
      </c>
      <c r="C15">
        <v>30000</v>
      </c>
      <c r="D15">
        <v>1</v>
      </c>
      <c r="E15" s="17">
        <v>6.8369999999999997</v>
      </c>
      <c r="F15" s="11"/>
      <c r="G15" s="17"/>
      <c r="H15" s="17">
        <v>8</v>
      </c>
      <c r="I15" s="17">
        <v>30000</v>
      </c>
      <c r="J15" s="17">
        <v>2</v>
      </c>
      <c r="K15" s="17">
        <v>7.9877000000000002</v>
      </c>
      <c r="L15" s="10"/>
    </row>
    <row r="16" spans="2:12" x14ac:dyDescent="0.25">
      <c r="B16">
        <v>9</v>
      </c>
      <c r="C16">
        <v>30000</v>
      </c>
      <c r="D16">
        <v>1</v>
      </c>
      <c r="E16" s="17">
        <v>6.5145999999999997</v>
      </c>
      <c r="F16" s="11"/>
      <c r="G16" s="17"/>
      <c r="H16" s="17">
        <v>9</v>
      </c>
      <c r="I16" s="17">
        <v>30000</v>
      </c>
      <c r="J16" s="17">
        <v>2</v>
      </c>
      <c r="K16" s="17">
        <v>9.3714999999999993</v>
      </c>
      <c r="L16" s="10"/>
    </row>
    <row r="17" spans="2:12" x14ac:dyDescent="0.25">
      <c r="B17">
        <v>10</v>
      </c>
      <c r="C17">
        <v>30000</v>
      </c>
      <c r="D17">
        <v>1</v>
      </c>
      <c r="E17" s="17">
        <v>7.0494000000000003</v>
      </c>
      <c r="F17" s="11"/>
      <c r="G17" s="17"/>
      <c r="H17" s="17">
        <v>10</v>
      </c>
      <c r="I17" s="17">
        <v>30000</v>
      </c>
      <c r="J17" s="17">
        <v>2</v>
      </c>
      <c r="K17" s="17">
        <v>8.0769000000000002</v>
      </c>
      <c r="L17" s="10"/>
    </row>
    <row r="19" spans="2:12" x14ac:dyDescent="0.25">
      <c r="B19">
        <v>1</v>
      </c>
      <c r="C19">
        <v>50000</v>
      </c>
      <c r="D19">
        <v>1</v>
      </c>
      <c r="E19" s="18">
        <v>20.041799999999999</v>
      </c>
      <c r="F19" s="9">
        <f>MEDIAN(E19:E28)</f>
        <v>20.811050000000002</v>
      </c>
      <c r="H19">
        <v>1</v>
      </c>
      <c r="I19">
        <v>50000</v>
      </c>
      <c r="J19">
        <v>2</v>
      </c>
      <c r="K19" s="18">
        <v>21.477599999999999</v>
      </c>
      <c r="L19" s="10">
        <f>MEDIAN(K19:K28)</f>
        <v>22.4328</v>
      </c>
    </row>
    <row r="20" spans="2:12" x14ac:dyDescent="0.25">
      <c r="B20">
        <v>2</v>
      </c>
      <c r="C20">
        <v>50000</v>
      </c>
      <c r="D20">
        <v>1</v>
      </c>
      <c r="E20" s="18">
        <v>21.580300000000001</v>
      </c>
      <c r="F20" s="9"/>
      <c r="H20">
        <v>2</v>
      </c>
      <c r="I20">
        <v>50000</v>
      </c>
      <c r="J20">
        <v>2</v>
      </c>
      <c r="K20" s="18">
        <v>22.4328</v>
      </c>
      <c r="L20" s="10"/>
    </row>
    <row r="21" spans="2:12" x14ac:dyDescent="0.25">
      <c r="B21">
        <v>3</v>
      </c>
      <c r="C21">
        <v>50000</v>
      </c>
      <c r="D21">
        <v>1</v>
      </c>
      <c r="E21" s="18"/>
      <c r="F21" s="9"/>
      <c r="H21">
        <v>3</v>
      </c>
      <c r="I21">
        <v>50000</v>
      </c>
      <c r="J21">
        <v>2</v>
      </c>
      <c r="K21" s="18">
        <v>25.511399999999998</v>
      </c>
      <c r="L21" s="10"/>
    </row>
    <row r="22" spans="2:12" x14ac:dyDescent="0.25">
      <c r="B22">
        <v>4</v>
      </c>
      <c r="C22">
        <v>50000</v>
      </c>
      <c r="D22">
        <v>1</v>
      </c>
      <c r="E22" s="18"/>
      <c r="F22" s="9"/>
      <c r="H22">
        <v>4</v>
      </c>
      <c r="I22">
        <v>50000</v>
      </c>
      <c r="J22">
        <v>2</v>
      </c>
      <c r="K22" s="18"/>
      <c r="L22" s="10"/>
    </row>
    <row r="23" spans="2:12" x14ac:dyDescent="0.25">
      <c r="B23">
        <v>5</v>
      </c>
      <c r="C23">
        <v>50000</v>
      </c>
      <c r="D23">
        <v>1</v>
      </c>
      <c r="E23" s="18"/>
      <c r="F23" s="9"/>
      <c r="H23">
        <v>5</v>
      </c>
      <c r="I23">
        <v>50000</v>
      </c>
      <c r="J23">
        <v>2</v>
      </c>
      <c r="K23" s="18"/>
      <c r="L23" s="10"/>
    </row>
    <row r="24" spans="2:12" x14ac:dyDescent="0.25">
      <c r="B24">
        <v>6</v>
      </c>
      <c r="C24">
        <v>50000</v>
      </c>
      <c r="D24">
        <v>1</v>
      </c>
      <c r="E24" s="18"/>
      <c r="F24" s="9"/>
      <c r="H24">
        <v>6</v>
      </c>
      <c r="I24">
        <v>50000</v>
      </c>
      <c r="J24">
        <v>2</v>
      </c>
      <c r="K24" s="18"/>
      <c r="L24" s="10"/>
    </row>
    <row r="25" spans="2:12" x14ac:dyDescent="0.25">
      <c r="B25">
        <v>7</v>
      </c>
      <c r="C25">
        <v>50000</v>
      </c>
      <c r="D25">
        <v>1</v>
      </c>
      <c r="E25" s="18"/>
      <c r="F25" s="9"/>
      <c r="H25">
        <v>7</v>
      </c>
      <c r="I25">
        <v>50000</v>
      </c>
      <c r="J25">
        <v>2</v>
      </c>
      <c r="K25" s="18"/>
      <c r="L25" s="10"/>
    </row>
    <row r="26" spans="2:12" x14ac:dyDescent="0.25">
      <c r="B26">
        <v>8</v>
      </c>
      <c r="C26">
        <v>50000</v>
      </c>
      <c r="D26">
        <v>1</v>
      </c>
      <c r="E26" s="18"/>
      <c r="F26" s="9"/>
      <c r="H26">
        <v>8</v>
      </c>
      <c r="I26">
        <v>50000</v>
      </c>
      <c r="J26">
        <v>2</v>
      </c>
      <c r="K26" s="18"/>
      <c r="L26" s="10"/>
    </row>
    <row r="27" spans="2:12" x14ac:dyDescent="0.25">
      <c r="B27">
        <v>9</v>
      </c>
      <c r="C27">
        <v>50000</v>
      </c>
      <c r="D27">
        <v>1</v>
      </c>
      <c r="E27" s="18"/>
      <c r="F27" s="9"/>
      <c r="H27">
        <v>9</v>
      </c>
      <c r="I27">
        <v>50000</v>
      </c>
      <c r="J27">
        <v>2</v>
      </c>
      <c r="K27" s="18"/>
      <c r="L27" s="10"/>
    </row>
    <row r="28" spans="2:12" x14ac:dyDescent="0.25">
      <c r="B28">
        <v>10</v>
      </c>
      <c r="C28">
        <v>50000</v>
      </c>
      <c r="D28">
        <v>1</v>
      </c>
      <c r="E28" s="18"/>
      <c r="F28" s="9"/>
      <c r="H28">
        <v>10</v>
      </c>
      <c r="I28">
        <v>50000</v>
      </c>
      <c r="J28">
        <v>2</v>
      </c>
      <c r="K28" s="18"/>
      <c r="L28" s="10"/>
    </row>
    <row r="30" spans="2:12" x14ac:dyDescent="0.25">
      <c r="B30">
        <v>1</v>
      </c>
      <c r="C30">
        <v>100000</v>
      </c>
      <c r="D30">
        <v>1</v>
      </c>
      <c r="E30" s="18">
        <v>74.933800000000005</v>
      </c>
      <c r="H30">
        <v>1</v>
      </c>
      <c r="I30">
        <v>100000</v>
      </c>
      <c r="J30">
        <v>2</v>
      </c>
      <c r="K30" s="18">
        <v>80.194000000000003</v>
      </c>
    </row>
    <row r="31" spans="2:12" x14ac:dyDescent="0.25">
      <c r="B31">
        <v>2</v>
      </c>
      <c r="C31">
        <v>100000</v>
      </c>
      <c r="D31">
        <v>1</v>
      </c>
      <c r="E31" s="18"/>
      <c r="H31">
        <v>2</v>
      </c>
      <c r="I31">
        <v>100000</v>
      </c>
      <c r="J31">
        <v>2</v>
      </c>
      <c r="K31" s="18"/>
    </row>
    <row r="32" spans="2:12" x14ac:dyDescent="0.25">
      <c r="B32">
        <v>3</v>
      </c>
      <c r="C32">
        <v>100000</v>
      </c>
      <c r="D32">
        <v>1</v>
      </c>
      <c r="E32" s="18"/>
      <c r="H32">
        <v>3</v>
      </c>
      <c r="I32">
        <v>100000</v>
      </c>
      <c r="J32">
        <v>2</v>
      </c>
      <c r="K32" s="18"/>
    </row>
    <row r="33" spans="2:11" x14ac:dyDescent="0.25">
      <c r="B33">
        <v>4</v>
      </c>
      <c r="C33">
        <v>100000</v>
      </c>
      <c r="D33">
        <v>1</v>
      </c>
      <c r="E33" s="18"/>
      <c r="H33">
        <v>4</v>
      </c>
      <c r="I33">
        <v>100000</v>
      </c>
      <c r="J33">
        <v>2</v>
      </c>
      <c r="K33" s="18"/>
    </row>
    <row r="34" spans="2:11" x14ac:dyDescent="0.25">
      <c r="B34">
        <v>5</v>
      </c>
      <c r="C34">
        <v>100000</v>
      </c>
      <c r="D34">
        <v>1</v>
      </c>
      <c r="E34" s="18"/>
      <c r="H34">
        <v>5</v>
      </c>
      <c r="I34">
        <v>100000</v>
      </c>
      <c r="J34">
        <v>2</v>
      </c>
      <c r="K34" s="18"/>
    </row>
    <row r="36" spans="2:11" x14ac:dyDescent="0.25">
      <c r="H36">
        <v>1</v>
      </c>
      <c r="I36">
        <v>200000</v>
      </c>
      <c r="J36">
        <v>2</v>
      </c>
      <c r="K36">
        <v>303.32220000000001</v>
      </c>
    </row>
  </sheetData>
  <mergeCells count="4">
    <mergeCell ref="F8:F17"/>
    <mergeCell ref="L8:L17"/>
    <mergeCell ref="F19:F28"/>
    <mergeCell ref="L19:L2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47"/>
  <sheetViews>
    <sheetView topLeftCell="K19" zoomScaleNormal="100" workbookViewId="0">
      <selection activeCell="AE48" sqref="AE48"/>
    </sheetView>
  </sheetViews>
  <sheetFormatPr defaultColWidth="8.7109375" defaultRowHeight="15" x14ac:dyDescent="0.25"/>
  <cols>
    <col min="1" max="1" width="2.7109375" customWidth="1"/>
    <col min="2" max="2" width="5" customWidth="1"/>
    <col min="3" max="3" width="12.7109375" customWidth="1"/>
    <col min="4" max="4" width="20.42578125" customWidth="1"/>
    <col min="5" max="5" width="8.140625" customWidth="1"/>
    <col min="6" max="6" width="2.7109375" customWidth="1"/>
    <col min="7" max="7" width="12.42578125" customWidth="1"/>
    <col min="8" max="8" width="20" customWidth="1"/>
    <col min="10" max="10" width="20.42578125" customWidth="1"/>
    <col min="11" max="11" width="17.140625" style="19" customWidth="1"/>
    <col min="12" max="13" width="9.140625" style="20" customWidth="1"/>
    <col min="14" max="14" width="19.85546875" style="20" customWidth="1"/>
    <col min="15" max="15" width="3.7109375" customWidth="1"/>
    <col min="17" max="17" width="13.140625" customWidth="1"/>
    <col min="19" max="19" width="20.42578125" customWidth="1"/>
    <col min="20" max="20" width="17.140625" style="19" customWidth="1"/>
    <col min="21" max="22" width="9.140625" style="20" customWidth="1"/>
    <col min="23" max="23" width="19.85546875" style="20" customWidth="1"/>
    <col min="24" max="24" width="3.5703125" customWidth="1"/>
    <col min="26" max="26" width="13.140625" customWidth="1"/>
    <col min="28" max="28" width="20.42578125" customWidth="1"/>
    <col min="29" max="29" width="17.140625" style="19" customWidth="1"/>
    <col min="30" max="31" width="9.140625" style="20" customWidth="1"/>
    <col min="32" max="32" width="19.85546875" style="20" customWidth="1"/>
  </cols>
  <sheetData>
    <row r="1" spans="2:32" s="14" customFormat="1" x14ac:dyDescent="0.25">
      <c r="B1" s="8" t="s">
        <v>8</v>
      </c>
      <c r="C1" s="8"/>
      <c r="D1" s="8"/>
      <c r="E1" s="22"/>
      <c r="G1" s="7" t="s">
        <v>9</v>
      </c>
      <c r="H1" s="7"/>
      <c r="I1" s="7"/>
      <c r="J1" s="7"/>
      <c r="K1" s="7"/>
      <c r="L1" s="7"/>
      <c r="M1" s="7"/>
      <c r="N1" s="23"/>
      <c r="P1" s="8" t="s">
        <v>9</v>
      </c>
      <c r="Q1" s="8"/>
      <c r="R1" s="8"/>
      <c r="S1" s="8"/>
      <c r="T1" s="8"/>
      <c r="U1" s="8"/>
      <c r="V1" s="21"/>
      <c r="W1" s="23"/>
      <c r="Y1" s="7" t="s">
        <v>9</v>
      </c>
      <c r="Z1" s="7"/>
      <c r="AA1" s="7"/>
      <c r="AB1" s="7"/>
      <c r="AC1" s="7"/>
      <c r="AD1" s="7"/>
      <c r="AE1" s="23"/>
      <c r="AF1" s="23"/>
    </row>
    <row r="2" spans="2:32" s="14" customFormat="1" x14ac:dyDescent="0.25">
      <c r="B2" s="24" t="s">
        <v>10</v>
      </c>
      <c r="C2" s="24" t="s">
        <v>3</v>
      </c>
      <c r="D2" s="25" t="s">
        <v>4</v>
      </c>
      <c r="E2" s="24" t="s">
        <v>11</v>
      </c>
      <c r="G2" s="24" t="s">
        <v>10</v>
      </c>
      <c r="H2" s="24" t="s">
        <v>6</v>
      </c>
      <c r="I2" s="24" t="s">
        <v>7</v>
      </c>
      <c r="J2" s="24" t="s">
        <v>4</v>
      </c>
      <c r="K2" s="26" t="s">
        <v>12</v>
      </c>
      <c r="L2" s="24" t="s">
        <v>11</v>
      </c>
      <c r="M2" s="24" t="s">
        <v>13</v>
      </c>
      <c r="N2" s="24" t="s">
        <v>14</v>
      </c>
      <c r="P2" s="24" t="s">
        <v>10</v>
      </c>
      <c r="Q2" s="24" t="s">
        <v>6</v>
      </c>
      <c r="R2" s="24" t="s">
        <v>7</v>
      </c>
      <c r="S2" s="24" t="s">
        <v>4</v>
      </c>
      <c r="T2" s="26" t="s">
        <v>12</v>
      </c>
      <c r="U2" s="24" t="s">
        <v>11</v>
      </c>
      <c r="V2" s="24" t="s">
        <v>13</v>
      </c>
      <c r="W2" s="24" t="s">
        <v>14</v>
      </c>
      <c r="Y2" s="24" t="s">
        <v>10</v>
      </c>
      <c r="Z2" s="24" t="s">
        <v>6</v>
      </c>
      <c r="AA2" s="24" t="s">
        <v>7</v>
      </c>
      <c r="AB2" s="24" t="s">
        <v>4</v>
      </c>
      <c r="AC2" s="26" t="s">
        <v>12</v>
      </c>
      <c r="AD2" s="24" t="s">
        <v>11</v>
      </c>
      <c r="AE2" s="24" t="s">
        <v>13</v>
      </c>
      <c r="AF2" s="24" t="s">
        <v>14</v>
      </c>
    </row>
    <row r="3" spans="2:32" x14ac:dyDescent="0.25">
      <c r="B3" s="27">
        <v>1</v>
      </c>
      <c r="C3" s="27">
        <v>30000</v>
      </c>
      <c r="D3" s="28">
        <v>5.2683999999999997</v>
      </c>
      <c r="E3" s="6">
        <f>MEDIAN(D3:D7)</f>
        <v>5.3269000000000002</v>
      </c>
      <c r="G3" s="27">
        <v>1</v>
      </c>
      <c r="H3" s="27">
        <v>30000</v>
      </c>
      <c r="I3" s="27">
        <v>1</v>
      </c>
      <c r="J3" s="29">
        <v>7.2228000000000003</v>
      </c>
      <c r="K3" s="30">
        <f>H3/J3</f>
        <v>4153.5138727363346</v>
      </c>
      <c r="L3" s="5">
        <f>MEDIAN(J3:J7)</f>
        <v>6.9465000000000003</v>
      </c>
      <c r="M3" s="5">
        <f>E3/L3</f>
        <v>0.76684661340243288</v>
      </c>
      <c r="N3" s="5">
        <f>AVERAGE(K3:K7)</f>
        <v>4227.4398561208272</v>
      </c>
      <c r="P3" s="27">
        <v>1</v>
      </c>
      <c r="Q3" s="27">
        <v>30000</v>
      </c>
      <c r="R3" s="27">
        <v>2</v>
      </c>
      <c r="S3" s="29">
        <v>4.3132000000000001</v>
      </c>
      <c r="T3" s="30">
        <f>Q3/S3</f>
        <v>6955.3927478438281</v>
      </c>
      <c r="U3" s="4">
        <f>MEDIAN(S3:S7)</f>
        <v>4.3132000000000001</v>
      </c>
      <c r="V3" s="5">
        <f>E3/U3</f>
        <v>1.2350227209496429</v>
      </c>
      <c r="W3" s="5">
        <f>AVERAGE(T3:T7)</f>
        <v>7141.3628920518213</v>
      </c>
      <c r="Y3" s="27">
        <v>1</v>
      </c>
      <c r="Z3" s="27">
        <v>30000</v>
      </c>
      <c r="AA3" s="27">
        <v>3</v>
      </c>
      <c r="AB3" s="29">
        <v>4.0883000000000003</v>
      </c>
      <c r="AC3" s="30">
        <f>Z3/AB3</f>
        <v>7338.0133551843055</v>
      </c>
      <c r="AD3" s="4">
        <f>MEDIAN(AB3:AB7)</f>
        <v>3.4293</v>
      </c>
      <c r="AE3" s="5">
        <f>E3/AD3</f>
        <v>1.5533490799871694</v>
      </c>
      <c r="AF3" s="5">
        <f>AVERAGE(AC3:AC7)</f>
        <v>8898.0747934473511</v>
      </c>
    </row>
    <row r="4" spans="2:32" x14ac:dyDescent="0.25">
      <c r="B4" s="27">
        <v>2</v>
      </c>
      <c r="C4" s="27">
        <v>30000</v>
      </c>
      <c r="D4" s="28">
        <v>5.2801</v>
      </c>
      <c r="E4" s="6"/>
      <c r="G4" s="27">
        <v>2</v>
      </c>
      <c r="H4" s="27">
        <v>30000</v>
      </c>
      <c r="I4" s="27">
        <v>1</v>
      </c>
      <c r="J4" s="29">
        <v>8.2566000000000006</v>
      </c>
      <c r="K4" s="30">
        <f>H4/J4</f>
        <v>3633.4568708669426</v>
      </c>
      <c r="L4" s="5"/>
      <c r="M4" s="5"/>
      <c r="N4" s="5"/>
      <c r="P4" s="27">
        <v>2</v>
      </c>
      <c r="Q4" s="27">
        <v>30000</v>
      </c>
      <c r="R4" s="27">
        <v>2</v>
      </c>
      <c r="S4" s="29">
        <v>3.5468999999999999</v>
      </c>
      <c r="T4" s="30">
        <f>Q4/S4</f>
        <v>8458.0901632411405</v>
      </c>
      <c r="U4" s="4"/>
      <c r="V4" s="5"/>
      <c r="W4" s="5"/>
      <c r="Y4" s="27">
        <v>2</v>
      </c>
      <c r="Z4" s="27">
        <v>30000</v>
      </c>
      <c r="AA4" s="27">
        <v>3</v>
      </c>
      <c r="AB4" s="29">
        <v>3.1288999999999998</v>
      </c>
      <c r="AC4" s="30">
        <f>Z4/AB4</f>
        <v>9588.0341334015156</v>
      </c>
      <c r="AD4" s="4"/>
      <c r="AE4" s="5"/>
      <c r="AF4" s="5"/>
    </row>
    <row r="5" spans="2:32" x14ac:dyDescent="0.25">
      <c r="B5" s="27">
        <v>3</v>
      </c>
      <c r="C5" s="27">
        <v>30000</v>
      </c>
      <c r="D5" s="28">
        <v>5.5399000000000003</v>
      </c>
      <c r="E5" s="6"/>
      <c r="G5" s="27">
        <v>3</v>
      </c>
      <c r="H5" s="27">
        <v>30000</v>
      </c>
      <c r="I5" s="27">
        <v>1</v>
      </c>
      <c r="J5" s="29">
        <v>6.5422000000000002</v>
      </c>
      <c r="K5" s="30">
        <f>H5/J5</f>
        <v>4585.6134022194365</v>
      </c>
      <c r="L5" s="5"/>
      <c r="M5" s="5"/>
      <c r="N5" s="5"/>
      <c r="P5" s="27">
        <v>3</v>
      </c>
      <c r="Q5" s="27">
        <v>30000</v>
      </c>
      <c r="R5" s="27">
        <v>2</v>
      </c>
      <c r="S5" s="29">
        <v>4.6553000000000004</v>
      </c>
      <c r="T5" s="30">
        <f>Q5/S5</f>
        <v>6444.2678237707551</v>
      </c>
      <c r="U5" s="4"/>
      <c r="V5" s="5"/>
      <c r="W5" s="5"/>
      <c r="Y5" s="27">
        <v>3</v>
      </c>
      <c r="Z5" s="27">
        <v>30000</v>
      </c>
      <c r="AA5" s="27">
        <v>3</v>
      </c>
      <c r="AB5" s="29">
        <v>2.7504</v>
      </c>
      <c r="AC5" s="30">
        <f>Z5/AB5</f>
        <v>10907.504363001746</v>
      </c>
      <c r="AD5" s="4"/>
      <c r="AE5" s="5"/>
      <c r="AF5" s="5"/>
    </row>
    <row r="6" spans="2:32" x14ac:dyDescent="0.25">
      <c r="B6" s="27">
        <v>4</v>
      </c>
      <c r="C6" s="27">
        <v>30000</v>
      </c>
      <c r="D6" s="28">
        <v>5.3269000000000002</v>
      </c>
      <c r="E6" s="6"/>
      <c r="G6" s="27">
        <v>4</v>
      </c>
      <c r="H6" s="27">
        <v>30000</v>
      </c>
      <c r="I6" s="27">
        <v>1</v>
      </c>
      <c r="J6" s="29">
        <v>6.9465000000000003</v>
      </c>
      <c r="K6" s="30">
        <f>H6/J6</f>
        <v>4318.7216583891168</v>
      </c>
      <c r="L6" s="5"/>
      <c r="M6" s="5"/>
      <c r="N6" s="5"/>
      <c r="P6" s="27">
        <v>4</v>
      </c>
      <c r="Q6" s="27">
        <v>30000</v>
      </c>
      <c r="R6" s="27">
        <v>2</v>
      </c>
      <c r="S6" s="29">
        <v>4.7306999999999997</v>
      </c>
      <c r="T6" s="30">
        <f>Q6/S6</f>
        <v>6341.5562178958717</v>
      </c>
      <c r="U6" s="4"/>
      <c r="V6" s="5"/>
      <c r="W6" s="5"/>
      <c r="Y6" s="27">
        <v>4</v>
      </c>
      <c r="Z6" s="27">
        <v>30000</v>
      </c>
      <c r="AA6" s="27">
        <v>3</v>
      </c>
      <c r="AB6" s="29">
        <v>3.4293</v>
      </c>
      <c r="AC6" s="30">
        <f>Z6/AB6</f>
        <v>8748.141020033243</v>
      </c>
      <c r="AD6" s="4"/>
      <c r="AE6" s="5"/>
      <c r="AF6" s="5"/>
    </row>
    <row r="7" spans="2:32" x14ac:dyDescent="0.25">
      <c r="B7" s="27">
        <v>5</v>
      </c>
      <c r="C7" s="27">
        <v>30000</v>
      </c>
      <c r="D7" s="28">
        <v>5.6284999999999998</v>
      </c>
      <c r="E7" s="6"/>
      <c r="G7" s="27">
        <v>5</v>
      </c>
      <c r="H7" s="27">
        <v>30000</v>
      </c>
      <c r="I7" s="27">
        <v>1</v>
      </c>
      <c r="J7" s="29">
        <v>6.7477999999999998</v>
      </c>
      <c r="K7" s="30">
        <f>H7/J7</f>
        <v>4445.8934763923062</v>
      </c>
      <c r="L7" s="5"/>
      <c r="M7" s="5"/>
      <c r="N7" s="5"/>
      <c r="P7" s="27">
        <v>5</v>
      </c>
      <c r="Q7" s="27">
        <v>30000</v>
      </c>
      <c r="R7" s="27">
        <v>2</v>
      </c>
      <c r="S7" s="29">
        <v>3.996</v>
      </c>
      <c r="T7" s="30">
        <f>Q7/S7</f>
        <v>7507.5075075075074</v>
      </c>
      <c r="U7" s="4"/>
      <c r="V7" s="5"/>
      <c r="W7" s="5"/>
      <c r="Y7" s="27">
        <v>5</v>
      </c>
      <c r="Z7" s="27">
        <v>30000</v>
      </c>
      <c r="AA7" s="27">
        <v>3</v>
      </c>
      <c r="AB7" s="29">
        <v>3.7932999999999999</v>
      </c>
      <c r="AC7" s="30">
        <f>Z7/AB7</f>
        <v>7908.6810956159543</v>
      </c>
      <c r="AD7" s="4"/>
      <c r="AE7" s="5"/>
      <c r="AF7" s="5"/>
    </row>
    <row r="8" spans="2:32" x14ac:dyDescent="0.25">
      <c r="D8" s="13"/>
      <c r="E8" s="16"/>
      <c r="J8" s="17"/>
      <c r="K8" s="31"/>
      <c r="T8" s="31"/>
      <c r="AC8" s="31"/>
    </row>
    <row r="9" spans="2:32" x14ac:dyDescent="0.25">
      <c r="B9" s="27">
        <v>1</v>
      </c>
      <c r="C9" s="27">
        <v>50000</v>
      </c>
      <c r="D9" s="28">
        <v>14.659700000000001</v>
      </c>
      <c r="E9" s="6">
        <f>MEDIAN(D9:D13)</f>
        <v>13.7445</v>
      </c>
      <c r="G9" s="29">
        <v>1</v>
      </c>
      <c r="H9" s="29">
        <v>50000</v>
      </c>
      <c r="I9" s="29">
        <v>1</v>
      </c>
      <c r="J9" s="29">
        <v>19.433499999999999</v>
      </c>
      <c r="K9" s="32">
        <f>H9/J9</f>
        <v>2572.8767334756994</v>
      </c>
      <c r="L9" s="3">
        <f>MEDIAN(J9:J13)</f>
        <v>18.835999999999999</v>
      </c>
      <c r="M9" s="3">
        <f>E9/L9</f>
        <v>0.72969314079422387</v>
      </c>
      <c r="N9" s="3">
        <f>AVERAGE(K9:K13)</f>
        <v>2669.0302354391706</v>
      </c>
      <c r="O9" s="17"/>
      <c r="P9" s="29">
        <v>1</v>
      </c>
      <c r="Q9" s="29">
        <v>50000</v>
      </c>
      <c r="R9" s="29">
        <v>2</v>
      </c>
      <c r="S9" s="29">
        <v>11.757400000000001</v>
      </c>
      <c r="T9" s="32">
        <f>Q9/S9</f>
        <v>4252.6408899926855</v>
      </c>
      <c r="U9" s="2">
        <f>MEDIAN(S9:S13)</f>
        <v>11.757400000000001</v>
      </c>
      <c r="V9" s="3">
        <f>E9/U9</f>
        <v>1.1690084542500894</v>
      </c>
      <c r="W9" s="3">
        <f>AVERAGE(T9:T13)</f>
        <v>4282.8726173836749</v>
      </c>
      <c r="X9" s="17"/>
      <c r="Y9" s="29">
        <v>1</v>
      </c>
      <c r="Z9" s="29">
        <v>50000</v>
      </c>
      <c r="AA9" s="29">
        <v>3</v>
      </c>
      <c r="AB9" s="53">
        <v>9.3026</v>
      </c>
      <c r="AC9" s="32">
        <f>Z9/AB9</f>
        <v>5374.841442177456</v>
      </c>
      <c r="AD9" s="2">
        <f>MEDIAN(AB9:AB13)</f>
        <v>9.3026</v>
      </c>
      <c r="AE9" s="3">
        <f>E9/AD9</f>
        <v>1.4774901640401608</v>
      </c>
      <c r="AF9" s="3">
        <f>AVERAGE(AC9:AC13)</f>
        <v>5352.989941957434</v>
      </c>
    </row>
    <row r="10" spans="2:32" x14ac:dyDescent="0.25">
      <c r="B10" s="27">
        <v>2</v>
      </c>
      <c r="C10" s="27">
        <v>50000</v>
      </c>
      <c r="D10" s="28">
        <v>13.7445</v>
      </c>
      <c r="E10" s="6"/>
      <c r="G10" s="29">
        <v>2</v>
      </c>
      <c r="H10" s="29">
        <v>50000</v>
      </c>
      <c r="I10" s="29">
        <v>1</v>
      </c>
      <c r="J10" s="29">
        <v>19.125499999999999</v>
      </c>
      <c r="K10" s="32">
        <f>H10/J10</f>
        <v>2614.310736974197</v>
      </c>
      <c r="L10" s="3"/>
      <c r="M10" s="3"/>
      <c r="N10" s="3"/>
      <c r="O10" s="17"/>
      <c r="P10" s="29">
        <v>2</v>
      </c>
      <c r="Q10" s="29">
        <v>50000</v>
      </c>
      <c r="R10" s="29">
        <v>2</v>
      </c>
      <c r="S10" s="29">
        <v>11.760400000000001</v>
      </c>
      <c r="T10" s="32">
        <f>Q10/S10</f>
        <v>4251.5560695214444</v>
      </c>
      <c r="U10" s="2"/>
      <c r="V10" s="3"/>
      <c r="W10" s="3"/>
      <c r="X10" s="17"/>
      <c r="Y10" s="29">
        <v>2</v>
      </c>
      <c r="Z10" s="29">
        <v>50000</v>
      </c>
      <c r="AA10" s="29">
        <v>3</v>
      </c>
      <c r="AB10" s="53">
        <v>9.2286999999999999</v>
      </c>
      <c r="AC10" s="32">
        <f>Z10/AB10</f>
        <v>5417.8811750300692</v>
      </c>
      <c r="AD10" s="2"/>
      <c r="AE10" s="3"/>
      <c r="AF10" s="3"/>
    </row>
    <row r="11" spans="2:32" x14ac:dyDescent="0.25">
      <c r="B11" s="27">
        <v>3</v>
      </c>
      <c r="C11" s="27">
        <v>50000</v>
      </c>
      <c r="D11" s="28">
        <v>13.372</v>
      </c>
      <c r="E11" s="6"/>
      <c r="G11" s="29">
        <v>3</v>
      </c>
      <c r="H11" s="29">
        <v>50000</v>
      </c>
      <c r="I11" s="29">
        <v>1</v>
      </c>
      <c r="J11" s="29">
        <v>18.835999999999999</v>
      </c>
      <c r="K11" s="32">
        <f>H11/J11</f>
        <v>2654.4913994478661</v>
      </c>
      <c r="L11" s="3"/>
      <c r="M11" s="3"/>
      <c r="N11" s="3"/>
      <c r="O11" s="17"/>
      <c r="P11" s="29">
        <v>3</v>
      </c>
      <c r="Q11" s="29">
        <v>50000</v>
      </c>
      <c r="R11" s="29">
        <v>2</v>
      </c>
      <c r="S11" s="29">
        <v>11.004799999999999</v>
      </c>
      <c r="T11" s="32">
        <f>Q11/S11</f>
        <v>4543.4719395173015</v>
      </c>
      <c r="U11" s="2"/>
      <c r="V11" s="3"/>
      <c r="W11" s="3"/>
      <c r="X11" s="17"/>
      <c r="Y11" s="29">
        <v>3</v>
      </c>
      <c r="Z11" s="29">
        <v>50000</v>
      </c>
      <c r="AA11" s="29">
        <v>3</v>
      </c>
      <c r="AB11" s="53">
        <v>8.2744</v>
      </c>
      <c r="AC11" s="32">
        <f t="shared" ref="AC11:AC13" si="0">Z11/AB11</f>
        <v>6042.7342163782268</v>
      </c>
      <c r="AD11" s="2"/>
      <c r="AE11" s="3"/>
      <c r="AF11" s="3"/>
    </row>
    <row r="12" spans="2:32" x14ac:dyDescent="0.25">
      <c r="B12" s="27">
        <v>4</v>
      </c>
      <c r="C12" s="27">
        <v>50000</v>
      </c>
      <c r="D12" s="28">
        <v>16.499600000000001</v>
      </c>
      <c r="E12" s="6"/>
      <c r="G12" s="29">
        <v>4</v>
      </c>
      <c r="H12" s="29">
        <v>50000</v>
      </c>
      <c r="I12" s="29">
        <v>1</v>
      </c>
      <c r="J12" s="29">
        <v>17.6007</v>
      </c>
      <c r="K12" s="32">
        <f>H12/J12</f>
        <v>2840.7961047003814</v>
      </c>
      <c r="L12" s="3"/>
      <c r="M12" s="3"/>
      <c r="N12" s="3"/>
      <c r="O12" s="17"/>
      <c r="P12" s="29">
        <v>4</v>
      </c>
      <c r="Q12" s="29">
        <v>50000</v>
      </c>
      <c r="R12" s="29">
        <v>2</v>
      </c>
      <c r="S12" s="29">
        <v>12.4687</v>
      </c>
      <c r="T12" s="32">
        <f>Q12/S12</f>
        <v>4010.0411430221275</v>
      </c>
      <c r="U12" s="2"/>
      <c r="V12" s="3"/>
      <c r="W12" s="3"/>
      <c r="X12" s="17"/>
      <c r="Y12" s="29">
        <v>4</v>
      </c>
      <c r="Z12" s="29">
        <v>50000</v>
      </c>
      <c r="AA12" s="29">
        <v>3</v>
      </c>
      <c r="AB12" s="53">
        <v>10.4541</v>
      </c>
      <c r="AC12" s="32">
        <f t="shared" si="0"/>
        <v>4782.8124850537106</v>
      </c>
      <c r="AD12" s="2"/>
      <c r="AE12" s="3"/>
      <c r="AF12" s="3"/>
    </row>
    <row r="13" spans="2:32" x14ac:dyDescent="0.25">
      <c r="B13" s="27">
        <v>5</v>
      </c>
      <c r="C13" s="27">
        <v>50000</v>
      </c>
      <c r="D13" s="28">
        <v>13.5593</v>
      </c>
      <c r="E13" s="6"/>
      <c r="G13" s="29">
        <v>5</v>
      </c>
      <c r="H13" s="29">
        <v>50000</v>
      </c>
      <c r="I13" s="29">
        <v>1</v>
      </c>
      <c r="J13" s="29">
        <v>18.778099999999998</v>
      </c>
      <c r="K13" s="32">
        <f>H13/J13</f>
        <v>2662.6762025977073</v>
      </c>
      <c r="L13" s="3"/>
      <c r="M13" s="3"/>
      <c r="N13" s="3"/>
      <c r="O13" s="17"/>
      <c r="P13" s="29">
        <v>5</v>
      </c>
      <c r="Q13" s="29">
        <v>50000</v>
      </c>
      <c r="R13" s="29">
        <v>2</v>
      </c>
      <c r="S13" s="29">
        <v>11.476699999999999</v>
      </c>
      <c r="T13" s="32">
        <f>Q13/S13</f>
        <v>4356.6530448648136</v>
      </c>
      <c r="U13" s="2"/>
      <c r="V13" s="3"/>
      <c r="W13" s="3"/>
      <c r="X13" s="17"/>
      <c r="Y13" s="29">
        <v>5</v>
      </c>
      <c r="Z13" s="29">
        <v>50000</v>
      </c>
      <c r="AA13" s="29">
        <v>3</v>
      </c>
      <c r="AB13" s="53">
        <v>9.7149999999999999</v>
      </c>
      <c r="AC13" s="32">
        <f t="shared" si="0"/>
        <v>5146.68039114771</v>
      </c>
      <c r="AD13" s="2"/>
      <c r="AE13" s="3"/>
      <c r="AF13" s="3"/>
    </row>
    <row r="14" spans="2:32" x14ac:dyDescent="0.25">
      <c r="G14" s="17"/>
      <c r="H14" s="17"/>
      <c r="I14" s="17"/>
      <c r="J14" s="17"/>
      <c r="K14" s="31"/>
      <c r="L14" s="34"/>
      <c r="M14" s="34"/>
      <c r="N14" s="34"/>
      <c r="O14" s="17"/>
      <c r="P14" s="17"/>
      <c r="Q14" s="17"/>
      <c r="R14" s="17"/>
      <c r="S14" s="17"/>
      <c r="T14" s="31"/>
      <c r="U14" s="34"/>
      <c r="V14" s="34"/>
      <c r="W14" s="34"/>
      <c r="X14" s="17"/>
      <c r="Y14" s="17"/>
      <c r="Z14" s="17"/>
      <c r="AA14" s="17"/>
      <c r="AB14" s="17"/>
      <c r="AC14" s="31"/>
      <c r="AD14" s="34"/>
      <c r="AE14" s="34"/>
      <c r="AF14" s="34"/>
    </row>
    <row r="15" spans="2:32" x14ac:dyDescent="0.25">
      <c r="B15" s="27">
        <v>1</v>
      </c>
      <c r="C15" s="27">
        <v>100000</v>
      </c>
      <c r="D15" s="28">
        <v>60.077199999999998</v>
      </c>
      <c r="E15" s="1">
        <f>MEDIAN(D15:D19)</f>
        <v>58.944899999999997</v>
      </c>
      <c r="G15" s="29">
        <v>1</v>
      </c>
      <c r="H15" s="29">
        <v>100000</v>
      </c>
      <c r="I15" s="29">
        <v>1</v>
      </c>
      <c r="J15" s="29">
        <v>66.291399999999996</v>
      </c>
      <c r="K15" s="32">
        <f>H15/J15</f>
        <v>1508.4912975137047</v>
      </c>
      <c r="L15" s="2">
        <f>MEDIAN(J15:J19)</f>
        <v>66.539599999999993</v>
      </c>
      <c r="M15" s="2">
        <f>E15/L15</f>
        <v>0.88586195288219349</v>
      </c>
      <c r="N15" s="2">
        <f>AVERAGE(K15:K19)</f>
        <v>1507.2905267664485</v>
      </c>
      <c r="O15" s="17"/>
      <c r="P15" s="29">
        <v>1</v>
      </c>
      <c r="Q15" s="29">
        <v>100000</v>
      </c>
      <c r="R15" s="29">
        <v>2</v>
      </c>
      <c r="S15" s="29">
        <v>39.939</v>
      </c>
      <c r="T15" s="32">
        <f>Q15/S15</f>
        <v>2503.8183229424872</v>
      </c>
      <c r="U15" s="2">
        <f>MEDIAN(S15:S19)</f>
        <v>39.763800000000003</v>
      </c>
      <c r="V15" s="2">
        <f>E15/U15</f>
        <v>1.4823759298658576</v>
      </c>
      <c r="W15" s="2">
        <f>AVERAGE(T15:T19)</f>
        <v>2523.9732789157729</v>
      </c>
      <c r="X15" s="17"/>
      <c r="Y15" s="29">
        <v>1</v>
      </c>
      <c r="Z15" s="29">
        <v>100000</v>
      </c>
      <c r="AA15" s="29">
        <v>3</v>
      </c>
      <c r="AB15" s="29">
        <v>31.611000000000001</v>
      </c>
      <c r="AC15" s="32">
        <f>Z15/AB15</f>
        <v>3163.4557590712093</v>
      </c>
      <c r="AD15" s="2">
        <f>MEDIAN(AB15:AB19)</f>
        <v>32.367199999999997</v>
      </c>
      <c r="AE15" s="2">
        <f>E15/AD15</f>
        <v>1.8211306507822735</v>
      </c>
      <c r="AF15" s="2">
        <f>AVERAGE(AC15:AC19)</f>
        <v>3083.1193424173289</v>
      </c>
    </row>
    <row r="16" spans="2:32" x14ac:dyDescent="0.25">
      <c r="B16" s="27">
        <v>2</v>
      </c>
      <c r="C16" s="27">
        <v>100000</v>
      </c>
      <c r="D16" s="28">
        <v>59.428899999999999</v>
      </c>
      <c r="E16" s="1"/>
      <c r="G16" s="29">
        <v>2</v>
      </c>
      <c r="H16" s="29">
        <v>100000</v>
      </c>
      <c r="I16" s="29">
        <v>1</v>
      </c>
      <c r="J16" s="29">
        <v>64.2102</v>
      </c>
      <c r="K16" s="32">
        <f>H16/J16</f>
        <v>1557.3849637596518</v>
      </c>
      <c r="L16" s="2"/>
      <c r="M16" s="2"/>
      <c r="N16" s="2"/>
      <c r="O16" s="17"/>
      <c r="P16" s="29">
        <v>2</v>
      </c>
      <c r="Q16" s="29">
        <v>100000</v>
      </c>
      <c r="R16" s="29">
        <v>2</v>
      </c>
      <c r="S16" s="29">
        <v>41.063699999999997</v>
      </c>
      <c r="T16" s="32">
        <f>Q16/S16</f>
        <v>2435.2408574970109</v>
      </c>
      <c r="U16" s="2"/>
      <c r="V16" s="2"/>
      <c r="W16" s="2"/>
      <c r="X16" s="17"/>
      <c r="Y16" s="29">
        <v>2</v>
      </c>
      <c r="Z16" s="29">
        <v>100000</v>
      </c>
      <c r="AA16" s="29">
        <v>3</v>
      </c>
      <c r="AB16" s="29">
        <v>32.040300000000002</v>
      </c>
      <c r="AC16" s="32">
        <f>Z16/AB16</f>
        <v>3121.0694032203191</v>
      </c>
      <c r="AD16" s="2"/>
      <c r="AE16" s="2"/>
      <c r="AF16" s="2"/>
    </row>
    <row r="17" spans="2:32" x14ac:dyDescent="0.25">
      <c r="B17" s="27">
        <v>3</v>
      </c>
      <c r="C17" s="27">
        <v>100000</v>
      </c>
      <c r="D17" s="28">
        <v>53.981900000000003</v>
      </c>
      <c r="E17" s="1"/>
      <c r="G17" s="29">
        <v>3</v>
      </c>
      <c r="H17" s="29">
        <v>100000</v>
      </c>
      <c r="I17" s="29">
        <v>1</v>
      </c>
      <c r="J17" s="29">
        <v>66.539599999999993</v>
      </c>
      <c r="K17" s="32">
        <f>H17/J17</f>
        <v>1502.8644596601123</v>
      </c>
      <c r="L17" s="2"/>
      <c r="M17" s="2"/>
      <c r="N17" s="2"/>
      <c r="O17" s="17"/>
      <c r="P17" s="29">
        <v>3</v>
      </c>
      <c r="Q17" s="29">
        <v>100000</v>
      </c>
      <c r="R17" s="29">
        <v>2</v>
      </c>
      <c r="S17" s="29">
        <v>38.953800000000001</v>
      </c>
      <c r="T17" s="32">
        <f>Q17/S17</f>
        <v>2567.143641955342</v>
      </c>
      <c r="U17" s="2"/>
      <c r="V17" s="2"/>
      <c r="W17" s="2"/>
      <c r="X17" s="17"/>
      <c r="Y17" s="29">
        <v>3</v>
      </c>
      <c r="Z17" s="29">
        <v>100000</v>
      </c>
      <c r="AA17" s="29">
        <v>3</v>
      </c>
      <c r="AB17" s="29">
        <v>32.405000000000001</v>
      </c>
      <c r="AC17" s="32">
        <f>Z17/AB17</f>
        <v>3085.9435272334517</v>
      </c>
      <c r="AD17" s="2"/>
      <c r="AE17" s="2"/>
      <c r="AF17" s="2"/>
    </row>
    <row r="18" spans="2:32" x14ac:dyDescent="0.25">
      <c r="B18" s="27">
        <v>4</v>
      </c>
      <c r="C18" s="27">
        <v>100000</v>
      </c>
      <c r="D18" s="28">
        <v>58.944899999999997</v>
      </c>
      <c r="E18" s="1"/>
      <c r="G18" s="29">
        <v>4</v>
      </c>
      <c r="H18" s="29">
        <v>100000</v>
      </c>
      <c r="I18" s="29">
        <v>1</v>
      </c>
      <c r="J18" s="29">
        <v>67.422600000000003</v>
      </c>
      <c r="K18" s="32">
        <f>H18/J18</f>
        <v>1483.1821970674521</v>
      </c>
      <c r="L18" s="2"/>
      <c r="M18" s="2"/>
      <c r="N18" s="2"/>
      <c r="O18" s="17"/>
      <c r="P18" s="29">
        <v>4</v>
      </c>
      <c r="Q18" s="29">
        <v>100000</v>
      </c>
      <c r="R18" s="29">
        <v>2</v>
      </c>
      <c r="S18" s="29">
        <v>38.479100000000003</v>
      </c>
      <c r="T18" s="32">
        <f>Q18/S18</f>
        <v>2598.8133818098654</v>
      </c>
      <c r="U18" s="2"/>
      <c r="V18" s="2"/>
      <c r="W18" s="2"/>
      <c r="X18" s="17"/>
      <c r="Y18" s="29">
        <v>4</v>
      </c>
      <c r="Z18" s="29">
        <v>100000</v>
      </c>
      <c r="AA18" s="29">
        <v>3</v>
      </c>
      <c r="AB18" s="29">
        <v>32.367199999999997</v>
      </c>
      <c r="AC18" s="32">
        <f>Z18/AB18</f>
        <v>3089.5474430905365</v>
      </c>
      <c r="AD18" s="2"/>
      <c r="AE18" s="2"/>
      <c r="AF18" s="2"/>
    </row>
    <row r="19" spans="2:32" x14ac:dyDescent="0.25">
      <c r="B19" s="27">
        <v>5</v>
      </c>
      <c r="C19" s="27">
        <v>100000</v>
      </c>
      <c r="D19" s="28">
        <v>53.363100000000003</v>
      </c>
      <c r="E19" s="1"/>
      <c r="G19" s="29">
        <v>5</v>
      </c>
      <c r="H19" s="29">
        <v>100000</v>
      </c>
      <c r="I19" s="29">
        <v>1</v>
      </c>
      <c r="J19" s="29">
        <v>67.361400000000003</v>
      </c>
      <c r="K19" s="32">
        <f>H19/J19</f>
        <v>1484.5297158313217</v>
      </c>
      <c r="L19" s="2"/>
      <c r="M19" s="2"/>
      <c r="N19" s="2"/>
      <c r="O19" s="17"/>
      <c r="P19" s="29">
        <v>5</v>
      </c>
      <c r="Q19" s="29">
        <v>100000</v>
      </c>
      <c r="R19" s="29">
        <v>2</v>
      </c>
      <c r="S19" s="29">
        <v>39.763800000000003</v>
      </c>
      <c r="T19" s="32">
        <f>Q19/S19</f>
        <v>2514.8501903741594</v>
      </c>
      <c r="U19" s="2"/>
      <c r="V19" s="2"/>
      <c r="W19" s="2"/>
      <c r="X19" s="17"/>
      <c r="Y19" s="29">
        <v>5</v>
      </c>
      <c r="Z19" s="29">
        <v>100000</v>
      </c>
      <c r="AA19" s="29">
        <v>3</v>
      </c>
      <c r="AB19" s="29">
        <v>33.834299999999999</v>
      </c>
      <c r="AC19" s="32">
        <f>Z19/AB19</f>
        <v>2955.5805794711287</v>
      </c>
      <c r="AD19" s="2"/>
      <c r="AE19" s="2"/>
      <c r="AF19" s="2"/>
    </row>
    <row r="20" spans="2:32" s="14" customFormat="1" x14ac:dyDescent="0.25">
      <c r="D20" s="15"/>
      <c r="E20" s="35"/>
      <c r="G20" s="36"/>
      <c r="H20" s="36"/>
      <c r="I20" s="36"/>
      <c r="J20" s="36"/>
      <c r="K20" s="37"/>
      <c r="L20" s="38"/>
      <c r="M20" s="39">
        <f>MEDIAN(M3,M9,M15)</f>
        <v>0.76684661340243288</v>
      </c>
      <c r="N20" s="39">
        <f>AVERAGE(N3,N9,N15)</f>
        <v>2801.2535394421488</v>
      </c>
      <c r="O20" s="39"/>
      <c r="P20" s="39"/>
      <c r="Q20" s="39"/>
      <c r="R20" s="39"/>
      <c r="S20" s="39"/>
      <c r="T20" s="37"/>
      <c r="U20" s="39"/>
      <c r="V20" s="39">
        <f>MEDIAN(V3,V9,V15)</f>
        <v>1.2350227209496429</v>
      </c>
      <c r="W20" s="39">
        <f>AVERAGE(W3,W9,W15)</f>
        <v>4649.4029294504235</v>
      </c>
      <c r="X20" s="39"/>
      <c r="Y20" s="39"/>
      <c r="Z20" s="39"/>
      <c r="AA20" s="39"/>
      <c r="AB20" s="39"/>
      <c r="AC20" s="37"/>
      <c r="AD20" s="39"/>
      <c r="AE20" s="39">
        <f>MEDIAN(AE3,AE9,AE15)</f>
        <v>1.5533490799871694</v>
      </c>
      <c r="AF20" s="39">
        <f>AVERAGE(AF3,AF9,AF15)</f>
        <v>5778.0613592740383</v>
      </c>
    </row>
    <row r="21" spans="2:32" x14ac:dyDescent="0.25">
      <c r="D21" s="13"/>
      <c r="E21" s="16"/>
      <c r="G21" s="17"/>
      <c r="H21" s="17"/>
      <c r="I21" s="17"/>
      <c r="J21" s="36"/>
      <c r="K21" s="31"/>
      <c r="L21" s="34"/>
      <c r="M21" s="38"/>
      <c r="N21" s="34"/>
      <c r="O21" s="17"/>
      <c r="P21" s="17"/>
      <c r="Q21" s="17"/>
      <c r="R21" s="17"/>
      <c r="S21" s="17"/>
      <c r="T21" s="31"/>
      <c r="U21" s="34"/>
      <c r="V21" s="34"/>
      <c r="W21" s="34"/>
      <c r="X21" s="17"/>
      <c r="Y21" s="17"/>
      <c r="Z21" s="17"/>
      <c r="AA21" s="17"/>
      <c r="AB21" s="17"/>
      <c r="AC21" s="31"/>
      <c r="AD21" s="34"/>
      <c r="AE21" s="34"/>
      <c r="AF21" s="34"/>
    </row>
    <row r="22" spans="2:32" x14ac:dyDescent="0.25">
      <c r="D22" s="13"/>
      <c r="G22" s="17"/>
      <c r="H22" s="17" t="s">
        <v>15</v>
      </c>
      <c r="I22" s="17"/>
      <c r="J22" s="17"/>
      <c r="K22" s="31"/>
      <c r="L22" s="34"/>
      <c r="M22" s="34"/>
      <c r="N22" s="34"/>
      <c r="O22" s="17"/>
      <c r="P22" s="17"/>
      <c r="Q22" s="17"/>
      <c r="R22" s="17"/>
      <c r="S22" s="17"/>
      <c r="T22" s="31"/>
      <c r="U22" s="34"/>
      <c r="V22" s="34"/>
      <c r="W22" s="34"/>
      <c r="X22" s="17"/>
      <c r="Y22" s="17"/>
      <c r="Z22" s="17"/>
      <c r="AA22" s="17"/>
      <c r="AB22" s="17"/>
      <c r="AC22" s="31"/>
      <c r="AD22" s="34"/>
      <c r="AE22" s="34"/>
      <c r="AF22" s="34"/>
    </row>
    <row r="23" spans="2:32" x14ac:dyDescent="0.25">
      <c r="G23" s="17"/>
      <c r="H23" s="17" t="s">
        <v>16</v>
      </c>
      <c r="I23" s="17"/>
      <c r="J23" s="17"/>
      <c r="K23" s="31"/>
      <c r="L23" s="34"/>
      <c r="M23" s="34"/>
      <c r="N23" s="34"/>
      <c r="O23" s="17"/>
      <c r="X23" s="17"/>
      <c r="Y23" s="17"/>
      <c r="Z23" s="17"/>
      <c r="AA23" s="17"/>
      <c r="AB23" s="17"/>
      <c r="AC23" s="31"/>
      <c r="AD23" s="34"/>
      <c r="AE23" s="34"/>
      <c r="AF23" s="34"/>
    </row>
    <row r="24" spans="2:32" x14ac:dyDescent="0.25">
      <c r="H24" t="s">
        <v>17</v>
      </c>
    </row>
    <row r="27" spans="2:32" x14ac:dyDescent="0.25">
      <c r="G27" s="8" t="s">
        <v>23</v>
      </c>
      <c r="H27" s="8"/>
      <c r="I27" s="8"/>
      <c r="J27" s="8"/>
      <c r="K27" s="8"/>
      <c r="L27" s="8"/>
      <c r="M27" s="21"/>
      <c r="N27" s="23"/>
      <c r="P27" s="8" t="s">
        <v>23</v>
      </c>
      <c r="Q27" s="8"/>
      <c r="R27" s="8"/>
      <c r="S27" s="8"/>
      <c r="T27" s="8"/>
      <c r="U27" s="8"/>
      <c r="V27" s="21"/>
      <c r="W27" s="23"/>
      <c r="Y27" s="7" t="s">
        <v>23</v>
      </c>
      <c r="Z27" s="7"/>
      <c r="AA27" s="7"/>
      <c r="AB27" s="7"/>
      <c r="AC27" s="7"/>
      <c r="AD27" s="7"/>
      <c r="AE27" s="23"/>
      <c r="AF27" s="23"/>
    </row>
    <row r="28" spans="2:32" x14ac:dyDescent="0.25">
      <c r="G28" s="24" t="s">
        <v>10</v>
      </c>
      <c r="H28" s="24" t="s">
        <v>6</v>
      </c>
      <c r="I28" s="24" t="s">
        <v>7</v>
      </c>
      <c r="J28" s="24" t="s">
        <v>4</v>
      </c>
      <c r="K28" s="26" t="s">
        <v>12</v>
      </c>
      <c r="L28" s="24" t="s">
        <v>11</v>
      </c>
      <c r="M28" s="24" t="s">
        <v>13</v>
      </c>
      <c r="N28" s="24" t="s">
        <v>14</v>
      </c>
      <c r="P28" s="24" t="s">
        <v>10</v>
      </c>
      <c r="Q28" s="24" t="s">
        <v>6</v>
      </c>
      <c r="R28" s="24" t="s">
        <v>7</v>
      </c>
      <c r="S28" s="24" t="s">
        <v>4</v>
      </c>
      <c r="T28" s="26" t="s">
        <v>12</v>
      </c>
      <c r="U28" s="24" t="s">
        <v>11</v>
      </c>
      <c r="V28" s="24" t="s">
        <v>13</v>
      </c>
      <c r="W28" s="24" t="s">
        <v>14</v>
      </c>
      <c r="Y28" s="24" t="s">
        <v>10</v>
      </c>
      <c r="Z28" s="24" t="s">
        <v>6</v>
      </c>
      <c r="AA28" s="24" t="s">
        <v>7</v>
      </c>
      <c r="AB28" s="24" t="s">
        <v>4</v>
      </c>
      <c r="AC28" s="26" t="s">
        <v>12</v>
      </c>
      <c r="AD28" s="24" t="s">
        <v>11</v>
      </c>
      <c r="AE28" s="24" t="s">
        <v>13</v>
      </c>
      <c r="AF28" s="24" t="s">
        <v>14</v>
      </c>
    </row>
    <row r="29" spans="2:32" x14ac:dyDescent="0.25">
      <c r="G29" s="27">
        <v>1</v>
      </c>
      <c r="H29" s="27">
        <v>30000</v>
      </c>
      <c r="I29" s="27">
        <v>1</v>
      </c>
      <c r="J29" s="29">
        <v>3.5956999999999999</v>
      </c>
      <c r="K29" s="30">
        <f>H29/J29</f>
        <v>8343.298940401035</v>
      </c>
      <c r="L29" s="41">
        <f>MEDIAN(J29:J33)</f>
        <v>3.2879999999999998</v>
      </c>
      <c r="M29" s="44">
        <f>E3/L29</f>
        <v>1.6201034063260342</v>
      </c>
      <c r="N29" s="44">
        <f>AVERAGE(K29:K33)</f>
        <v>8916.4115942682383</v>
      </c>
      <c r="P29" s="27">
        <v>1</v>
      </c>
      <c r="Q29" s="27">
        <v>30000</v>
      </c>
      <c r="R29" s="27">
        <v>2</v>
      </c>
      <c r="S29" s="29">
        <v>2.1880999999999999</v>
      </c>
      <c r="T29" s="30">
        <f>Q29/S29</f>
        <v>13710.525113111833</v>
      </c>
      <c r="U29" s="41">
        <f>MEDIAN(S29:S33)</f>
        <v>2.1825999999999999</v>
      </c>
      <c r="V29" s="44">
        <f>E3/U29</f>
        <v>2.4406212773756075</v>
      </c>
      <c r="W29" s="44">
        <f>AVERAGE(T29:T33)</f>
        <v>13663.669578564508</v>
      </c>
      <c r="Y29" s="27">
        <v>1</v>
      </c>
      <c r="Z29" s="27">
        <v>30000</v>
      </c>
      <c r="AA29" s="27">
        <v>3</v>
      </c>
      <c r="AB29" s="29">
        <v>2.1032000000000002</v>
      </c>
      <c r="AC29" s="30">
        <f>Z29/AB29</f>
        <v>14263.978699125142</v>
      </c>
      <c r="AD29" s="4">
        <f>MEDIAN(AB29:AB33)</f>
        <v>2.1032000000000002</v>
      </c>
      <c r="AE29" s="5">
        <f>E3/AD29</f>
        <v>2.5327596044123242</v>
      </c>
      <c r="AF29" s="5">
        <f>AVERAGE(AC29:AC33)</f>
        <v>14487.501618863946</v>
      </c>
    </row>
    <row r="30" spans="2:32" x14ac:dyDescent="0.25">
      <c r="G30" s="27">
        <v>2</v>
      </c>
      <c r="H30" s="27">
        <v>30000</v>
      </c>
      <c r="I30" s="27">
        <v>1</v>
      </c>
      <c r="J30" s="29">
        <v>3.2065000000000001</v>
      </c>
      <c r="K30" s="30">
        <f>H30/J30</f>
        <v>9355.9956338687043</v>
      </c>
      <c r="L30" s="42"/>
      <c r="M30" s="45"/>
      <c r="N30" s="45"/>
      <c r="P30" s="27">
        <v>2</v>
      </c>
      <c r="Q30" s="27">
        <v>30000</v>
      </c>
      <c r="R30" s="27">
        <v>2</v>
      </c>
      <c r="S30" s="29">
        <v>2.1825999999999999</v>
      </c>
      <c r="T30" s="30">
        <f>Q30/S30</f>
        <v>13745.074681572438</v>
      </c>
      <c r="U30" s="42"/>
      <c r="V30" s="45"/>
      <c r="W30" s="45"/>
      <c r="Y30" s="27">
        <v>2</v>
      </c>
      <c r="Z30" s="27">
        <v>30000</v>
      </c>
      <c r="AA30" s="27">
        <v>3</v>
      </c>
      <c r="AB30" s="29">
        <v>2.9695999999999998</v>
      </c>
      <c r="AC30" s="30">
        <f>Z30/AB30</f>
        <v>10102.370689655174</v>
      </c>
      <c r="AD30" s="4"/>
      <c r="AE30" s="5"/>
      <c r="AF30" s="5"/>
    </row>
    <row r="31" spans="2:32" x14ac:dyDescent="0.25">
      <c r="G31" s="27">
        <v>3</v>
      </c>
      <c r="H31" s="27">
        <v>30000</v>
      </c>
      <c r="I31" s="27">
        <v>1</v>
      </c>
      <c r="J31" s="29">
        <v>3.5537000000000001</v>
      </c>
      <c r="K31" s="30">
        <f>H31/J31</f>
        <v>8441.9056194951736</v>
      </c>
      <c r="L31" s="42"/>
      <c r="M31" s="45"/>
      <c r="N31" s="45"/>
      <c r="P31" s="27">
        <v>3</v>
      </c>
      <c r="Q31" s="27">
        <v>30000</v>
      </c>
      <c r="R31" s="27">
        <v>2</v>
      </c>
      <c r="S31" s="29">
        <v>1.9893000000000001</v>
      </c>
      <c r="T31" s="30">
        <f>Q31/S31</f>
        <v>15080.681646810435</v>
      </c>
      <c r="U31" s="42"/>
      <c r="V31" s="45"/>
      <c r="W31" s="45"/>
      <c r="Y31" s="27">
        <v>3</v>
      </c>
      <c r="Z31" s="27">
        <v>30000</v>
      </c>
      <c r="AA31" s="27">
        <v>3</v>
      </c>
      <c r="AB31" s="29">
        <v>1.7062999999999999</v>
      </c>
      <c r="AC31" s="30">
        <f>Z31/AB31</f>
        <v>17581.902361835553</v>
      </c>
      <c r="AD31" s="4"/>
      <c r="AE31" s="5"/>
      <c r="AF31" s="5"/>
    </row>
    <row r="32" spans="2:32" x14ac:dyDescent="0.25">
      <c r="G32" s="27">
        <v>4</v>
      </c>
      <c r="H32" s="27">
        <v>30000</v>
      </c>
      <c r="I32" s="27">
        <v>1</v>
      </c>
      <c r="J32" s="29">
        <v>3.22</v>
      </c>
      <c r="K32" s="30">
        <f>H32/J32</f>
        <v>9316.7701863354032</v>
      </c>
      <c r="L32" s="42"/>
      <c r="M32" s="45"/>
      <c r="N32" s="45"/>
      <c r="P32" s="27">
        <v>4</v>
      </c>
      <c r="Q32" s="27">
        <v>30000</v>
      </c>
      <c r="R32" s="27">
        <v>2</v>
      </c>
      <c r="S32" s="29">
        <v>2.5629</v>
      </c>
      <c r="T32" s="30">
        <f>Q32/S32</f>
        <v>11705.489874751258</v>
      </c>
      <c r="U32" s="42"/>
      <c r="V32" s="45"/>
      <c r="W32" s="45"/>
      <c r="Y32" s="27">
        <v>4</v>
      </c>
      <c r="Z32" s="27">
        <v>30000</v>
      </c>
      <c r="AA32" s="27">
        <v>3</v>
      </c>
      <c r="AB32" s="29">
        <v>2.1196999999999999</v>
      </c>
      <c r="AC32" s="30">
        <f>Z32/AB32</f>
        <v>14152.94617162806</v>
      </c>
      <c r="AD32" s="4"/>
      <c r="AE32" s="5"/>
      <c r="AF32" s="5"/>
    </row>
    <row r="33" spans="7:32" x14ac:dyDescent="0.25">
      <c r="G33" s="27">
        <v>5</v>
      </c>
      <c r="H33" s="27">
        <v>30000</v>
      </c>
      <c r="I33" s="27">
        <v>1</v>
      </c>
      <c r="J33" s="29">
        <v>3.2879999999999998</v>
      </c>
      <c r="K33" s="30">
        <f>H33/J33</f>
        <v>9124.0875912408756</v>
      </c>
      <c r="L33" s="43"/>
      <c r="M33" s="46"/>
      <c r="N33" s="46"/>
      <c r="P33" s="27">
        <v>5</v>
      </c>
      <c r="Q33" s="27">
        <v>30000</v>
      </c>
      <c r="R33" s="27">
        <v>2</v>
      </c>
      <c r="S33" s="29">
        <v>2.1312000000000002</v>
      </c>
      <c r="T33" s="30">
        <f>Q33/S33</f>
        <v>14076.576576576575</v>
      </c>
      <c r="U33" s="43"/>
      <c r="V33" s="46"/>
      <c r="W33" s="46"/>
      <c r="Y33" s="27">
        <v>5</v>
      </c>
      <c r="Z33" s="27">
        <v>30000</v>
      </c>
      <c r="AA33" s="27">
        <v>3</v>
      </c>
      <c r="AB33" s="29">
        <v>1.8364</v>
      </c>
      <c r="AC33" s="30">
        <f>Z33/AB33</f>
        <v>16336.3101720758</v>
      </c>
      <c r="AD33" s="4"/>
      <c r="AE33" s="5"/>
      <c r="AF33" s="5"/>
    </row>
    <row r="34" spans="7:32" x14ac:dyDescent="0.25">
      <c r="K34" s="31"/>
      <c r="T34" s="31"/>
      <c r="AC34" s="31"/>
    </row>
    <row r="35" spans="7:32" x14ac:dyDescent="0.25">
      <c r="G35" s="29">
        <v>1</v>
      </c>
      <c r="H35" s="29">
        <v>50000</v>
      </c>
      <c r="I35" s="27">
        <v>1</v>
      </c>
      <c r="J35" s="29">
        <v>8.7312999999999992</v>
      </c>
      <c r="K35" s="32">
        <f>H35/J35</f>
        <v>5726.5241143930461</v>
      </c>
      <c r="L35" s="47">
        <f>MEDIAN(J35:J39)</f>
        <v>10.7982</v>
      </c>
      <c r="M35" s="50">
        <f>E9/L35</f>
        <v>1.2728510307273435</v>
      </c>
      <c r="N35" s="50">
        <f>AVERAGE(K35:K39)</f>
        <v>4826.0918702505669</v>
      </c>
      <c r="P35" s="29">
        <v>1</v>
      </c>
      <c r="Q35" s="29">
        <v>50000</v>
      </c>
      <c r="R35" s="29">
        <v>2</v>
      </c>
      <c r="S35" s="29">
        <v>5.9890999999999996</v>
      </c>
      <c r="T35" s="32">
        <f>Q35/S35</f>
        <v>8348.4997745905057</v>
      </c>
      <c r="U35" s="47">
        <f>MEDIAN(S35:S39)</f>
        <v>5.9890999999999996</v>
      </c>
      <c r="V35" s="50">
        <f>E9/U35</f>
        <v>2.2949191030371843</v>
      </c>
      <c r="W35" s="50">
        <f>AVERAGE(T35:T39)</f>
        <v>8512.4818313888645</v>
      </c>
      <c r="Y35" s="29">
        <v>1</v>
      </c>
      <c r="Z35" s="29">
        <v>50000</v>
      </c>
      <c r="AA35" s="29">
        <v>3</v>
      </c>
      <c r="AB35" s="53">
        <v>10.2765</v>
      </c>
      <c r="AC35" s="32">
        <f>Z35/AB35</f>
        <v>4865.4697611054344</v>
      </c>
      <c r="AD35" s="2">
        <f>MEDIAN(AB35:AB39)</f>
        <v>6.5446</v>
      </c>
      <c r="AE35" s="3">
        <f>E9/AD35</f>
        <v>2.1001283500901509</v>
      </c>
      <c r="AF35" s="3">
        <f>AVERAGE(AC35:AC39)</f>
        <v>7461.6203598259108</v>
      </c>
    </row>
    <row r="36" spans="7:32" x14ac:dyDescent="0.25">
      <c r="G36" s="29">
        <v>2</v>
      </c>
      <c r="H36" s="29">
        <v>50000</v>
      </c>
      <c r="I36" s="27">
        <v>1</v>
      </c>
      <c r="J36" s="29">
        <v>10.9229</v>
      </c>
      <c r="K36" s="32">
        <f>H36/J36</f>
        <v>4577.5389319686165</v>
      </c>
      <c r="L36" s="48"/>
      <c r="M36" s="51"/>
      <c r="N36" s="51"/>
      <c r="P36" s="29">
        <v>2</v>
      </c>
      <c r="Q36" s="29">
        <v>50000</v>
      </c>
      <c r="R36" s="29">
        <v>2</v>
      </c>
      <c r="S36" s="29">
        <v>5.1974</v>
      </c>
      <c r="T36" s="32">
        <f>Q36/S36</f>
        <v>9620.1947127409858</v>
      </c>
      <c r="U36" s="48"/>
      <c r="V36" s="51"/>
      <c r="W36" s="51"/>
      <c r="Y36" s="29">
        <v>2</v>
      </c>
      <c r="Z36" s="29">
        <v>50000</v>
      </c>
      <c r="AA36" s="29">
        <v>3</v>
      </c>
      <c r="AB36" s="53">
        <v>7.6410999999999998</v>
      </c>
      <c r="AC36" s="32">
        <f>Z36/AB36</f>
        <v>6543.5604821295365</v>
      </c>
      <c r="AD36" s="2"/>
      <c r="AE36" s="3"/>
      <c r="AF36" s="3"/>
    </row>
    <row r="37" spans="7:32" x14ac:dyDescent="0.25">
      <c r="G37" s="29">
        <v>3</v>
      </c>
      <c r="H37" s="29">
        <v>50000</v>
      </c>
      <c r="I37" s="27">
        <v>1</v>
      </c>
      <c r="J37" s="29">
        <v>11.375500000000001</v>
      </c>
      <c r="K37" s="32">
        <f>H37/J37</f>
        <v>4395.4111907168917</v>
      </c>
      <c r="L37" s="48"/>
      <c r="M37" s="51"/>
      <c r="N37" s="51"/>
      <c r="P37" s="29">
        <v>3</v>
      </c>
      <c r="Q37" s="29">
        <v>50000</v>
      </c>
      <c r="R37" s="29">
        <v>2</v>
      </c>
      <c r="S37" s="29">
        <v>5.8849</v>
      </c>
      <c r="T37" s="32">
        <f>Q37/S37</f>
        <v>8496.3210929667457</v>
      </c>
      <c r="U37" s="48"/>
      <c r="V37" s="51"/>
      <c r="W37" s="51"/>
      <c r="Y37" s="29">
        <v>3</v>
      </c>
      <c r="Z37" s="29">
        <v>50000</v>
      </c>
      <c r="AA37" s="29">
        <v>3</v>
      </c>
      <c r="AB37" s="53">
        <v>6.5446</v>
      </c>
      <c r="AC37" s="32">
        <f>Z37/AB37</f>
        <v>7639.8863184915808</v>
      </c>
      <c r="AD37" s="2"/>
      <c r="AE37" s="3"/>
      <c r="AF37" s="3"/>
    </row>
    <row r="38" spans="7:32" x14ac:dyDescent="0.25">
      <c r="G38" s="29">
        <v>4</v>
      </c>
      <c r="H38" s="29">
        <v>50000</v>
      </c>
      <c r="I38" s="27">
        <v>1</v>
      </c>
      <c r="J38" s="29">
        <v>10.7982</v>
      </c>
      <c r="K38" s="32">
        <f>H38/J38</f>
        <v>4630.4013631901616</v>
      </c>
      <c r="L38" s="48"/>
      <c r="M38" s="51"/>
      <c r="N38" s="51"/>
      <c r="P38" s="29">
        <v>4</v>
      </c>
      <c r="Q38" s="29">
        <v>50000</v>
      </c>
      <c r="R38" s="29">
        <v>2</v>
      </c>
      <c r="S38" s="29">
        <v>6.1283000000000003</v>
      </c>
      <c r="T38" s="32">
        <f>Q38/S38</f>
        <v>8158.869507041104</v>
      </c>
      <c r="U38" s="48"/>
      <c r="V38" s="51"/>
      <c r="W38" s="51"/>
      <c r="Y38" s="29">
        <v>4</v>
      </c>
      <c r="Z38" s="29">
        <v>50000</v>
      </c>
      <c r="AA38" s="29">
        <v>3</v>
      </c>
      <c r="AB38" s="53">
        <v>5.7717999999999998</v>
      </c>
      <c r="AC38" s="32">
        <f>Z38/AB38</f>
        <v>8662.8088291347594</v>
      </c>
      <c r="AD38" s="2"/>
      <c r="AE38" s="3"/>
      <c r="AF38" s="3"/>
    </row>
    <row r="39" spans="7:32" x14ac:dyDescent="0.25">
      <c r="G39" s="29">
        <v>5</v>
      </c>
      <c r="H39" s="29">
        <v>50000</v>
      </c>
      <c r="I39" s="27">
        <v>1</v>
      </c>
      <c r="J39" s="29">
        <v>10.4154</v>
      </c>
      <c r="K39" s="32">
        <f>H39/J39</f>
        <v>4800.5837509841194</v>
      </c>
      <c r="L39" s="49"/>
      <c r="M39" s="52"/>
      <c r="N39" s="52"/>
      <c r="P39" s="29">
        <v>5</v>
      </c>
      <c r="Q39" s="29">
        <v>50000</v>
      </c>
      <c r="R39" s="29">
        <v>2</v>
      </c>
      <c r="S39" s="29">
        <v>6.2984</v>
      </c>
      <c r="T39" s="32">
        <f>Q39/S39</f>
        <v>7938.5240696049786</v>
      </c>
      <c r="U39" s="49"/>
      <c r="V39" s="52"/>
      <c r="W39" s="52"/>
      <c r="Y39" s="29">
        <v>5</v>
      </c>
      <c r="Z39" s="29">
        <v>50000</v>
      </c>
      <c r="AA39" s="29">
        <v>3</v>
      </c>
      <c r="AB39" s="53">
        <v>5.2103000000000002</v>
      </c>
      <c r="AC39" s="32">
        <f>Z39/AB39</f>
        <v>9596.3764082682374</v>
      </c>
      <c r="AD39" s="2"/>
      <c r="AE39" s="3"/>
      <c r="AF39" s="3"/>
    </row>
    <row r="40" spans="7:32" x14ac:dyDescent="0.25">
      <c r="G40" s="17"/>
      <c r="H40" s="17"/>
      <c r="I40" s="17"/>
      <c r="J40" s="17"/>
      <c r="K40" s="31"/>
      <c r="L40" s="34"/>
      <c r="M40" s="34"/>
      <c r="N40" s="34"/>
      <c r="P40" s="17"/>
      <c r="Q40" s="17"/>
      <c r="R40" s="17"/>
      <c r="S40" s="17"/>
      <c r="T40" s="31"/>
      <c r="U40" s="34"/>
      <c r="V40" s="34"/>
      <c r="W40" s="34"/>
      <c r="Y40" s="17"/>
      <c r="Z40" s="17"/>
      <c r="AA40" s="17"/>
      <c r="AB40" s="17"/>
      <c r="AC40" s="31"/>
      <c r="AD40" s="34"/>
      <c r="AE40" s="34"/>
      <c r="AF40" s="34"/>
    </row>
    <row r="41" spans="7:32" x14ac:dyDescent="0.25">
      <c r="G41" s="29">
        <v>1</v>
      </c>
      <c r="H41" s="29">
        <v>100000</v>
      </c>
      <c r="I41" s="27">
        <v>1</v>
      </c>
      <c r="J41" s="29">
        <v>44.493099999999998</v>
      </c>
      <c r="K41" s="32">
        <f>H41/J41</f>
        <v>2247.539506125669</v>
      </c>
      <c r="L41" s="47">
        <f>MEDIAN(J41:J45)</f>
        <v>46.146099999999997</v>
      </c>
      <c r="M41" s="47">
        <f>E15/L41</f>
        <v>1.2773538825599564</v>
      </c>
      <c r="N41" s="47">
        <f>AVERAGE(K41:K45)</f>
        <v>2096.772749541582</v>
      </c>
      <c r="P41" s="29">
        <v>1</v>
      </c>
      <c r="Q41" s="29">
        <v>100000</v>
      </c>
      <c r="R41" s="29">
        <v>2</v>
      </c>
      <c r="S41" s="29">
        <v>26.781199999999998</v>
      </c>
      <c r="T41" s="32">
        <f>Q41/S41</f>
        <v>3733.9626305019942</v>
      </c>
      <c r="U41" s="47">
        <f>MEDIAN(S41:S45)</f>
        <v>26.781199999999998</v>
      </c>
      <c r="V41" s="47">
        <f>E15/U41</f>
        <v>2.2009805385867698</v>
      </c>
      <c r="W41" s="47">
        <f>AVERAGE(T41:T45)</f>
        <v>3526.9300612127031</v>
      </c>
      <c r="Y41" s="29">
        <v>1</v>
      </c>
      <c r="Z41" s="29">
        <v>100000</v>
      </c>
      <c r="AA41" s="29">
        <v>3</v>
      </c>
      <c r="AB41" s="29">
        <v>27.3447</v>
      </c>
      <c r="AC41" s="32">
        <f>Z41/AB41</f>
        <v>3657.0158019652804</v>
      </c>
      <c r="AD41" s="2">
        <f>MEDIAN(AB41:AB45)</f>
        <v>26.460599999999999</v>
      </c>
      <c r="AE41" s="2">
        <f>E15/AD41</f>
        <v>2.2276478991406088</v>
      </c>
      <c r="AF41" s="2">
        <f>AVERAGE(AC41:AC45)</f>
        <v>3838.534998402979</v>
      </c>
    </row>
    <row r="42" spans="7:32" x14ac:dyDescent="0.25">
      <c r="G42" s="29">
        <v>2</v>
      </c>
      <c r="H42" s="29">
        <v>100000</v>
      </c>
      <c r="I42" s="27">
        <v>1</v>
      </c>
      <c r="J42" s="29">
        <v>46.146099999999997</v>
      </c>
      <c r="K42" s="32">
        <f>H42/J42</f>
        <v>2167.0303665965271</v>
      </c>
      <c r="L42" s="48"/>
      <c r="M42" s="48"/>
      <c r="N42" s="48"/>
      <c r="P42" s="29">
        <v>2</v>
      </c>
      <c r="Q42" s="29">
        <v>100000</v>
      </c>
      <c r="R42" s="29">
        <v>2</v>
      </c>
      <c r="S42" s="29">
        <v>34.976300000000002</v>
      </c>
      <c r="T42" s="32">
        <f>Q42/S42</f>
        <v>2859.0788619722498</v>
      </c>
      <c r="U42" s="48"/>
      <c r="V42" s="48"/>
      <c r="W42" s="48"/>
      <c r="Y42" s="29">
        <v>2</v>
      </c>
      <c r="Z42" s="29">
        <v>100000</v>
      </c>
      <c r="AA42" s="29">
        <v>3</v>
      </c>
      <c r="AB42" s="29">
        <v>24.2742</v>
      </c>
      <c r="AC42" s="32">
        <f>Z42/AB42</f>
        <v>4119.6002339932929</v>
      </c>
      <c r="AD42" s="2"/>
      <c r="AE42" s="2"/>
      <c r="AF42" s="2"/>
    </row>
    <row r="43" spans="7:32" x14ac:dyDescent="0.25">
      <c r="G43" s="29">
        <v>3</v>
      </c>
      <c r="H43" s="29">
        <v>100000</v>
      </c>
      <c r="I43" s="27">
        <v>1</v>
      </c>
      <c r="J43" s="29">
        <v>51.191099999999999</v>
      </c>
      <c r="K43" s="32">
        <f>H43/J43</f>
        <v>1953.46456708295</v>
      </c>
      <c r="L43" s="48"/>
      <c r="M43" s="48"/>
      <c r="N43" s="48"/>
      <c r="P43" s="29">
        <v>3</v>
      </c>
      <c r="Q43" s="29">
        <v>100000</v>
      </c>
      <c r="R43" s="29">
        <v>2</v>
      </c>
      <c r="S43" s="29">
        <v>26.713999999999999</v>
      </c>
      <c r="T43" s="32">
        <f>Q43/S43</f>
        <v>3743.3555439095608</v>
      </c>
      <c r="U43" s="48"/>
      <c r="V43" s="48"/>
      <c r="W43" s="48"/>
      <c r="Y43" s="29">
        <v>3</v>
      </c>
      <c r="Z43" s="29">
        <v>100000</v>
      </c>
      <c r="AA43" s="29">
        <v>3</v>
      </c>
      <c r="AB43" s="29">
        <v>25.487200000000001</v>
      </c>
      <c r="AC43" s="32">
        <f>Z43/AB43</f>
        <v>3923.5380897077748</v>
      </c>
      <c r="AD43" s="2"/>
      <c r="AE43" s="2"/>
      <c r="AF43" s="2"/>
    </row>
    <row r="44" spans="7:32" x14ac:dyDescent="0.25">
      <c r="G44" s="29">
        <v>4</v>
      </c>
      <c r="H44" s="29">
        <v>100000</v>
      </c>
      <c r="I44" s="27">
        <v>1</v>
      </c>
      <c r="J44" s="29">
        <v>45.819600000000001</v>
      </c>
      <c r="K44" s="32">
        <f>H44/J44</f>
        <v>2182.4721298309018</v>
      </c>
      <c r="L44" s="48"/>
      <c r="M44" s="48"/>
      <c r="N44" s="48"/>
      <c r="P44" s="29">
        <v>4</v>
      </c>
      <c r="Q44" s="29">
        <v>100000</v>
      </c>
      <c r="R44" s="29">
        <v>2</v>
      </c>
      <c r="S44" s="29">
        <v>28.513000000000002</v>
      </c>
      <c r="T44" s="32">
        <f>Q44/S44</f>
        <v>3507.1721670816819</v>
      </c>
      <c r="U44" s="48"/>
      <c r="V44" s="48"/>
      <c r="W44" s="48"/>
      <c r="Y44" s="29">
        <v>4</v>
      </c>
      <c r="Z44" s="29">
        <v>100000</v>
      </c>
      <c r="AA44" s="29">
        <v>3</v>
      </c>
      <c r="AB44" s="29">
        <v>26.460599999999999</v>
      </c>
      <c r="AC44" s="32">
        <f>Z44/AB44</f>
        <v>3779.2037973439756</v>
      </c>
      <c r="AD44" s="2"/>
      <c r="AE44" s="2"/>
      <c r="AF44" s="2"/>
    </row>
    <row r="45" spans="7:32" x14ac:dyDescent="0.25">
      <c r="G45" s="29">
        <v>5</v>
      </c>
      <c r="H45" s="29">
        <v>100000</v>
      </c>
      <c r="I45" s="27">
        <v>1</v>
      </c>
      <c r="J45" s="29">
        <v>51.723500000000001</v>
      </c>
      <c r="K45" s="32">
        <f>H45/J45</f>
        <v>1933.3571780718628</v>
      </c>
      <c r="L45" s="49"/>
      <c r="M45" s="49"/>
      <c r="N45" s="49"/>
      <c r="P45" s="29">
        <v>5</v>
      </c>
      <c r="Q45" s="29">
        <v>100000</v>
      </c>
      <c r="R45" s="29">
        <v>2</v>
      </c>
      <c r="S45" s="29">
        <v>26.377700000000001</v>
      </c>
      <c r="T45" s="32">
        <f>Q45/S45</f>
        <v>3791.0811025980279</v>
      </c>
      <c r="U45" s="49"/>
      <c r="V45" s="49"/>
      <c r="W45" s="49"/>
      <c r="Y45" s="29">
        <v>5</v>
      </c>
      <c r="Z45" s="29">
        <v>100000</v>
      </c>
      <c r="AA45" s="29">
        <v>3</v>
      </c>
      <c r="AB45" s="29">
        <v>26.930099999999999</v>
      </c>
      <c r="AC45" s="32">
        <f>Z45/AB45</f>
        <v>3713.3170690045713</v>
      </c>
      <c r="AD45" s="2"/>
      <c r="AE45" s="2"/>
      <c r="AF45" s="2"/>
    </row>
    <row r="46" spans="7:32" x14ac:dyDescent="0.25">
      <c r="G46" s="39"/>
      <c r="H46" s="39"/>
      <c r="I46" s="39"/>
      <c r="J46" s="39"/>
      <c r="K46" s="37"/>
      <c r="L46" s="39"/>
      <c r="M46" s="39">
        <f>MEDIAN(M29,M35,M41)</f>
        <v>1.2773538825599564</v>
      </c>
      <c r="N46" s="39">
        <f>AVERAGE(N29,N35,N41)</f>
        <v>5279.7587380201294</v>
      </c>
      <c r="P46" s="39"/>
      <c r="Q46" s="39"/>
      <c r="R46" s="39"/>
      <c r="S46" s="39"/>
      <c r="T46" s="37"/>
      <c r="U46" s="39"/>
      <c r="V46" s="39">
        <f>MEDIAN(V29,V35,V41)</f>
        <v>2.2949191030371843</v>
      </c>
      <c r="W46" s="39">
        <f>AVERAGE(W29,W35,W41)</f>
        <v>8567.6938237220256</v>
      </c>
      <c r="Y46" s="29"/>
      <c r="Z46" s="29"/>
      <c r="AA46" s="29"/>
      <c r="AB46" s="29"/>
      <c r="AC46" s="32"/>
      <c r="AD46" s="33"/>
      <c r="AE46" s="33"/>
      <c r="AF46" s="33"/>
    </row>
    <row r="47" spans="7:32" x14ac:dyDescent="0.25">
      <c r="Y47" s="39"/>
      <c r="Z47" s="39"/>
      <c r="AA47" s="39"/>
      <c r="AB47" s="39"/>
      <c r="AC47" s="37"/>
      <c r="AD47" s="39"/>
      <c r="AE47" s="39">
        <f>MEDIAN(AE29,AE35,AE41)</f>
        <v>2.2276478991406088</v>
      </c>
      <c r="AF47" s="39">
        <f>AVERAGE(AF29,AF35,AF41)</f>
        <v>8595.885659030946</v>
      </c>
    </row>
  </sheetData>
  <mergeCells count="64">
    <mergeCell ref="AD41:AD45"/>
    <mergeCell ref="AE41:AE45"/>
    <mergeCell ref="AF41:AF45"/>
    <mergeCell ref="Y27:AD27"/>
    <mergeCell ref="AD29:AD33"/>
    <mergeCell ref="AE29:AE33"/>
    <mergeCell ref="AF29:AF33"/>
    <mergeCell ref="AD35:AD39"/>
    <mergeCell ref="AE35:AE39"/>
    <mergeCell ref="AF35:AF39"/>
    <mergeCell ref="U35:U39"/>
    <mergeCell ref="U41:U45"/>
    <mergeCell ref="V35:V39"/>
    <mergeCell ref="V41:V45"/>
    <mergeCell ref="W35:W39"/>
    <mergeCell ref="W41:W45"/>
    <mergeCell ref="G27:L27"/>
    <mergeCell ref="U29:U33"/>
    <mergeCell ref="V29:V33"/>
    <mergeCell ref="W29:W33"/>
    <mergeCell ref="L29:L33"/>
    <mergeCell ref="M29:M33"/>
    <mergeCell ref="L35:L39"/>
    <mergeCell ref="M35:M39"/>
    <mergeCell ref="L41:L45"/>
    <mergeCell ref="M41:M45"/>
    <mergeCell ref="N41:N45"/>
    <mergeCell ref="N35:N39"/>
    <mergeCell ref="N29:N33"/>
    <mergeCell ref="P27:U27"/>
    <mergeCell ref="V15:V19"/>
    <mergeCell ref="W15:W19"/>
    <mergeCell ref="AD15:AD19"/>
    <mergeCell ref="AE15:AE19"/>
    <mergeCell ref="AF15:AF19"/>
    <mergeCell ref="E15:E19"/>
    <mergeCell ref="L15:L19"/>
    <mergeCell ref="M15:M19"/>
    <mergeCell ref="N15:N19"/>
    <mergeCell ref="U15:U19"/>
    <mergeCell ref="AE3:AE7"/>
    <mergeCell ref="AF3:AF7"/>
    <mergeCell ref="E9:E13"/>
    <mergeCell ref="L9:L13"/>
    <mergeCell ref="M9:M13"/>
    <mergeCell ref="N9:N13"/>
    <mergeCell ref="U9:U13"/>
    <mergeCell ref="V9:V13"/>
    <mergeCell ref="W9:W13"/>
    <mergeCell ref="AD9:AD13"/>
    <mergeCell ref="AE9:AE13"/>
    <mergeCell ref="AF9:AF13"/>
    <mergeCell ref="B1:D1"/>
    <mergeCell ref="G1:M1"/>
    <mergeCell ref="P1:U1"/>
    <mergeCell ref="Y1:AD1"/>
    <mergeCell ref="E3:E7"/>
    <mergeCell ref="L3:L7"/>
    <mergeCell ref="M3:M7"/>
    <mergeCell ref="N3:N7"/>
    <mergeCell ref="U3:U7"/>
    <mergeCell ref="V3:V7"/>
    <mergeCell ref="W3:W7"/>
    <mergeCell ref="AD3:AD7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Y31"/>
  <sheetViews>
    <sheetView tabSelected="1" topLeftCell="C4" zoomScale="115" zoomScaleNormal="115" workbookViewId="0">
      <selection activeCell="F19" sqref="F19"/>
    </sheetView>
  </sheetViews>
  <sheetFormatPr defaultColWidth="8.7109375" defaultRowHeight="15" x14ac:dyDescent="0.25"/>
  <cols>
    <col min="3" max="3" width="23.28515625" customWidth="1"/>
    <col min="4" max="4" width="27.140625" customWidth="1"/>
    <col min="5" max="5" width="16.140625" customWidth="1"/>
  </cols>
  <sheetData>
    <row r="2" spans="3:5" x14ac:dyDescent="0.25">
      <c r="C2" s="14" t="s">
        <v>24</v>
      </c>
    </row>
    <row r="3" spans="3:5" x14ac:dyDescent="0.25">
      <c r="C3" s="14" t="s">
        <v>18</v>
      </c>
      <c r="D3" s="14" t="s">
        <v>13</v>
      </c>
      <c r="E3" s="14" t="s">
        <v>12</v>
      </c>
    </row>
    <row r="4" spans="3:5" x14ac:dyDescent="0.25">
      <c r="C4">
        <v>1</v>
      </c>
      <c r="D4" s="40">
        <f>'v1 (lote de 50)'!M20</f>
        <v>0.76684661340243288</v>
      </c>
      <c r="E4" s="40">
        <f>'v1 (lote de 50)'!N20</f>
        <v>2801.2535394421488</v>
      </c>
    </row>
    <row r="5" spans="3:5" x14ac:dyDescent="0.25">
      <c r="C5">
        <v>2</v>
      </c>
      <c r="D5" s="40">
        <f>'v1 (lote de 50)'!V20</f>
        <v>1.2350227209496429</v>
      </c>
      <c r="E5" s="40">
        <f>'v1 (lote de 50)'!W20</f>
        <v>4649.4029294504235</v>
      </c>
    </row>
    <row r="6" spans="3:5" x14ac:dyDescent="0.25">
      <c r="C6">
        <v>3</v>
      </c>
      <c r="D6" s="40">
        <f>'v1 (lote de 50)'!AE20</f>
        <v>1.5533490799871694</v>
      </c>
      <c r="E6" s="40">
        <f>'v1 (lote de 50)'!AF20</f>
        <v>5778.0613592740383</v>
      </c>
    </row>
    <row r="17" spans="2:25" x14ac:dyDescent="0.25">
      <c r="B17" t="s">
        <v>19</v>
      </c>
      <c r="C17" t="s">
        <v>18</v>
      </c>
    </row>
    <row r="18" spans="2:25" x14ac:dyDescent="0.25">
      <c r="B18" t="s">
        <v>20</v>
      </c>
      <c r="C18" t="s">
        <v>13</v>
      </c>
      <c r="Y18" t="s">
        <v>26</v>
      </c>
    </row>
    <row r="20" spans="2:25" x14ac:dyDescent="0.25">
      <c r="B20" t="s">
        <v>21</v>
      </c>
    </row>
    <row r="21" spans="2:25" x14ac:dyDescent="0.25">
      <c r="B21" t="s">
        <v>22</v>
      </c>
    </row>
    <row r="27" spans="2:25" x14ac:dyDescent="0.25">
      <c r="C27" t="s">
        <v>25</v>
      </c>
    </row>
    <row r="28" spans="2:25" x14ac:dyDescent="0.25">
      <c r="C28" s="14" t="s">
        <v>18</v>
      </c>
      <c r="D28" s="14" t="s">
        <v>13</v>
      </c>
      <c r="E28" s="14" t="s">
        <v>12</v>
      </c>
    </row>
    <row r="29" spans="2:25" x14ac:dyDescent="0.25">
      <c r="C29">
        <v>1</v>
      </c>
      <c r="D29" s="40">
        <f>'v1 (lote de 50)'!M46</f>
        <v>1.2773538825599564</v>
      </c>
      <c r="E29" s="40">
        <f>'v1 (lote de 50)'!N46</f>
        <v>5279.7587380201294</v>
      </c>
    </row>
    <row r="30" spans="2:25" x14ac:dyDescent="0.25">
      <c r="C30">
        <v>2</v>
      </c>
      <c r="D30" s="40">
        <f>'v1 (lote de 50)'!V46</f>
        <v>2.2949191030371843</v>
      </c>
      <c r="E30" s="40">
        <f>'v1 (lote de 50)'!W46</f>
        <v>8567.6938237220256</v>
      </c>
    </row>
    <row r="31" spans="2:25" x14ac:dyDescent="0.25">
      <c r="C31">
        <v>3</v>
      </c>
      <c r="D31" s="40">
        <f>'v1 (lote de 50)'!AE47</f>
        <v>2.2276478991406088</v>
      </c>
      <c r="E31" s="40">
        <f>'v1 (lote de 50)'!AF47</f>
        <v>8595.885659030946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sequential</vt:lpstr>
      <vt:lpstr>v1 (lote de 1)</vt:lpstr>
      <vt:lpstr>v1 (lote de 50)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Richter</dc:creator>
  <dc:description/>
  <cp:lastModifiedBy>Gabriel Richter</cp:lastModifiedBy>
  <cp:revision>3</cp:revision>
  <dcterms:created xsi:type="dcterms:W3CDTF">2024-03-12T23:15:36Z</dcterms:created>
  <dcterms:modified xsi:type="dcterms:W3CDTF">2024-03-18T12:32:36Z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104b14-b53d-46de-9ae8-975cc0e84815_ActionId">
    <vt:lpwstr>b4a7c875-4b65-4762-a64b-d33352bf0ab1</vt:lpwstr>
  </property>
  <property fmtid="{D5CDD505-2E9C-101B-9397-08002B2CF9AE}" pid="3" name="MSIP_Label_68104b14-b53d-46de-9ae8-975cc0e84815_ContentBits">
    <vt:lpwstr>0</vt:lpwstr>
  </property>
  <property fmtid="{D5CDD505-2E9C-101B-9397-08002B2CF9AE}" pid="4" name="MSIP_Label_68104b14-b53d-46de-9ae8-975cc0e84815_Enabled">
    <vt:lpwstr>true</vt:lpwstr>
  </property>
  <property fmtid="{D5CDD505-2E9C-101B-9397-08002B2CF9AE}" pid="5" name="MSIP_Label_68104b14-b53d-46de-9ae8-975cc0e84815_Method">
    <vt:lpwstr>Privileged</vt:lpwstr>
  </property>
  <property fmtid="{D5CDD505-2E9C-101B-9397-08002B2CF9AE}" pid="6" name="MSIP_Label_68104b14-b53d-46de-9ae8-975cc0e84815_Name">
    <vt:lpwstr>ABI_MIP_InternalUseOnly</vt:lpwstr>
  </property>
  <property fmtid="{D5CDD505-2E9C-101B-9397-08002B2CF9AE}" pid="7" name="MSIP_Label_68104b14-b53d-46de-9ae8-975cc0e84815_SetDate">
    <vt:lpwstr>2024-03-12T23:57:26Z</vt:lpwstr>
  </property>
  <property fmtid="{D5CDD505-2E9C-101B-9397-08002B2CF9AE}" pid="8" name="MSIP_Label_68104b14-b53d-46de-9ae8-975cc0e84815_SiteId">
    <vt:lpwstr>cef04b19-7776-4a94-b89b-375c77a8f936</vt:lpwstr>
  </property>
</Properties>
</file>