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drawings/drawing6.xml" ContentType="application/vnd.openxmlformats-officedocument.drawing+xml"/>
  <Override PartName="/xl/tables/table8.xml" ContentType="application/vnd.openxmlformats-officedocument.spreadsheetml.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codeName="EstaPasta_de_trabalho" defaultThemeVersion="124226"/>
  <xr:revisionPtr revIDLastSave="0" documentId="13_ncr:1_{EC86A9AA-DDCC-4D74-B1AE-222E5E08AC6A}" xr6:coauthVersionLast="47" xr6:coauthVersionMax="47" xr10:uidLastSave="{00000000-0000-0000-0000-000000000000}"/>
  <bookViews>
    <workbookView xWindow="-120" yWindow="-120" windowWidth="20730" windowHeight="11160" activeTab="7" xr2:uid="{00000000-000D-0000-FFFF-FFFF00000000}"/>
  </bookViews>
  <sheets>
    <sheet name="Termos &amp; Operadores" sheetId="17" r:id="rId1"/>
    <sheet name="E" sheetId="19" r:id="rId2"/>
    <sheet name="OU" sheetId="20" r:id="rId3"/>
    <sheet name="Exercício  Cobrança" sheetId="21" r:id="rId4"/>
    <sheet name="Exercício Comissão" sheetId="22" r:id="rId5"/>
    <sheet name="Exercício Salários" sheetId="23" r:id="rId6"/>
    <sheet name="Exercício Boletim" sheetId="24" r:id="rId7"/>
    <sheet name="Exercício Exame" sheetId="27" r:id="rId8"/>
  </sheets>
  <definedNames>
    <definedName name="a" localSheetId="7" hidden="1">{"azul",#N/A,FALSE,"geral";"verde",#N/A,FALSE,"geral";"vermelho",#N/A,FALSE,"geral"}</definedName>
    <definedName name="a" hidden="1">{"azul",#N/A,FALSE,"geral";"verde",#N/A,FALSE,"geral";"vermelho",#N/A,FALSE,"geral"}</definedName>
    <definedName name="aa" localSheetId="7" hidden="1">{"Normal","receita baixa",TRUE,"CENÁRIO ATUAL";"Linhas de Totais","despesa alta",TRUE,"CENÁRIO ATUAL";"Primeiros Meses","despesa baixa",TRUE,"CENÁRIO ATUAL";"Últimos Meses","receita alta",TRUE,"CENÁRIO ATUAL"}</definedName>
    <definedName name="aa" hidden="1">{"Normal","receita baixa",TRUE,"CENÁRIO ATUAL";"Linhas de Totais","despesa alta",TRUE,"CENÁRIO ATUAL";"Primeiros Meses","despesa baixa",TRUE,"CENÁRIO ATUAL";"Últimos Meses","receita alta",TRUE,"CENÁRIO ATUAL"}</definedName>
    <definedName name="aaa" localSheetId="7" hidden="1">{"azul",#N/A,FALSE,"geral";"verde",#N/A,FALSE,"geral";"vermelho",#N/A,FALSE,"geral"}</definedName>
    <definedName name="aaa" hidden="1">{"azul",#N/A,FALSE,"geral";"verde",#N/A,FALSE,"geral";"vermelho",#N/A,FALSE,"geral"}</definedName>
    <definedName name="aaaa" hidden="1">{"azul",#N/A,FALSE,"geral";"verde",#N/A,FALSE,"geral";"vermelho",#N/A,FALSE,"geral"}</definedName>
    <definedName name="anscount" hidden="1">1</definedName>
    <definedName name="b" localSheetId="7" hidden="1">{"azul",#N/A,FALSE,"geral";"verde",#N/A,FALSE,"geral";"vermelho",#N/A,FALSE,"geral"}</definedName>
    <definedName name="b" hidden="1">{"azul",#N/A,FALSE,"geral";"verde",#N/A,FALSE,"geral";"vermelho",#N/A,FALSE,"geral"}</definedName>
    <definedName name="ba" localSheetId="7" hidden="1">{"azul",#N/A,FALSE,"geral";"verde",#N/A,FALSE,"geral";"vermelho",#N/A,FALSE,"geral"}</definedName>
    <definedName name="ba" hidden="1">{"azul",#N/A,FALSE,"geral";"verde",#N/A,FALSE,"geral";"vermelho",#N/A,FALSE,"geral"}</definedName>
    <definedName name="conf" localSheetId="7" hidden="1">{"azul",#N/A,FALSE,"geral";"verde",#N/A,FALSE,"geral";"vermelho",#N/A,FALSE,"geral"}</definedName>
    <definedName name="conf" hidden="1">{"azul",#N/A,FALSE,"geral";"verde",#N/A,FALSE,"geral";"vermelho",#N/A,FALSE,"geral"}</definedName>
    <definedName name="conf1" localSheetId="7" hidden="1">{"azul",#N/A,FALSE,"geral";"verde",#N/A,FALSE,"geral";"vermelho",#N/A,FALSE,"geral"}</definedName>
    <definedName name="conf1" hidden="1">{"azul",#N/A,FALSE,"geral";"verde",#N/A,FALSE,"geral";"vermelho",#N/A,FALSE,"geral"}</definedName>
    <definedName name="d" localSheetId="7" hidden="1">{"azul",#N/A,FALSE,"geral";"verde",#N/A,FALSE,"geral";"vermelho",#N/A,FALSE,"geral"}</definedName>
    <definedName name="d" hidden="1">{"azul",#N/A,FALSE,"geral";"verde",#N/A,FALSE,"geral";"vermelho",#N/A,FALSE,"geral"}</definedName>
    <definedName name="da" localSheetId="7" hidden="1">{"azul",#N/A,FALSE,"geral";"verde",#N/A,FALSE,"geral";"vermelho",#N/A,FALSE,"geral"}</definedName>
    <definedName name="da" hidden="1">{"azul",#N/A,FALSE,"geral";"verde",#N/A,FALSE,"geral";"vermelho",#N/A,FALSE,"geral"}</definedName>
    <definedName name="ddd" localSheetId="7" hidden="1">{"azul",#N/A,FALSE,"geral";"verde",#N/A,FALSE,"geral";"vermelho",#N/A,FALSE,"geral"}</definedName>
    <definedName name="ddd" hidden="1">{"azul",#N/A,FALSE,"geral";"verde",#N/A,FALSE,"geral";"vermelho",#N/A,FALSE,"geral"}</definedName>
    <definedName name="DFDFD" localSheetId="7" hidden="1">{#N/A,"Médio",TRUE,"Plan30";"3º Trimestre Geral",#N/A,TRUE,"1º Trimestre"}</definedName>
    <definedName name="DFDFD" hidden="1">{#N/A,"Médio",TRUE,"Plan30";"3º Trimestre Geral",#N/A,TRUE,"1º Trimestre"}</definedName>
    <definedName name="e" localSheetId="7" hidden="1">{"azul",#N/A,FALSE,"geral";"verde",#N/A,FALSE,"geral";"vermelho",#N/A,FALSE,"geral"}</definedName>
    <definedName name="e" hidden="1">{"azul",#N/A,FALSE,"geral";"verde",#N/A,FALSE,"geral";"vermelho",#N/A,FALSE,"geral"}</definedName>
    <definedName name="ea" localSheetId="7" hidden="1">{"azul",#N/A,FALSE,"geral";"verde",#N/A,FALSE,"geral";"vermelho",#N/A,FALSE,"geral"}</definedName>
    <definedName name="ea" hidden="1">{"azul",#N/A,FALSE,"geral";"verde",#N/A,FALSE,"geral";"vermelho",#N/A,FALSE,"geral"}</definedName>
    <definedName name="EXER" localSheetId="7" hidden="1">{"azul",#N/A,FALSE,"geral";"verde",#N/A,FALSE,"geral";"vermelho",#N/A,FALSE,"geral"}</definedName>
    <definedName name="EXER" hidden="1">{"azul",#N/A,FALSE,"geral";"verde",#N/A,FALSE,"geral";"vermelho",#N/A,FALSE,"geral"}</definedName>
    <definedName name="exercicio2" localSheetId="7" hidden="1">{"azul",#N/A,FALSE,"geral";"verde",#N/A,FALSE,"geral";"vermelho",#N/A,FALSE,"geral"}</definedName>
    <definedName name="exercicio2" hidden="1">{"azul",#N/A,FALSE,"geral";"verde",#N/A,FALSE,"geral";"vermelho",#N/A,FALSE,"geral"}</definedName>
    <definedName name="g" localSheetId="7" hidden="1">{"normal","argentina",FALSE,"cenários e solver";#N/A,#N/A,FALSE,"banco de dados"}</definedName>
    <definedName name="g" hidden="1">{"normal","argentina",FALSE,"cenários e solver";#N/A,#N/A,FALSE,"banco de dados"}</definedName>
    <definedName name="gggg" localSheetId="7" hidden="1">{"azul",#N/A,FALSE,"geral";"verde",#N/A,FALSE,"geral";"vermelho",#N/A,FALSE,"geral"}</definedName>
    <definedName name="gggg" hidden="1">{"azul",#N/A,FALSE,"geral";"verde",#N/A,FALSE,"geral";"vermelho",#N/A,FALSE,"geral"}</definedName>
    <definedName name="limcount" hidden="1">1</definedName>
    <definedName name="Resumo" localSheetId="7" hidden="1">{"azul",#N/A,FALSE,"geral";"verde",#N/A,FALSE,"geral";"vermelho",#N/A,FALSE,"geral"}</definedName>
    <definedName name="Resumo" hidden="1">{"azul",#N/A,FALSE,"geral";"verde",#N/A,FALSE,"geral";"vermelho",#N/A,FALSE,"geral"}</definedName>
    <definedName name="resumoa" localSheetId="7" hidden="1">{"azul",#N/A,FALSE,"geral";"verde",#N/A,FALSE,"geral";"vermelho",#N/A,FALSE,"geral"}</definedName>
    <definedName name="resumoa" hidden="1">{"azul",#N/A,FALSE,"geral";"verde",#N/A,FALSE,"geral";"vermelho",#N/A,FALSE,"geral"}</definedName>
    <definedName name="safdsf" hidden="1">#REF!</definedName>
    <definedName name="sdafasfsadf" localSheetId="7" hidden="1">{"azul",#N/A,FALSE,"geral";"verde",#N/A,FALSE,"geral";"vermelho",#N/A,FALSE,"geral"}</definedName>
    <definedName name="sdafasfsadf" hidden="1">{"azul",#N/A,FALSE,"geral";"verde",#N/A,FALSE,"geral";"vermelho",#N/A,FALSE,"geral"}</definedName>
    <definedName name="sdddd" localSheetId="7" hidden="1">{"azul",#N/A,FALSE,"geral";"verde",#N/A,FALSE,"geral";"vermelho",#N/A,FALSE,"geral"}</definedName>
    <definedName name="sdddd" hidden="1">{"azul",#N/A,FALSE,"geral";"verde",#N/A,FALSE,"geral";"vermelho",#N/A,FALSE,"geral"}</definedName>
    <definedName name="sencount" hidden="1">1</definedName>
    <definedName name="solver_lhs0" hidden="1">#REF!</definedName>
    <definedName name="solver_lhs10" hidden="1">#REF!</definedName>
    <definedName name="solver_lhs11" hidden="1">#REF!</definedName>
    <definedName name="solver_lhs12" hidden="1">#REF!</definedName>
    <definedName name="solver_lhs7" hidden="1">#REF!</definedName>
    <definedName name="solver_lhs8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hidden="1">#REF!</definedName>
    <definedName name="solver_rhs11" localSheetId="7" hidden="1">número</definedName>
    <definedName name="solver_rhs11" hidden="1">número</definedName>
    <definedName name="solver_rhs12" localSheetId="7" hidden="1">número</definedName>
    <definedName name="solver_rhs12" hidden="1">número</definedName>
    <definedName name="solver_rhs7" hidden="1">#REF!</definedName>
    <definedName name="solver_rhs8" hidden="1">#REF!</definedName>
    <definedName name="solver_rhs9" hidden="1">#REF!</definedName>
    <definedName name="solver_tmp" hidden="1">0</definedName>
    <definedName name="teste" localSheetId="7" hidden="1">{"normal","argentina",FALSE,"cenários e solver";#N/A,#N/A,FALSE,"banco de dados"}</definedName>
    <definedName name="teste" hidden="1">{"normal","argentina",FALSE,"cenários e solver";#N/A,#N/A,FALSE,"banco de dados"}</definedName>
    <definedName name="testes3" localSheetId="7" hidden="1">{"normal","argentina",FALSE,"cenários e solver";#N/A,#N/A,FALSE,"banco de dados"}</definedName>
    <definedName name="testes3" hidden="1">{"normal","argentina",FALSE,"cenários e solver";#N/A,#N/A,FALSE,"banco de dados"}</definedName>
    <definedName name="v" localSheetId="7" hidden="1">{"normal","argentina",FALSE,"cenários e solver";#N/A,#N/A,FALSE,"banco de dados"}</definedName>
    <definedName name="v" hidden="1">{"normal","argentina",FALSE,"cenários e solver";#N/A,#N/A,FALSE,"banco de dados"}</definedName>
    <definedName name="vandasa" localSheetId="7" hidden="1">{"Normal","receita baixa",TRUE,"CENÁRIO ATUAL";"Linhas de Totais","despesa alta",TRUE,"CENÁRIO ATUAL";"Primeiros Meses","despesa baixa",TRUE,"CENÁRIO ATUAL";"Últimos Meses","receita alta",TRUE,"CENÁRIO ATUAL"}</definedName>
    <definedName name="vandasa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7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f" localSheetId="7" hidden="1">{"Normal","receita baixa",TRUE,"CENÁRIO ATUAL";"Linhas de Totais","despesa alta",TRUE,"CENÁRIO ATUAL";"Primeiros Meses","despesa baixa",TRUE,"CENÁRIO ATUAL";"Últimos Meses","receita alta",TRUE,"CENÁRIO ATUAL"}</definedName>
    <definedName name="wrf" hidden="1">{"Normal","receita baixa",TRUE,"CENÁRIO ATUAL";"Linhas de Totais","despesa alta",TRUE,"CENÁRIO ATUAL";"Primeiros Meses","despesa baixa",TRUE,"CENÁRIO ATUAL";"Últimos Meses","receita alta",TRUE,"CENÁRIO ATUAL"}</definedName>
    <definedName name="wrn.Alfa." localSheetId="7" hidden="1">{#N/A,"Médio",TRUE,"Plan30";"3º Trimestre Geral",#N/A,TRUE,"1º Trimestre"}</definedName>
    <definedName name="wrn.Alfa." hidden="1">{#N/A,"Médio",TRUE,"Plan30";"3º Trimestre Geral",#N/A,TRUE,"1º Trimestre"}</definedName>
    <definedName name="wrn.aula." localSheetId="7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aulaa" localSheetId="7" hidden="1">{"azul",#N/A,FALSE,"geral";"verde",#N/A,FALSE,"geral";"vermelho",#N/A,FALSE,"geral"}</definedName>
    <definedName name="wrn.aulaa" hidden="1">{"azul",#N/A,FALSE,"geral";"verde",#N/A,FALSE,"geral";"vermelho",#N/A,FALSE,"geral"}</definedName>
    <definedName name="wrn.Bom." localSheetId="7" hidden="1">{#N/A,"Bom",FALSE,"Cenario 34"}</definedName>
    <definedName name="wrn.Bom." hidden="1">{#N/A,"Bom",FALSE,"Cenario 34"}</definedName>
    <definedName name="wrn.Colar._.Especial." localSheetId="7" hidden="1">{#N/A,#N/A,FALSE,"Colar especial 11"}</definedName>
    <definedName name="wrn.Colar._.Especial." hidden="1">{#N/A,#N/A,FALSE,"Colar especial 11"}</definedName>
    <definedName name="wrn.fluxo._.de._.caixa." localSheetId="7" hidden="1">{"normal","argentina",FALSE,"cenários e solver";#N/A,#N/A,FALSE,"banco de dados"}</definedName>
    <definedName name="wrn.fluxo._.de._.caixa." hidden="1">{"normal","argentina",FALSE,"cenários e solver";#N/A,#N/A,FALSE,"banco de dados"}</definedName>
    <definedName name="wrn.Mensal." localSheetId="7" hidden="1">{"Integral",#N/A,FALSE,"Plan1"}</definedName>
    <definedName name="wrn.Mensal." hidden="1">{"Integral",#N/A,FALSE,"Plan1"}</definedName>
    <definedName name="wrn.Minas._.Gerais." localSheetId="7" hidden="1">{"Minas Gerais",#N/A,FALSE,"Exibição 41"}</definedName>
    <definedName name="wrn.Minas._.Gerais." hidden="1">{"Minas Gerais",#N/A,FALSE,"Exibição 41"}</definedName>
    <definedName name="wrn.Relat." localSheetId="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7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wrn.relata" localSheetId="7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a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ório._.Mensal." localSheetId="7" hidden="1">{"Modo1","Otimista",FALSE,"Orçamento Pessoal"}</definedName>
    <definedName name="wrn.Relatório._.Mensal." hidden="1">{"Modo1","Otimista",FALSE,"Orçamento Pessoal"}</definedName>
    <definedName name="wrn.Ruim." localSheetId="7" hidden="1">{#N/A,"Ruim",FALSE,"Cenario 34"}</definedName>
    <definedName name="wrn.Ruim." hidden="1">{#N/A,"Ruim",FALSE,"Cenario 34"}</definedName>
    <definedName name="wrn.Santa._.Catarina." localSheetId="7" hidden="1">{"Santa Catarina",#N/A,FALSE,"Exibição 41"}</definedName>
    <definedName name="wrn.Santa._.Catarina." hidden="1">{"Santa Catarina",#N/A,FALSE,"Exibição 41"}</definedName>
    <definedName name="yu" localSheetId="7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1" l="1"/>
  <c r="C2" i="21"/>
  <c r="C3" i="21"/>
  <c r="C4" i="21"/>
  <c r="C5" i="21"/>
  <c r="C6" i="21"/>
  <c r="C7" i="21"/>
  <c r="K9" i="24" l="1"/>
  <c r="M9" i="24" s="1"/>
  <c r="F9" i="24"/>
  <c r="K8" i="24"/>
  <c r="M8" i="24" s="1"/>
  <c r="F8" i="24"/>
  <c r="K7" i="24"/>
  <c r="M7" i="24" s="1"/>
  <c r="F7" i="24"/>
  <c r="K6" i="24"/>
  <c r="M6" i="24" s="1"/>
  <c r="F6" i="24"/>
  <c r="K5" i="24"/>
  <c r="M5" i="24" s="1"/>
  <c r="F5" i="24"/>
  <c r="K4" i="24"/>
  <c r="M4" i="24" s="1"/>
  <c r="F4" i="24"/>
  <c r="K3" i="24"/>
  <c r="M3" i="24" s="1"/>
  <c r="F3" i="24"/>
  <c r="K2" i="24"/>
  <c r="M2" i="24" s="1"/>
  <c r="F2" i="24"/>
  <c r="F26" i="23" l="1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6" i="22"/>
  <c r="D5" i="22"/>
  <c r="D4" i="22"/>
  <c r="D3" i="22"/>
  <c r="D2" i="22"/>
</calcChain>
</file>

<file path=xl/sharedStrings.xml><?xml version="1.0" encoding="utf-8"?>
<sst xmlns="http://schemas.openxmlformats.org/spreadsheetml/2006/main" count="223" uniqueCount="151">
  <si>
    <t>Valor</t>
  </si>
  <si>
    <t>Física</t>
  </si>
  <si>
    <t>Química</t>
  </si>
  <si>
    <t>Geografia</t>
  </si>
  <si>
    <t>História</t>
  </si>
  <si>
    <t>Inglês</t>
  </si>
  <si>
    <t>Português</t>
  </si>
  <si>
    <t>Situação</t>
  </si>
  <si>
    <t>Média</t>
  </si>
  <si>
    <t>Mar</t>
  </si>
  <si>
    <t>Fev</t>
  </si>
  <si>
    <t>Jan</t>
  </si>
  <si>
    <t>Cidade</t>
  </si>
  <si>
    <t>Novo Salário</t>
  </si>
  <si>
    <t>Salário Atual</t>
  </si>
  <si>
    <t>Nome</t>
  </si>
  <si>
    <t>Mínimo</t>
  </si>
  <si>
    <t>Máximo</t>
  </si>
  <si>
    <t>Vencimento</t>
  </si>
  <si>
    <t>Taxa</t>
  </si>
  <si>
    <t>Dias de Atraso</t>
  </si>
  <si>
    <t>Multa</t>
  </si>
  <si>
    <t>Aumento</t>
  </si>
  <si>
    <t>Matemática</t>
  </si>
  <si>
    <t>Biologia</t>
  </si>
  <si>
    <t>Meta</t>
  </si>
  <si>
    <t>Adauto Valido</t>
  </si>
  <si>
    <t>Alice Valgueiro</t>
  </si>
  <si>
    <t>Anauã Lopes</t>
  </si>
  <si>
    <t>Benjamin Bicudo</t>
  </si>
  <si>
    <t>Camilo Castilhos</t>
  </si>
  <si>
    <t>Carlos Conde</t>
  </si>
  <si>
    <t>Cid Abreu</t>
  </si>
  <si>
    <t>Clodomiro Fontes</t>
  </si>
  <si>
    <t>Epitácio Marques</t>
  </si>
  <si>
    <t>Estrela Naves</t>
  </si>
  <si>
    <t>Ezra Figueira</t>
  </si>
  <si>
    <t>Fernando Areosa</t>
  </si>
  <si>
    <t>Getúlio Mortágua</t>
  </si>
  <si>
    <t>Gustavo Nogueira</t>
  </si>
  <si>
    <t>Heleno Proença</t>
  </si>
  <si>
    <t>Hélio Andrade</t>
  </si>
  <si>
    <t>Henri Lousado</t>
  </si>
  <si>
    <t>Manoel Maranhão</t>
  </si>
  <si>
    <t>Rafael Barbosa</t>
  </si>
  <si>
    <t>Rosa Valente</t>
  </si>
  <si>
    <t>Stella Horta</t>
  </si>
  <si>
    <t>Susana Antas</t>
  </si>
  <si>
    <t>Teresa Cartaxo</t>
  </si>
  <si>
    <t>Teresa Festas</t>
  </si>
  <si>
    <t>Zoraide Veloso</t>
  </si>
  <si>
    <t>Operador</t>
  </si>
  <si>
    <t>Termo</t>
  </si>
  <si>
    <t>=</t>
  </si>
  <si>
    <t>Igual</t>
  </si>
  <si>
    <t>Não diferente</t>
  </si>
  <si>
    <t>&lt;&gt;</t>
  </si>
  <si>
    <t>Diferente</t>
  </si>
  <si>
    <t>Não igual</t>
  </si>
  <si>
    <t>&gt;</t>
  </si>
  <si>
    <t>Superior</t>
  </si>
  <si>
    <t>Não inferior ou igual</t>
  </si>
  <si>
    <t>&gt;=</t>
  </si>
  <si>
    <t>Superior ou igual</t>
  </si>
  <si>
    <t>A partir de</t>
  </si>
  <si>
    <t>Não inferior</t>
  </si>
  <si>
    <t>&lt;</t>
  </si>
  <si>
    <t>Inferior</t>
  </si>
  <si>
    <t>Não superior ou igual</t>
  </si>
  <si>
    <t>&lt;=</t>
  </si>
  <si>
    <t>Inferior ou igual</t>
  </si>
  <si>
    <t>Até</t>
  </si>
  <si>
    <t>Não superior</t>
  </si>
  <si>
    <t>Status</t>
  </si>
  <si>
    <t>Emissão</t>
  </si>
  <si>
    <t>Total</t>
  </si>
  <si>
    <t>Cartório</t>
  </si>
  <si>
    <t>Data Base</t>
  </si>
  <si>
    <t>Feriado</t>
  </si>
  <si>
    <t>Sexta-feira Santa</t>
  </si>
  <si>
    <t>Sábado de Aleluia</t>
  </si>
  <si>
    <t>Domingo de Páscoa</t>
  </si>
  <si>
    <t>Tiradentes</t>
  </si>
  <si>
    <t>Dia do Trabalho</t>
  </si>
  <si>
    <t>Dia das Mães</t>
  </si>
  <si>
    <t>Dia dos Pais</t>
  </si>
  <si>
    <t>Dia da Independência</t>
  </si>
  <si>
    <t>Dia de Nossa Senhora de Aparecida</t>
  </si>
  <si>
    <t>Dia de Finados</t>
  </si>
  <si>
    <t>Proclamação da República</t>
  </si>
  <si>
    <t>Natal</t>
  </si>
  <si>
    <t>Produtos Vendidos</t>
  </si>
  <si>
    <t>Quantidade</t>
  </si>
  <si>
    <t>Valor Unitário</t>
  </si>
  <si>
    <t>Comissão</t>
  </si>
  <si>
    <t>Som</t>
  </si>
  <si>
    <t>TV</t>
  </si>
  <si>
    <t>Scanner</t>
  </si>
  <si>
    <t xml:space="preserve">Monitor </t>
  </si>
  <si>
    <t>Teclado</t>
  </si>
  <si>
    <t>Cargo</t>
  </si>
  <si>
    <t>Tempo</t>
  </si>
  <si>
    <t>Administrador de banco de dados (DBA)</t>
  </si>
  <si>
    <t>Administrador de rede</t>
  </si>
  <si>
    <t>Analista de dados</t>
  </si>
  <si>
    <t>Analista de Infra</t>
  </si>
  <si>
    <t>Analista de microinformática</t>
  </si>
  <si>
    <t>Analista de negócios</t>
  </si>
  <si>
    <t>Analista de org. e métodos</t>
  </si>
  <si>
    <t>Analista de processos</t>
  </si>
  <si>
    <t xml:space="preserve">Analista de produção </t>
  </si>
  <si>
    <t xml:space="preserve">Analista de projetos de sistemas </t>
  </si>
  <si>
    <t>Analista de segurança de informações</t>
  </si>
  <si>
    <t xml:space="preserve">Analista de sistemas </t>
  </si>
  <si>
    <t>Analista de sistemas de internet</t>
  </si>
  <si>
    <t>Analista de suporte de vendas</t>
  </si>
  <si>
    <t xml:space="preserve">Analista de suporte ERP </t>
  </si>
  <si>
    <t xml:space="preserve">Analista de suporte Linux </t>
  </si>
  <si>
    <t xml:space="preserve">Analista de suporte Mainframe </t>
  </si>
  <si>
    <t xml:space="preserve">Analista de suporte Notes </t>
  </si>
  <si>
    <t xml:space="preserve">Analista de suporte Redes </t>
  </si>
  <si>
    <t>Analista de suporte técnico</t>
  </si>
  <si>
    <t xml:space="preserve">Analista de suporte Unix </t>
  </si>
  <si>
    <t xml:space="preserve">Analista de suporte Windows </t>
  </si>
  <si>
    <t xml:space="preserve">Analista de telecomunicações </t>
  </si>
  <si>
    <t xml:space="preserve">Analista de testes </t>
  </si>
  <si>
    <t xml:space="preserve">Analista programador mainframe </t>
  </si>
  <si>
    <t>Matéria</t>
  </si>
  <si>
    <t>Nota do 1º Bim</t>
  </si>
  <si>
    <t>Nota do 2º Bim</t>
  </si>
  <si>
    <t>Nota do 3º Bim</t>
  </si>
  <si>
    <t>Nota do 4º Bim</t>
  </si>
  <si>
    <t>Faltas do 1º Bim</t>
  </si>
  <si>
    <t>Faltas do 2º Bim</t>
  </si>
  <si>
    <t>Faltas do 3º Bim</t>
  </si>
  <si>
    <t>Faltas do 4º Bim</t>
  </si>
  <si>
    <t>Faltas</t>
  </si>
  <si>
    <t>Aulas</t>
  </si>
  <si>
    <t>Ausências</t>
  </si>
  <si>
    <t>Gênero</t>
  </si>
  <si>
    <t>Idade</t>
  </si>
  <si>
    <t>Exame</t>
  </si>
  <si>
    <t>Feminino</t>
  </si>
  <si>
    <t>Masculino</t>
  </si>
  <si>
    <t>Ano Novo</t>
  </si>
  <si>
    <t>Blumenau</t>
  </si>
  <si>
    <t>Pomerode</t>
  </si>
  <si>
    <t>Brusque</t>
  </si>
  <si>
    <t>Indaial</t>
  </si>
  <si>
    <t>Aniversário de Blumenau</t>
  </si>
  <si>
    <t>Corpus Christi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</si>
</sst>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$&quot;#,##0;[Red]\-&quot;$&quot;#,##0"/>
    <numFmt numFmtId="167" formatCode="_([$€-2]* #,##0.00_);_([$€-2]* \(#,##0.00\);_([$€-2]* &quot;-&quot;??_)"/>
    <numFmt numFmtId="168" formatCode="ddd\ dd/mm/yyyy"/>
    <numFmt numFmtId="169" formatCode="ddd\ dd/mm/yyyy\ hh:mm"/>
    <numFmt numFmtId="170" formatCode="_(* #,##0.0_);_(* \(#,##0.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6"/>
      <name val="Wide Latin"/>
      <family val="1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Verdana"/>
      <family val="2"/>
    </font>
    <font>
      <sz val="11"/>
      <color indexed="60"/>
      <name val="Calibri"/>
      <family val="2"/>
    </font>
    <font>
      <sz val="10"/>
      <name val="Tahoma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8">
    <xf numFmtId="0" fontId="0" fillId="0" borderId="0"/>
    <xf numFmtId="165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>
      <alignment horizontal="left"/>
    </xf>
    <xf numFmtId="0" fontId="7" fillId="21" borderId="2" applyNumberFormat="0" applyAlignment="0" applyProtection="0"/>
    <xf numFmtId="0" fontId="8" fillId="22" borderId="3" applyNumberFormat="0" applyAlignment="0" applyProtection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6" fillId="0" borderId="7" applyNumberFormat="0" applyFill="0" applyAlignment="0" applyProtection="0"/>
    <xf numFmtId="164" fontId="1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8" fillId="23" borderId="0" applyNumberFormat="0" applyBorder="0" applyAlignment="0" applyProtection="0"/>
    <xf numFmtId="0" fontId="1" fillId="0" borderId="0"/>
    <xf numFmtId="0" fontId="17" fillId="0" borderId="0"/>
    <xf numFmtId="0" fontId="1" fillId="0" borderId="0"/>
    <xf numFmtId="0" fontId="2" fillId="0" borderId="0"/>
    <xf numFmtId="0" fontId="19" fillId="0" borderId="0"/>
    <xf numFmtId="0" fontId="1" fillId="0" borderId="0"/>
    <xf numFmtId="0" fontId="3" fillId="24" borderId="8" applyNumberFormat="0" applyFont="0" applyAlignment="0" applyProtection="0"/>
    <xf numFmtId="0" fontId="20" fillId="21" borderId="9" applyNumberFormat="0" applyAlignment="0" applyProtection="0"/>
    <xf numFmtId="9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65" fontId="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25" borderId="0" applyNumberFormat="0" applyBorder="0" applyAlignment="0" applyProtection="0"/>
    <xf numFmtId="165" fontId="1" fillId="0" borderId="0" applyFont="0" applyFill="0" applyBorder="0" applyAlignment="0" applyProtection="0"/>
    <xf numFmtId="0" fontId="23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NumberFormat="1"/>
    <xf numFmtId="165" fontId="0" fillId="0" borderId="0" xfId="1" applyFont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24" fillId="0" borderId="0" xfId="2" applyFont="1" applyFill="1" applyBorder="1"/>
    <xf numFmtId="0" fontId="25" fillId="25" borderId="0" xfId="62" applyNumberFormat="1" applyFont="1"/>
    <xf numFmtId="168" fontId="0" fillId="0" borderId="0" xfId="0" applyNumberFormat="1"/>
    <xf numFmtId="169" fontId="0" fillId="0" borderId="0" xfId="0" applyNumberFormat="1"/>
    <xf numFmtId="0" fontId="25" fillId="26" borderId="10" xfId="64" applyFont="1" applyBorder="1"/>
    <xf numFmtId="0" fontId="26" fillId="27" borderId="0" xfId="65" applyFont="1"/>
    <xf numFmtId="0" fontId="26" fillId="28" borderId="0" xfId="66" applyFont="1"/>
    <xf numFmtId="0" fontId="2" fillId="0" borderId="0" xfId="2" applyFill="1" applyBorder="1"/>
    <xf numFmtId="0" fontId="24" fillId="0" borderId="0" xfId="2" applyNumberFormat="1" applyFont="1" applyFill="1" applyBorder="1"/>
    <xf numFmtId="0" fontId="2" fillId="29" borderId="0" xfId="2" applyFill="1" applyBorder="1"/>
    <xf numFmtId="4" fontId="0" fillId="0" borderId="0" xfId="0" applyNumberFormat="1"/>
    <xf numFmtId="4" fontId="25" fillId="25" borderId="0" xfId="62" applyNumberFormat="1" applyFont="1"/>
    <xf numFmtId="10" fontId="27" fillId="0" borderId="0" xfId="0" applyNumberFormat="1" applyFont="1"/>
    <xf numFmtId="0" fontId="28" fillId="0" borderId="0" xfId="0" applyFont="1"/>
    <xf numFmtId="0" fontId="2" fillId="0" borderId="0" xfId="2"/>
    <xf numFmtId="4" fontId="2" fillId="0" borderId="0" xfId="2" applyNumberFormat="1"/>
    <xf numFmtId="164" fontId="2" fillId="0" borderId="0" xfId="2" applyNumberFormat="1"/>
    <xf numFmtId="169" fontId="0" fillId="0" borderId="0" xfId="0" applyNumberFormat="1" applyBorder="1"/>
    <xf numFmtId="0" fontId="0" fillId="30" borderId="11" xfId="0" applyFont="1" applyFill="1" applyBorder="1"/>
    <xf numFmtId="0" fontId="0" fillId="31" borderId="11" xfId="0" applyFont="1" applyFill="1" applyBorder="1"/>
    <xf numFmtId="0" fontId="0" fillId="0" borderId="0" xfId="0" applyAlignment="1">
      <alignment horizontal="center" vertical="center" wrapText="1"/>
    </xf>
    <xf numFmtId="170" fontId="23" fillId="25" borderId="0" xfId="62" applyNumberFormat="1"/>
    <xf numFmtId="0" fontId="23" fillId="25" borderId="0" xfId="62" applyNumberFormat="1"/>
    <xf numFmtId="10" fontId="23" fillId="25" borderId="0" xfId="62" applyNumberFormat="1"/>
    <xf numFmtId="10" fontId="0" fillId="0" borderId="0" xfId="67" applyNumberFormat="1" applyFont="1"/>
    <xf numFmtId="168" fontId="25" fillId="25" borderId="0" xfId="62" applyNumberFormat="1" applyFont="1"/>
    <xf numFmtId="0" fontId="26" fillId="27" borderId="0" xfId="65" applyFont="1" applyAlignment="1">
      <alignment horizontal="center"/>
    </xf>
    <xf numFmtId="0" fontId="26" fillId="28" borderId="0" xfId="66" applyFont="1" applyAlignment="1">
      <alignment horizontal="center"/>
    </xf>
    <xf numFmtId="0" fontId="23" fillId="0" borderId="0" xfId="2" applyFont="1" applyAlignment="1">
      <alignment vertical="center" wrapText="1"/>
    </xf>
    <xf numFmtId="0" fontId="29" fillId="0" borderId="0" xfId="2" applyFont="1"/>
    <xf numFmtId="3" fontId="29" fillId="0" borderId="0" xfId="2" applyNumberFormat="1" applyFont="1"/>
    <xf numFmtId="4" fontId="29" fillId="0" borderId="0" xfId="2" applyNumberFormat="1" applyFont="1"/>
    <xf numFmtId="9" fontId="23" fillId="0" borderId="0" xfId="67" applyFont="1" applyAlignment="1">
      <alignment vertical="center" wrapText="1"/>
    </xf>
    <xf numFmtId="0" fontId="1" fillId="0" borderId="0" xfId="48" applyAlignment="1">
      <alignment vertical="center"/>
    </xf>
  </cellXfs>
  <cellStyles count="68">
    <cellStyle name="20% - Accent1" xfId="3" xr:uid="{00000000-0005-0000-0000-000000000000}"/>
    <cellStyle name="20% - Accent2" xfId="4" xr:uid="{00000000-0005-0000-0000-000001000000}"/>
    <cellStyle name="20% - Accent3" xfId="5" xr:uid="{00000000-0005-0000-0000-000002000000}"/>
    <cellStyle name="20% - Accent4" xfId="6" xr:uid="{00000000-0005-0000-0000-000003000000}"/>
    <cellStyle name="20% - Accent5" xfId="7" xr:uid="{00000000-0005-0000-0000-000004000000}"/>
    <cellStyle name="20% - Accent6" xfId="8" xr:uid="{00000000-0005-0000-0000-000005000000}"/>
    <cellStyle name="20% - Ênfase6" xfId="65" builtinId="50"/>
    <cellStyle name="40% - Accent1" xfId="9" xr:uid="{00000000-0005-0000-0000-000007000000}"/>
    <cellStyle name="40% - Accent2" xfId="10" xr:uid="{00000000-0005-0000-0000-000008000000}"/>
    <cellStyle name="40% - Accent3" xfId="11" xr:uid="{00000000-0005-0000-0000-000009000000}"/>
    <cellStyle name="40% - Accent4" xfId="12" xr:uid="{00000000-0005-0000-0000-00000A000000}"/>
    <cellStyle name="40% - Accent5" xfId="13" xr:uid="{00000000-0005-0000-0000-00000B000000}"/>
    <cellStyle name="40% - Accent6" xfId="14" xr:uid="{00000000-0005-0000-0000-00000C000000}"/>
    <cellStyle name="40% - Ênfase6" xfId="66" builtinId="51"/>
    <cellStyle name="60% - Accent1" xfId="15" xr:uid="{00000000-0005-0000-0000-00000E000000}"/>
    <cellStyle name="60% - Accent2" xfId="16" xr:uid="{00000000-0005-0000-0000-00000F000000}"/>
    <cellStyle name="60% - Accent3" xfId="17" xr:uid="{00000000-0005-0000-0000-000010000000}"/>
    <cellStyle name="60% - Accent4" xfId="18" xr:uid="{00000000-0005-0000-0000-000011000000}"/>
    <cellStyle name="60% - Accent5" xfId="19" xr:uid="{00000000-0005-0000-0000-000012000000}"/>
    <cellStyle name="60% - Accent6" xfId="20" xr:uid="{00000000-0005-0000-0000-000013000000}"/>
    <cellStyle name="Accent1" xfId="21" xr:uid="{00000000-0005-0000-0000-000014000000}"/>
    <cellStyle name="Accent2" xfId="22" xr:uid="{00000000-0005-0000-0000-000015000000}"/>
    <cellStyle name="Accent3" xfId="23" xr:uid="{00000000-0005-0000-0000-000016000000}"/>
    <cellStyle name="Accent4" xfId="24" xr:uid="{00000000-0005-0000-0000-000017000000}"/>
    <cellStyle name="Accent5" xfId="25" xr:uid="{00000000-0005-0000-0000-000018000000}"/>
    <cellStyle name="Accent6" xfId="26" xr:uid="{00000000-0005-0000-0000-000019000000}"/>
    <cellStyle name="Bad" xfId="27" xr:uid="{00000000-0005-0000-0000-00001A000000}"/>
    <cellStyle name="beterraba" xfId="28" xr:uid="{00000000-0005-0000-0000-00001B000000}"/>
    <cellStyle name="Calculation" xfId="29" xr:uid="{00000000-0005-0000-0000-00001C000000}"/>
    <cellStyle name="Check Cell" xfId="30" xr:uid="{00000000-0005-0000-0000-00001D000000}"/>
    <cellStyle name="Comma [0]" xfId="31" xr:uid="{00000000-0005-0000-0000-00001E000000}"/>
    <cellStyle name="Currency [0]" xfId="32" xr:uid="{00000000-0005-0000-0000-00001F000000}"/>
    <cellStyle name="Ênfase3" xfId="62" builtinId="37"/>
    <cellStyle name="Ênfase6" xfId="64" builtinId="49"/>
    <cellStyle name="Euro" xfId="33" xr:uid="{00000000-0005-0000-0000-000022000000}"/>
    <cellStyle name="Explanatory Text" xfId="34" xr:uid="{00000000-0005-0000-0000-000023000000}"/>
    <cellStyle name="Good" xfId="35" xr:uid="{00000000-0005-0000-0000-000024000000}"/>
    <cellStyle name="Heading" xfId="36" xr:uid="{00000000-0005-0000-0000-000025000000}"/>
    <cellStyle name="Heading 1" xfId="37" xr:uid="{00000000-0005-0000-0000-000026000000}"/>
    <cellStyle name="Heading 2" xfId="38" xr:uid="{00000000-0005-0000-0000-000027000000}"/>
    <cellStyle name="Heading 3" xfId="39" xr:uid="{00000000-0005-0000-0000-000028000000}"/>
    <cellStyle name="Heading 4" xfId="40" xr:uid="{00000000-0005-0000-0000-000029000000}"/>
    <cellStyle name="Input" xfId="41" xr:uid="{00000000-0005-0000-0000-00002A000000}"/>
    <cellStyle name="Linked Cell" xfId="42" xr:uid="{00000000-0005-0000-0000-00002B000000}"/>
    <cellStyle name="Moeda 2" xfId="43" xr:uid="{00000000-0005-0000-0000-00002C000000}"/>
    <cellStyle name="Moeda 3" xfId="44" xr:uid="{00000000-0005-0000-0000-00002D000000}"/>
    <cellStyle name="Neutral" xfId="45" xr:uid="{00000000-0005-0000-0000-00002E000000}"/>
    <cellStyle name="Normal" xfId="0" builtinId="0"/>
    <cellStyle name="Normal 2" xfId="2" xr:uid="{00000000-0005-0000-0000-000030000000}"/>
    <cellStyle name="Normal 2 2" xfId="46" xr:uid="{00000000-0005-0000-0000-000031000000}"/>
    <cellStyle name="Normal 3" xfId="47" xr:uid="{00000000-0005-0000-0000-000032000000}"/>
    <cellStyle name="Normal 4" xfId="48" xr:uid="{00000000-0005-0000-0000-000033000000}"/>
    <cellStyle name="Normal 5" xfId="49" xr:uid="{00000000-0005-0000-0000-000034000000}"/>
    <cellStyle name="Normal 6" xfId="50" xr:uid="{00000000-0005-0000-0000-000035000000}"/>
    <cellStyle name="Normal 7" xfId="51" xr:uid="{00000000-0005-0000-0000-000036000000}"/>
    <cellStyle name="Note" xfId="52" xr:uid="{00000000-0005-0000-0000-000038000000}"/>
    <cellStyle name="Output" xfId="53" xr:uid="{00000000-0005-0000-0000-000039000000}"/>
    <cellStyle name="Porcentagem" xfId="67" builtinId="5"/>
    <cellStyle name="Porcentagem 2" xfId="54" xr:uid="{00000000-0005-0000-0000-00003B000000}"/>
    <cellStyle name="Separador de milhares 2" xfId="55" xr:uid="{00000000-0005-0000-0000-00003C000000}"/>
    <cellStyle name="Separador de milhares 3" xfId="56" xr:uid="{00000000-0005-0000-0000-00003D000000}"/>
    <cellStyle name="Separador de milhares 4" xfId="57" xr:uid="{00000000-0005-0000-0000-00003E000000}"/>
    <cellStyle name="Separador de milhares 5" xfId="58" xr:uid="{00000000-0005-0000-0000-00003F000000}"/>
    <cellStyle name="Title" xfId="59" xr:uid="{00000000-0005-0000-0000-000040000000}"/>
    <cellStyle name="Vírgula" xfId="1" builtinId="3"/>
    <cellStyle name="Vírgula 2" xfId="60" xr:uid="{00000000-0005-0000-0000-000042000000}"/>
    <cellStyle name="Vírgula 3" xfId="63" xr:uid="{00000000-0005-0000-0000-000043000000}"/>
    <cellStyle name="Warning Text" xfId="61" xr:uid="{00000000-0005-0000-0000-000044000000}"/>
  </cellStyles>
  <dxfs count="52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170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70" formatCode="_(* #,##0.0_);_(* \(#,##0.0\);_(* &quot;-&quot;??_);_(@_)"/>
    </dxf>
    <dxf>
      <alignment horizontal="center" vertical="center" textRotation="0" wrapText="1" indent="0" justifyLastLine="0" shrinkToFit="0" readingOrder="0"/>
    </dxf>
    <dxf>
      <numFmt numFmtId="4" formatCode="#,##0.00"/>
    </dxf>
    <dxf>
      <font>
        <b/>
      </font>
      <numFmt numFmtId="4" formatCode="#,##0.00"/>
    </dxf>
    <dxf>
      <numFmt numFmtId="4" formatCode="#,##0.00"/>
    </dxf>
    <dxf>
      <numFmt numFmtId="169" formatCode="ddd\ dd/mm/yyyy\ hh:mm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13" formatCode="0%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center" textRotation="0" wrapText="1" indent="0" justifyLastLine="0" shrinkToFit="0" readingOrder="0"/>
    </dxf>
    <dxf>
      <numFmt numFmtId="168" formatCode="ddd\ dd/mm/yyyy"/>
    </dxf>
    <dxf>
      <numFmt numFmtId="168" formatCode="ddd\ dd/mm/yyyy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4" formatCode="0.00%"/>
    </dxf>
    <dxf>
      <numFmt numFmtId="168" formatCode="ddd\ dd/mm/yyyy"/>
      <fill>
        <patternFill patternType="solid">
          <fgColor theme="0" tint="-0.34998626667073579"/>
          <bgColor theme="0" tint="-0.34998626667073579"/>
        </patternFill>
      </fill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alignment horizontal="general" vertical="center" textRotation="0" wrapText="0" indent="0" justifyLastLine="0" shrinkToFit="0" readingOrder="0"/>
    </dxf>
    <dxf>
      <font>
        <b/>
      </font>
      <numFmt numFmtId="0" formatCode="General"/>
    </dxf>
    <dxf>
      <font>
        <b/>
      </font>
      <numFmt numFmtId="4" formatCode="#,##0.00"/>
    </dxf>
    <dxf>
      <font>
        <b/>
      </font>
      <numFmt numFmtId="4" formatCode="#,##0.00"/>
    </dxf>
    <dxf>
      <font>
        <b/>
      </font>
      <numFmt numFmtId="0" formatCode="General"/>
    </dxf>
    <dxf>
      <font>
        <b/>
      </font>
      <numFmt numFmtId="0" formatCode="General"/>
    </dxf>
    <dxf>
      <font>
        <b/>
      </font>
      <numFmt numFmtId="168" formatCode="ddd\ dd/mm/yyyy"/>
    </dxf>
    <dxf>
      <numFmt numFmtId="4" formatCode="#,##0.00"/>
    </dxf>
    <dxf>
      <numFmt numFmtId="168" formatCode="ddd\ dd/mm/yyyy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6</xdr:row>
      <xdr:rowOff>25400</xdr:rowOff>
    </xdr:from>
    <xdr:to>
      <xdr:col>6</xdr:col>
      <xdr:colOff>35717</xdr:colOff>
      <xdr:row>10</xdr:row>
      <xdr:rowOff>76509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3811" y="1168400"/>
          <a:ext cx="3476625" cy="81310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 b="1"/>
            <a:t>Status</a:t>
          </a:r>
        </a:p>
        <a:p>
          <a:r>
            <a:rPr lang="pt-BR" sz="1100" b="1"/>
            <a:t>Jan</a:t>
          </a:r>
          <a:r>
            <a:rPr lang="pt-BR" sz="1100" baseline="0"/>
            <a:t> &gt;= </a:t>
          </a:r>
          <a:r>
            <a:rPr lang="pt-BR" sz="1100" b="1" baseline="0"/>
            <a:t>Meta</a:t>
          </a:r>
          <a:r>
            <a:rPr lang="pt-BR" sz="1100" baseline="0"/>
            <a:t> </a:t>
          </a:r>
          <a:r>
            <a:rPr lang="pt-BR" sz="1100" b="0" baseline="0"/>
            <a:t>e</a:t>
          </a:r>
          <a:r>
            <a:rPr lang="pt-BR" sz="1100" baseline="0"/>
            <a:t> </a:t>
          </a:r>
          <a:r>
            <a:rPr lang="pt-BR" sz="1100" b="1" baseline="0"/>
            <a:t>Fev</a:t>
          </a:r>
          <a:r>
            <a:rPr lang="pt-BR" sz="1100" baseline="0"/>
            <a:t> &gt;= </a:t>
          </a:r>
          <a:r>
            <a:rPr lang="pt-BR" sz="1100" b="1" baseline="0"/>
            <a:t>Meta</a:t>
          </a:r>
          <a:r>
            <a:rPr lang="pt-BR" sz="1100" baseline="0"/>
            <a:t> </a:t>
          </a:r>
          <a:r>
            <a:rPr lang="pt-BR" sz="1100" b="0" baseline="0"/>
            <a:t>e</a:t>
          </a:r>
          <a:r>
            <a:rPr lang="pt-BR" sz="1100" baseline="0"/>
            <a:t> </a:t>
          </a:r>
          <a:r>
            <a:rPr lang="pt-BR" sz="1100" b="1" baseline="0"/>
            <a:t>Mar</a:t>
          </a:r>
          <a:r>
            <a:rPr lang="pt-BR" sz="1100" baseline="0"/>
            <a:t> &gt;= </a:t>
          </a:r>
          <a:r>
            <a:rPr lang="pt-BR" sz="1100" b="1" baseline="0"/>
            <a:t>Meta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25400</xdr:rowOff>
    </xdr:from>
    <xdr:to>
      <xdr:col>6</xdr:col>
      <xdr:colOff>0</xdr:colOff>
      <xdr:row>10</xdr:row>
      <xdr:rowOff>76509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0" y="1168400"/>
          <a:ext cx="3657600" cy="813109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sz="1100" b="1"/>
            <a:t>Status</a:t>
          </a:r>
        </a:p>
        <a:p>
          <a:r>
            <a:rPr lang="pt-BR" sz="1100" b="1"/>
            <a:t>Jan</a:t>
          </a:r>
          <a:r>
            <a:rPr lang="pt-BR" sz="1100" baseline="0"/>
            <a:t> &gt;= </a:t>
          </a:r>
          <a:r>
            <a:rPr lang="pt-BR" sz="1100" b="1" baseline="0"/>
            <a:t>Meta</a:t>
          </a:r>
          <a:r>
            <a:rPr lang="pt-BR" sz="1100" baseline="0"/>
            <a:t> </a:t>
          </a:r>
          <a:r>
            <a:rPr lang="pt-BR" sz="1100" i="1" baseline="0"/>
            <a:t>ou</a:t>
          </a:r>
          <a:r>
            <a:rPr lang="pt-BR" sz="1100" baseline="0"/>
            <a:t> </a:t>
          </a:r>
          <a:r>
            <a:rPr lang="pt-BR" sz="1100" b="1" baseline="0"/>
            <a:t>Fev</a:t>
          </a:r>
          <a:r>
            <a:rPr lang="pt-BR" sz="1100" baseline="0"/>
            <a:t> &gt;= </a:t>
          </a:r>
          <a:r>
            <a:rPr lang="pt-BR" sz="1100" b="1" baseline="0"/>
            <a:t>Meta</a:t>
          </a:r>
          <a:r>
            <a:rPr lang="pt-BR" sz="1100" baseline="0"/>
            <a:t> </a:t>
          </a:r>
          <a:r>
            <a:rPr lang="pt-BR" sz="1100" i="1" baseline="0"/>
            <a:t>ou</a:t>
          </a:r>
          <a:r>
            <a:rPr lang="pt-BR" sz="1100" baseline="0"/>
            <a:t> </a:t>
          </a:r>
          <a:r>
            <a:rPr lang="pt-BR" sz="1100" b="1" baseline="0"/>
            <a:t>Mar</a:t>
          </a:r>
          <a:r>
            <a:rPr lang="pt-BR" sz="1100" baseline="0"/>
            <a:t> &gt;= </a:t>
          </a:r>
          <a:r>
            <a:rPr lang="pt-BR" sz="1100" b="1" baseline="0"/>
            <a:t>Meta</a:t>
          </a:r>
          <a:endParaRPr lang="pt-B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30078</xdr:colOff>
      <xdr:row>8</xdr:row>
      <xdr:rowOff>40873</xdr:rowOff>
    </xdr:from>
    <xdr:to>
      <xdr:col>8</xdr:col>
      <xdr:colOff>10813</xdr:colOff>
      <xdr:row>28</xdr:row>
      <xdr:rowOff>60657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30078" y="1755373"/>
          <a:ext cx="5352835" cy="3829784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rtlCol="0" anchor="t"/>
        <a:lstStyle/>
        <a:p>
          <a:r>
            <a:rPr lang="pt-BR" b="1"/>
            <a:t>Vencimento</a:t>
          </a:r>
          <a:endParaRPr lang="en-US" b="1"/>
        </a:p>
        <a:p>
          <a:r>
            <a:rPr lang="pt-BR"/>
            <a:t>Se </a:t>
          </a:r>
          <a:r>
            <a:rPr lang="pt-BR" b="1"/>
            <a:t>Valor</a:t>
          </a:r>
          <a:r>
            <a:rPr lang="pt-BR"/>
            <a:t> for maior igual a 1.600,00, o </a:t>
          </a:r>
          <a:r>
            <a:rPr lang="pt-BR" b="1"/>
            <a:t>Vencimento</a:t>
          </a:r>
          <a:r>
            <a:rPr lang="pt-BR"/>
            <a:t> será a </a:t>
          </a:r>
          <a:r>
            <a:rPr lang="pt-BR" b="1"/>
            <a:t>Emissão</a:t>
          </a:r>
          <a:r>
            <a:rPr lang="pt-BR"/>
            <a:t> acrescida de 30 (dias), senão, será emissão acrescida de 15 (dias)</a:t>
          </a:r>
        </a:p>
        <a:p>
          <a:endParaRPr lang="en-US"/>
        </a:p>
        <a:p>
          <a:r>
            <a:rPr lang="pt-BR" b="1"/>
            <a:t>Situação</a:t>
          </a:r>
          <a:endParaRPr lang="en-US" b="1"/>
        </a:p>
        <a:p>
          <a:r>
            <a:rPr lang="pt-BR"/>
            <a:t>Se </a:t>
          </a:r>
          <a:r>
            <a:rPr lang="pt-BR" b="1"/>
            <a:t>Vencimento </a:t>
          </a:r>
          <a:r>
            <a:rPr lang="pt-BR"/>
            <a:t>for maior que </a:t>
          </a:r>
          <a:r>
            <a:rPr lang="pt-BR" b="1"/>
            <a:t>Data Base</a:t>
          </a:r>
          <a:r>
            <a:rPr lang="pt-BR"/>
            <a:t>, deve aparecer a mensagem “OK”, caso contrário, a mensagem “Vencida”.</a:t>
          </a:r>
        </a:p>
        <a:p>
          <a:endParaRPr lang="en-US"/>
        </a:p>
        <a:p>
          <a:r>
            <a:rPr lang="pt-BR" b="1"/>
            <a:t>Dias de Atraso</a:t>
          </a:r>
          <a:endParaRPr lang="en-US" b="1"/>
        </a:p>
        <a:p>
          <a:r>
            <a:rPr lang="pt-BR"/>
            <a:t>Se </a:t>
          </a:r>
          <a:r>
            <a:rPr lang="pt-BR" b="1"/>
            <a:t>Data Base </a:t>
          </a:r>
          <a:r>
            <a:rPr lang="pt-BR"/>
            <a:t>for até o </a:t>
          </a:r>
          <a:r>
            <a:rPr lang="pt-BR" b="1"/>
            <a:t>Vencimento</a:t>
          </a:r>
          <a:r>
            <a:rPr lang="pt-BR"/>
            <a:t>, exiba</a:t>
          </a:r>
          <a:r>
            <a:rPr lang="pt-BR" baseline="0"/>
            <a:t> 0 (zero), </a:t>
          </a:r>
          <a:r>
            <a:rPr lang="pt-B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caso contrário </a:t>
          </a:r>
          <a:r>
            <a:rPr lang="pt-BR"/>
            <a:t>calcula-se a quantidade</a:t>
          </a:r>
          <a:r>
            <a:rPr lang="pt-BR" baseline="0"/>
            <a:t> de dias úteis entre a </a:t>
          </a:r>
          <a:r>
            <a:rPr lang="pt-BR" b="1"/>
            <a:t>Vencimento</a:t>
          </a:r>
          <a:r>
            <a:rPr lang="pt-BR"/>
            <a:t> e a </a:t>
          </a:r>
          <a:r>
            <a:rPr lang="pt-B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Data Base </a:t>
          </a:r>
          <a:endParaRPr lang="pt-BR" b="1"/>
        </a:p>
        <a:p>
          <a:endParaRPr lang="en-US"/>
        </a:p>
        <a:p>
          <a:r>
            <a:rPr lang="pt-BR" b="1"/>
            <a:t>Multa</a:t>
          </a:r>
          <a:endParaRPr lang="en-US" b="1"/>
        </a:p>
        <a:p>
          <a:r>
            <a:rPr lang="pt-BR" b="1"/>
            <a:t>Dias de Atraso </a:t>
          </a:r>
          <a:r>
            <a:rPr lang="pt-BR"/>
            <a:t>* </a:t>
          </a:r>
          <a:r>
            <a:rPr lang="pt-BR" b="1"/>
            <a:t>Taxa </a:t>
          </a:r>
          <a:r>
            <a:rPr lang="pt-BR"/>
            <a:t>* </a:t>
          </a:r>
          <a:r>
            <a:rPr lang="pt-BR" b="1"/>
            <a:t>Valor</a:t>
          </a:r>
          <a:r>
            <a:rPr lang="pt-BR"/>
            <a:t>.</a:t>
          </a:r>
          <a:endParaRPr lang="en-US"/>
        </a:p>
        <a:p>
          <a:endParaRPr lang="en-US"/>
        </a:p>
        <a:p>
          <a:r>
            <a:rPr lang="pt-BR" b="1"/>
            <a:t>Total</a:t>
          </a:r>
          <a:endParaRPr lang="en-US" b="1"/>
        </a:p>
        <a:p>
          <a:r>
            <a:rPr lang="pt-BR" b="1"/>
            <a:t>Valor + Multa</a:t>
          </a:r>
        </a:p>
        <a:p>
          <a:endParaRPr lang="en-US"/>
        </a:p>
        <a:p>
          <a:r>
            <a:rPr lang="pt-BR" b="1"/>
            <a:t>Cartório</a:t>
          </a:r>
        </a:p>
        <a:p>
          <a:r>
            <a:rPr lang="pt-BR"/>
            <a:t>Se </a:t>
          </a:r>
          <a:r>
            <a:rPr lang="pt-BR" b="1"/>
            <a:t>Dias de Atraso</a:t>
          </a:r>
          <a:r>
            <a:rPr lang="pt-BR"/>
            <a:t> forem superiores a 30 dias e o </a:t>
          </a:r>
          <a:r>
            <a:rPr lang="pt-BR" b="1"/>
            <a:t>Total </a:t>
          </a:r>
          <a:r>
            <a:rPr lang="pt-BR"/>
            <a:t>superior a 2.000,00 exiba "Sim"</a:t>
          </a:r>
        </a:p>
        <a:p>
          <a:r>
            <a:rPr lang="pt-BR"/>
            <a:t>Caso contrário exiba "Não"</a:t>
          </a:r>
          <a:endParaRPr 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7</xdr:row>
      <xdr:rowOff>22622</xdr:rowOff>
    </xdr:from>
    <xdr:to>
      <xdr:col>5</xdr:col>
      <xdr:colOff>23813</xdr:colOff>
      <xdr:row>11</xdr:row>
      <xdr:rowOff>107155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19049" y="1318022"/>
          <a:ext cx="3881439" cy="732233"/>
        </a:xfrm>
        <a:prstGeom prst="rect">
          <a:avLst/>
        </a:prstGeom>
        <a:ln>
          <a:headEnd/>
          <a:tailEnd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pt-BR" sz="1100" b="1"/>
            <a:t>Comissão</a:t>
          </a:r>
        </a:p>
        <a:p>
          <a:pPr algn="l" rtl="0">
            <a:buFont typeface="Arial" pitchFamily="34" charset="0"/>
            <a:buChar char="•"/>
            <a:defRPr sz="1000"/>
          </a:pPr>
          <a:r>
            <a:rPr lang="pt-BR" sz="1100"/>
            <a:t>Se </a:t>
          </a:r>
          <a:r>
            <a:rPr lang="pt-BR" sz="1100" b="1"/>
            <a:t>Quantidade</a:t>
          </a:r>
          <a:r>
            <a:rPr lang="pt-BR" sz="1100"/>
            <a:t> &gt; 300 ou </a:t>
          </a:r>
          <a:r>
            <a:rPr lang="pt-BR" sz="1100" b="1"/>
            <a:t>Total</a:t>
          </a:r>
          <a:r>
            <a:rPr lang="pt-BR" sz="1100"/>
            <a:t> &gt; 100.000 exiba 5%</a:t>
          </a:r>
        </a:p>
        <a:p>
          <a:pPr algn="l" rtl="0">
            <a:buFont typeface="Arial" pitchFamily="34" charset="0"/>
            <a:buChar char="•"/>
            <a:defRPr sz="1000"/>
          </a:pPr>
          <a:r>
            <a:rPr lang="pt-BR" sz="1100"/>
            <a:t>Caso contrário exiba 3%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41413</xdr:colOff>
      <xdr:row>0</xdr:row>
      <xdr:rowOff>16564</xdr:rowOff>
    </xdr:from>
    <xdr:to>
      <xdr:col>11</xdr:col>
      <xdr:colOff>314325</xdr:colOff>
      <xdr:row>6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7166113" y="16564"/>
          <a:ext cx="2739887" cy="1126436"/>
        </a:xfrm>
        <a:prstGeom prst="rect">
          <a:avLst/>
        </a:prstGeom>
        <a:ln>
          <a:headEnd/>
          <a:tailEnd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BR" sz="1100" b="1"/>
            <a:t>Aumento</a:t>
          </a:r>
        </a:p>
        <a:p>
          <a:pPr algn="l" rtl="0">
            <a:buFont typeface="Arial" pitchFamily="34" charset="0"/>
            <a:buChar char="•"/>
            <a:defRPr sz="1000"/>
          </a:pPr>
          <a:r>
            <a:rPr lang="pt-BR" sz="1100"/>
            <a:t>Se </a:t>
          </a:r>
          <a:r>
            <a:rPr lang="pt-BR" sz="1100" b="1"/>
            <a:t>Salário Atual </a:t>
          </a:r>
          <a:r>
            <a:rPr lang="pt-BR" sz="1100"/>
            <a:t>for até 5.000,00 e </a:t>
          </a:r>
          <a:r>
            <a:rPr lang="pt-BR" sz="1100" b="1"/>
            <a:t>Tempo</a:t>
          </a:r>
          <a:r>
            <a:rPr lang="pt-BR" sz="1100"/>
            <a:t> a partir de 5 anos, calcule um aumento de 8%</a:t>
          </a:r>
        </a:p>
        <a:p>
          <a:pPr algn="l" rtl="0">
            <a:buFont typeface="Arial" pitchFamily="34" charset="0"/>
            <a:buChar char="•"/>
            <a:defRPr sz="1000"/>
          </a:pPr>
          <a:r>
            <a:rPr lang="pt-BR" sz="1100"/>
            <a:t>Caso contrário exiba</a:t>
          </a:r>
          <a:r>
            <a:rPr lang="pt-BR" sz="1100" baseline="0"/>
            <a:t> 0 (zero)</a:t>
          </a:r>
          <a:endParaRPr lang="pt-BR" sz="1100"/>
        </a:p>
        <a:p>
          <a:pPr algn="l" rtl="0">
            <a:defRPr sz="1000"/>
          </a:pPr>
          <a:endParaRPr lang="pt-BR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91456</xdr:colOff>
      <xdr:row>10</xdr:row>
      <xdr:rowOff>51958</xdr:rowOff>
    </xdr:from>
    <xdr:to>
      <xdr:col>14</xdr:col>
      <xdr:colOff>47624</xdr:colOff>
      <xdr:row>14</xdr:row>
      <xdr:rowOff>112059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 txBox="1">
          <a:spLocks noChangeArrowheads="1"/>
        </xdr:cNvSpPr>
      </xdr:nvSpPr>
      <xdr:spPr bwMode="auto">
        <a:xfrm>
          <a:off x="91456" y="1956958"/>
          <a:ext cx="4785343" cy="822101"/>
        </a:xfrm>
        <a:prstGeom prst="rect">
          <a:avLst/>
        </a:prstGeom>
        <a:ln>
          <a:headEnd/>
          <a:tailEnd/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wrap="square" lIns="90000" tIns="46800" rIns="90000" bIns="46800" anchor="t" upright="1"/>
        <a:lstStyle/>
        <a:p>
          <a:pPr algn="l" rtl="0">
            <a:defRPr sz="1000"/>
          </a:pPr>
          <a:r>
            <a:rPr lang="pt-BR" sz="1100" b="1"/>
            <a:t>Situação</a:t>
          </a:r>
        </a:p>
        <a:p>
          <a:pPr algn="l" rtl="0">
            <a:buFont typeface="Arial" pitchFamily="34" charset="0"/>
            <a:buChar char="•"/>
            <a:defRPr sz="1000"/>
          </a:pPr>
          <a:r>
            <a:rPr lang="pt-BR" sz="1100"/>
            <a:t>Se a </a:t>
          </a:r>
          <a:r>
            <a:rPr lang="pt-BR" sz="1100" b="1"/>
            <a:t>Média</a:t>
          </a:r>
          <a:r>
            <a:rPr lang="pt-BR" sz="1100"/>
            <a:t> for a partir de 7 e as </a:t>
          </a:r>
          <a:r>
            <a:rPr lang="pt-BR" sz="1100" b="1"/>
            <a:t>Ausências</a:t>
          </a:r>
          <a:r>
            <a:rPr lang="pt-BR" sz="1100" baseline="0"/>
            <a:t> forem no máximo 25% exiba "</a:t>
          </a:r>
          <a:r>
            <a:rPr lang="pt-BR" sz="1100"/>
            <a:t>Aprovado" </a:t>
          </a:r>
        </a:p>
        <a:p>
          <a:pPr algn="l" rtl="0">
            <a:buFont typeface="Arial" pitchFamily="34" charset="0"/>
            <a:buChar char="•"/>
            <a:defRPr sz="1000"/>
          </a:pPr>
          <a:r>
            <a:rPr lang="pt-BR" sz="1100"/>
            <a:t>Caso</a:t>
          </a:r>
          <a:r>
            <a:rPr lang="pt-BR" sz="1100" baseline="0"/>
            <a:t> contrário exiba  "</a:t>
          </a:r>
          <a:r>
            <a:rPr lang="pt-BR" sz="1100"/>
            <a:t>Reprovado"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82153</xdr:colOff>
      <xdr:row>0</xdr:row>
      <xdr:rowOff>1</xdr:rowOff>
    </xdr:from>
    <xdr:to>
      <xdr:col>10</xdr:col>
      <xdr:colOff>422672</xdr:colOff>
      <xdr:row>9</xdr:row>
      <xdr:rowOff>76201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3511153" y="1"/>
          <a:ext cx="3998119" cy="17907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pt-BR" b="1"/>
            <a:t>Exame</a:t>
          </a:r>
        </a:p>
        <a:p>
          <a:endParaRPr lang="pt-BR"/>
        </a:p>
        <a:p>
          <a:r>
            <a:rPr lang="pt-BR"/>
            <a:t>Se </a:t>
          </a:r>
          <a:r>
            <a:rPr lang="pt-BR" b="1"/>
            <a:t>Gênero</a:t>
          </a:r>
          <a:r>
            <a:rPr lang="pt-BR"/>
            <a:t> for "Masculino" e </a:t>
          </a:r>
          <a:r>
            <a:rPr lang="pt-BR" b="1"/>
            <a:t>Idade</a:t>
          </a:r>
          <a:r>
            <a:rPr lang="pt-BR"/>
            <a:t> a partir de 40 anos</a:t>
          </a:r>
        </a:p>
        <a:p>
          <a:r>
            <a:rPr lang="pt-BR"/>
            <a:t>         A resposta será "Recomendado"</a:t>
          </a:r>
        </a:p>
        <a:p>
          <a:r>
            <a:rPr lang="pt-BR"/>
            <a:t>Caso Contrário</a:t>
          </a:r>
        </a:p>
        <a:p>
          <a:r>
            <a:rPr lang="pt-BR"/>
            <a:t>         Se </a:t>
          </a:r>
          <a:r>
            <a:rPr lang="pt-BR" b="1"/>
            <a:t>Gênero</a:t>
          </a:r>
          <a:r>
            <a:rPr lang="pt-BR"/>
            <a:t> for "Feminino" </a:t>
          </a:r>
        </a:p>
        <a:p>
          <a:r>
            <a:rPr lang="pt-BR"/>
            <a:t>                  A resposta será "Não se aplica"</a:t>
          </a:r>
        </a:p>
        <a:p>
          <a:r>
            <a:rPr lang="pt-BR"/>
            <a:t>         Caso Contrário </a:t>
          </a:r>
        </a:p>
        <a:p>
          <a:r>
            <a:rPr lang="pt-BR"/>
            <a:t>                  A resposta será "Opcional"</a:t>
          </a:r>
        </a:p>
        <a:p>
          <a:endParaRPr lang="pt-BR" sz="1100" baseline="0"/>
        </a:p>
        <a:p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1000000}" name="CidadesOu" displayName="CidadesOu" ref="A1:F5" totalsRowShown="0" headerRowDxfId="51" dataDxfId="50">
  <autoFilter ref="A1:F5" xr:uid="{00000000-0009-0000-0100-000006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Cidade" dataDxfId="49"/>
    <tableColumn id="2" xr3:uid="{00000000-0010-0000-0100-000002000000}" name="Jan" dataDxfId="48"/>
    <tableColumn id="3" xr3:uid="{00000000-0010-0000-0100-000003000000}" name="Fev" dataDxfId="47"/>
    <tableColumn id="4" xr3:uid="{00000000-0010-0000-0100-000004000000}" name="Mar" dataDxfId="46"/>
    <tableColumn id="5" xr3:uid="{00000000-0010-0000-0100-000005000000}" name="Meta" dataDxfId="45"/>
    <tableColumn id="6" xr3:uid="{00000000-0010-0000-0100-000006000000}" name="Status" dataDxfId="44"/>
  </tableColumns>
  <tableStyleInfo name="TableStyleMedium9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2000000}" name="CidadesOu16" displayName="CidadesOu16" ref="A1:F5" totalsRowShown="0" headerRowDxfId="43" dataDxfId="42">
  <autoFilter ref="A1:F5" xr:uid="{00000000-0009-0000-0100-00000F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200-000001000000}" name="Cidade" dataDxfId="41" dataCellStyle="Normal 2"/>
    <tableColumn id="2" xr3:uid="{00000000-0010-0000-0200-000002000000}" name="Jan" dataDxfId="40"/>
    <tableColumn id="3" xr3:uid="{00000000-0010-0000-0200-000003000000}" name="Fev" dataDxfId="39"/>
    <tableColumn id="4" xr3:uid="{00000000-0010-0000-0200-000004000000}" name="Mar" dataDxfId="38"/>
    <tableColumn id="5" xr3:uid="{00000000-0010-0000-0200-000005000000}" name="Meta" dataDxfId="37"/>
    <tableColumn id="6" xr3:uid="{00000000-0010-0000-0200-000006000000}" name="Status" dataDxfId="36"/>
  </tableColumns>
  <tableStyleInfo name="TableStyleMedium9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4000000}" name="CobrançaSeE" displayName="CobrançaSeE" ref="A1:H7" totalsRowShown="0" headerRowDxfId="35">
  <autoFilter ref="A1:H7" xr:uid="{00000000-0009-0000-0100-00001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0000000-0010-0000-0400-000001000000}" name="Emissão" dataDxfId="34"/>
    <tableColumn id="2" xr3:uid="{00000000-0010-0000-0400-000002000000}" name="Valor" dataDxfId="33"/>
    <tableColumn id="3" xr3:uid="{00000000-0010-0000-0400-000003000000}" name="Vencimento" dataDxfId="32" dataCellStyle="Ênfase3">
      <calculatedColumnFormula>CobrançaSeE[[#This Row],[Emissão]]+30</calculatedColumnFormula>
    </tableColumn>
    <tableColumn id="4" xr3:uid="{00000000-0010-0000-0400-000004000000}" name="Situação" dataDxfId="31" dataCellStyle="Ênfase3"/>
    <tableColumn id="5" xr3:uid="{00000000-0010-0000-0400-000005000000}" name="Dias de Atraso" dataDxfId="30" dataCellStyle="Ênfase3"/>
    <tableColumn id="6" xr3:uid="{00000000-0010-0000-0400-000006000000}" name="Multa" dataDxfId="29" dataCellStyle="Ênfase3"/>
    <tableColumn id="7" xr3:uid="{00000000-0010-0000-0400-000007000000}" name="Total" dataDxfId="28" dataCellStyle="Ênfase3"/>
    <tableColumn id="8" xr3:uid="{00000000-0010-0000-0400-000008000000}" name="Cartório" dataDxfId="27" dataCellStyle="Ênfase3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5000000}" name="Tabela36" displayName="Tabela36" ref="J1:K2" totalsRowShown="0" headerRowDxfId="26">
  <autoFilter ref="J1:K2" xr:uid="{00000000-0009-0000-0100-000011000000}">
    <filterColumn colId="0" hiddenButton="1"/>
    <filterColumn colId="1" hiddenButton="1"/>
  </autoFilter>
  <tableColumns count="2">
    <tableColumn id="1" xr3:uid="{00000000-0010-0000-0500-000001000000}" name="Data Base" dataDxfId="25"/>
    <tableColumn id="2" xr3:uid="{00000000-0010-0000-0500-000002000000}" name="Taxa" dataDxfId="24"/>
  </tableColumns>
  <tableStyleInfo name="TableStyleMedium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E742BC-53AF-4670-A7D6-E8823802CB15}" name="Feriados4" displayName="Feriados4" ref="M1:N16" totalsRowShown="0" headerRowDxfId="23">
  <autoFilter ref="M1:N16" xr:uid="{70BB6A66-E47E-4B65-8C8D-2ACBF09999AC}"/>
  <tableColumns count="2">
    <tableColumn id="1" xr3:uid="{A6D3B96D-828D-4156-A6B0-394452E5D38E}" name="Feriado" dataDxfId="22"/>
    <tableColumn id="2" xr3:uid="{527156EC-3DA2-454F-8010-F490CC130273}" name="Nome" dataDxfId="21"/>
  </tableColumns>
  <tableStyleInfo name="TableStyleMedium14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7000000}" name="Produtos" displayName="Produtos" ref="A1:E6" totalsRowShown="0" headerRowDxfId="20" dataDxfId="19">
  <autoFilter ref="A1:E6" xr:uid="{00000000-0009-0000-0100-000013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700-000001000000}" name="Produtos Vendidos" dataDxfId="18"/>
    <tableColumn id="2" xr3:uid="{00000000-0010-0000-0700-000002000000}" name="Quantidade" dataDxfId="17"/>
    <tableColumn id="3" xr3:uid="{00000000-0010-0000-0700-000003000000}" name="Valor Unitário" dataDxfId="16"/>
    <tableColumn id="4" xr3:uid="{00000000-0010-0000-0700-000004000000}" name="Total" dataDxfId="15">
      <calculatedColumnFormula>Produtos[[#This Row],[Quantidade]]*Produtos[[#This Row],[Valor Unitário]]</calculatedColumnFormula>
    </tableColumn>
    <tableColumn id="5" xr3:uid="{00000000-0010-0000-0700-000005000000}" name="Comissão" dataDxfId="14" dataCellStyle="Porcentagem"/>
  </tableColumns>
  <tableStyleInfo name="TableStyleMedium11" showFirstColumn="0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8000000}" name="Funcionários" displayName="Funcionários" ref="A1:F26" totalsRowShown="0">
  <autoFilter ref="A1:F26" xr:uid="{00000000-0009-0000-0100-000014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800-000001000000}" name="Nome" dataDxfId="13"/>
    <tableColumn id="2" xr3:uid="{00000000-0010-0000-0800-000002000000}" name="Cargo"/>
    <tableColumn id="3" xr3:uid="{00000000-0010-0000-0800-000003000000}" name="Tempo"/>
    <tableColumn id="4" xr3:uid="{00000000-0010-0000-0800-000004000000}" name="Salário Atual" dataDxfId="12" dataCellStyle="Vírgula"/>
    <tableColumn id="5" xr3:uid="{00000000-0010-0000-0800-000005000000}" name="Aumento" dataDxfId="11" dataCellStyle="Ênfase3"/>
    <tableColumn id="6" xr3:uid="{00000000-0010-0000-0800-000006000000}" name="Novo Salário" dataDxfId="10">
      <calculatedColumnFormula>Funcionários[[#This Row],[Salário Atual]]+Funcionários[[#This Row],[Aumento]]</calculatedColumnFormula>
    </tableColumn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09000000}" name="Boletim2" displayName="Boletim2" ref="A1:N9" totalsRowShown="0" headerRowDxfId="9">
  <autoFilter ref="A1:N9" xr:uid="{00000000-0009-0000-0100-000015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900-000001000000}" name="Matéria"/>
    <tableColumn id="2" xr3:uid="{00000000-0010-0000-0900-000002000000}" name="Nota do 1º Bim" dataDxfId="8"/>
    <tableColumn id="3" xr3:uid="{00000000-0010-0000-0900-000003000000}" name="Nota do 2º Bim" dataDxfId="7"/>
    <tableColumn id="4" xr3:uid="{00000000-0010-0000-0900-000004000000}" name="Nota do 3º Bim" dataDxfId="6"/>
    <tableColumn id="5" xr3:uid="{00000000-0010-0000-0900-000005000000}" name="Nota do 4º Bim" dataDxfId="5"/>
    <tableColumn id="6" xr3:uid="{00000000-0010-0000-0900-000006000000}" name="Média" dataDxfId="4" dataCellStyle="Ênfase3">
      <calculatedColumnFormula>AVERAGE(Boletim2[[#This Row],[Nota do 1º Bim]:[Nota do 4º Bim]])</calculatedColumnFormula>
    </tableColumn>
    <tableColumn id="7" xr3:uid="{00000000-0010-0000-0900-000007000000}" name="Faltas do 1º Bim"/>
    <tableColumn id="8" xr3:uid="{00000000-0010-0000-0900-000008000000}" name="Faltas do 2º Bim"/>
    <tableColumn id="9" xr3:uid="{00000000-0010-0000-0900-000009000000}" name="Faltas do 3º Bim"/>
    <tableColumn id="10" xr3:uid="{00000000-0010-0000-0900-00000A000000}" name="Faltas do 4º Bim"/>
    <tableColumn id="11" xr3:uid="{00000000-0010-0000-0900-00000B000000}" name="Faltas" dataDxfId="3" dataCellStyle="Ênfase3">
      <calculatedColumnFormula>SUM(Boletim2[[#This Row],[Faltas do 1º Bim]:[Faltas do 4º Bim]])</calculatedColumnFormula>
    </tableColumn>
    <tableColumn id="12" xr3:uid="{00000000-0010-0000-0900-00000C000000}" name="Aulas"/>
    <tableColumn id="13" xr3:uid="{00000000-0010-0000-0900-00000D000000}" name="Ausências" dataDxfId="2" dataCellStyle="Ênfase3">
      <calculatedColumnFormula>Boletim2[[#This Row],[Faltas]]/Boletim2[[#This Row],[Aulas]]</calculatedColumnFormula>
    </tableColumn>
    <tableColumn id="14" xr3:uid="{00000000-0010-0000-0900-00000E000000}" name="Situação" dataDxfId="1"/>
  </tableColumns>
  <tableStyleInfo name="TableStyleMedium11" showFirstColumn="0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0C000000}" name="Tabela32" displayName="Tabela32" ref="A1:D26" totalsRowShown="0">
  <autoFilter ref="A1:D26" xr:uid="{00000000-0009-0000-0100-000018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C00-000001000000}" name="Nome"/>
    <tableColumn id="3" xr3:uid="{00000000-0010-0000-0C00-000003000000}" name="Gênero"/>
    <tableColumn id="4" xr3:uid="{00000000-0010-0000-0C00-000004000000}" name="Idade"/>
    <tableColumn id="5" xr3:uid="{00000000-0010-0000-0C00-000005000000}" name="Exame" dataDxfId="0"/>
  </tableColumns>
  <tableStyleInfo name="TableStyleMedium11" showFirstColumn="0" showLastColumn="1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B17"/>
  <sheetViews>
    <sheetView zoomScaleNormal="100" workbookViewId="0"/>
  </sheetViews>
  <sheetFormatPr defaultRowHeight="15" x14ac:dyDescent="0.25"/>
  <cols>
    <col min="1" max="1" width="9.42578125" bestFit="1" customWidth="1"/>
    <col min="2" max="2" width="20.140625" bestFit="1" customWidth="1"/>
  </cols>
  <sheetData>
    <row r="1" spans="1:2" x14ac:dyDescent="0.25">
      <c r="A1" s="9" t="s">
        <v>51</v>
      </c>
      <c r="B1" s="9" t="s">
        <v>52</v>
      </c>
    </row>
    <row r="2" spans="1:2" x14ac:dyDescent="0.25">
      <c r="A2" s="31" t="s">
        <v>53</v>
      </c>
      <c r="B2" s="10" t="s">
        <v>54</v>
      </c>
    </row>
    <row r="3" spans="1:2" x14ac:dyDescent="0.25">
      <c r="A3" s="31" t="s">
        <v>53</v>
      </c>
      <c r="B3" s="10" t="s">
        <v>55</v>
      </c>
    </row>
    <row r="4" spans="1:2" x14ac:dyDescent="0.25">
      <c r="A4" s="32" t="s">
        <v>56</v>
      </c>
      <c r="B4" s="11" t="s">
        <v>57</v>
      </c>
    </row>
    <row r="5" spans="1:2" x14ac:dyDescent="0.25">
      <c r="A5" s="32" t="s">
        <v>56</v>
      </c>
      <c r="B5" s="11" t="s">
        <v>58</v>
      </c>
    </row>
    <row r="6" spans="1:2" x14ac:dyDescent="0.25">
      <c r="A6" s="31" t="s">
        <v>59</v>
      </c>
      <c r="B6" s="10" t="s">
        <v>60</v>
      </c>
    </row>
    <row r="7" spans="1:2" x14ac:dyDescent="0.25">
      <c r="A7" s="31" t="s">
        <v>59</v>
      </c>
      <c r="B7" s="10" t="s">
        <v>61</v>
      </c>
    </row>
    <row r="8" spans="1:2" x14ac:dyDescent="0.25">
      <c r="A8" s="32" t="s">
        <v>62</v>
      </c>
      <c r="B8" s="11" t="s">
        <v>63</v>
      </c>
    </row>
    <row r="9" spans="1:2" x14ac:dyDescent="0.25">
      <c r="A9" s="32" t="s">
        <v>62</v>
      </c>
      <c r="B9" s="11" t="s">
        <v>64</v>
      </c>
    </row>
    <row r="10" spans="1:2" x14ac:dyDescent="0.25">
      <c r="A10" s="32" t="s">
        <v>62</v>
      </c>
      <c r="B10" s="11" t="s">
        <v>65</v>
      </c>
    </row>
    <row r="11" spans="1:2" x14ac:dyDescent="0.25">
      <c r="A11" s="32" t="s">
        <v>62</v>
      </c>
      <c r="B11" s="11" t="s">
        <v>16</v>
      </c>
    </row>
    <row r="12" spans="1:2" x14ac:dyDescent="0.25">
      <c r="A12" s="31" t="s">
        <v>66</v>
      </c>
      <c r="B12" s="10" t="s">
        <v>67</v>
      </c>
    </row>
    <row r="13" spans="1:2" x14ac:dyDescent="0.25">
      <c r="A13" s="31" t="s">
        <v>66</v>
      </c>
      <c r="B13" s="10" t="s">
        <v>68</v>
      </c>
    </row>
    <row r="14" spans="1:2" x14ac:dyDescent="0.25">
      <c r="A14" s="32" t="s">
        <v>69</v>
      </c>
      <c r="B14" s="11" t="s">
        <v>70</v>
      </c>
    </row>
    <row r="15" spans="1:2" x14ac:dyDescent="0.25">
      <c r="A15" s="32" t="s">
        <v>69</v>
      </c>
      <c r="B15" s="11" t="s">
        <v>71</v>
      </c>
    </row>
    <row r="16" spans="1:2" x14ac:dyDescent="0.25">
      <c r="A16" s="32" t="s">
        <v>69</v>
      </c>
      <c r="B16" s="11" t="s">
        <v>72</v>
      </c>
    </row>
    <row r="17" spans="1:2" x14ac:dyDescent="0.25">
      <c r="A17" s="32" t="s">
        <v>69</v>
      </c>
      <c r="B17" s="11" t="s">
        <v>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G13"/>
  <sheetViews>
    <sheetView zoomScaleNormal="100" workbookViewId="0"/>
  </sheetViews>
  <sheetFormatPr defaultRowHeight="15" x14ac:dyDescent="0.25"/>
  <cols>
    <col min="1" max="1" width="11.28515625" bestFit="1" customWidth="1"/>
    <col min="2" max="3" width="6.5703125" bestFit="1" customWidth="1"/>
    <col min="4" max="4" width="6.7109375" bestFit="1" customWidth="1"/>
    <col min="5" max="5" width="7.7109375" bestFit="1" customWidth="1"/>
    <col min="6" max="6" width="13.140625" bestFit="1" customWidth="1"/>
  </cols>
  <sheetData>
    <row r="1" spans="1:7" x14ac:dyDescent="0.25">
      <c r="A1" s="5" t="s">
        <v>12</v>
      </c>
      <c r="B1" s="5" t="s">
        <v>11</v>
      </c>
      <c r="C1" s="5" t="s">
        <v>10</v>
      </c>
      <c r="D1" s="5" t="s">
        <v>9</v>
      </c>
      <c r="E1" s="5" t="s">
        <v>25</v>
      </c>
      <c r="F1" s="5" t="s">
        <v>73</v>
      </c>
      <c r="G1" s="12"/>
    </row>
    <row r="2" spans="1:7" x14ac:dyDescent="0.25">
      <c r="A2" s="12" t="s">
        <v>145</v>
      </c>
      <c r="B2" s="12">
        <v>27</v>
      </c>
      <c r="C2" s="12">
        <v>28</v>
      </c>
      <c r="D2" s="12">
        <v>32</v>
      </c>
      <c r="E2" s="12">
        <v>25</v>
      </c>
      <c r="F2" s="13"/>
      <c r="G2" s="12"/>
    </row>
    <row r="3" spans="1:7" x14ac:dyDescent="0.25">
      <c r="A3" s="12" t="s">
        <v>146</v>
      </c>
      <c r="B3" s="12">
        <v>27</v>
      </c>
      <c r="C3" s="12">
        <v>25</v>
      </c>
      <c r="D3" s="14">
        <v>10</v>
      </c>
      <c r="E3" s="12">
        <v>25</v>
      </c>
      <c r="F3" s="13"/>
      <c r="G3" s="12"/>
    </row>
    <row r="4" spans="1:7" x14ac:dyDescent="0.25">
      <c r="A4" s="12" t="s">
        <v>147</v>
      </c>
      <c r="B4" s="12">
        <v>25</v>
      </c>
      <c r="C4" s="14">
        <v>20</v>
      </c>
      <c r="D4" s="14">
        <v>15</v>
      </c>
      <c r="E4" s="12">
        <v>25</v>
      </c>
      <c r="F4" s="13"/>
      <c r="G4" s="12"/>
    </row>
    <row r="5" spans="1:7" x14ac:dyDescent="0.25">
      <c r="A5" s="12" t="s">
        <v>148</v>
      </c>
      <c r="B5" s="14">
        <v>15</v>
      </c>
      <c r="C5" s="14">
        <v>19</v>
      </c>
      <c r="D5" s="14">
        <v>10</v>
      </c>
      <c r="E5" s="12">
        <v>25</v>
      </c>
      <c r="F5" s="13"/>
      <c r="G5" s="12"/>
    </row>
    <row r="6" spans="1:7" x14ac:dyDescent="0.25">
      <c r="A6" s="12"/>
      <c r="B6" s="12"/>
      <c r="C6" s="12"/>
      <c r="D6" s="12"/>
      <c r="E6" s="12"/>
      <c r="F6" s="12"/>
      <c r="G6" s="12"/>
    </row>
    <row r="7" spans="1:7" x14ac:dyDescent="0.25">
      <c r="A7" s="12"/>
      <c r="B7" s="12"/>
      <c r="C7" s="12"/>
      <c r="D7" s="12"/>
      <c r="E7" s="12"/>
      <c r="F7" s="12"/>
      <c r="G7" s="12"/>
    </row>
    <row r="8" spans="1:7" x14ac:dyDescent="0.25">
      <c r="A8" s="12"/>
      <c r="B8" s="12"/>
      <c r="C8" s="12"/>
      <c r="D8" s="12"/>
      <c r="E8" s="12"/>
      <c r="F8" s="12"/>
      <c r="G8" s="12"/>
    </row>
    <row r="9" spans="1:7" x14ac:dyDescent="0.25">
      <c r="A9" s="12"/>
      <c r="B9" s="12"/>
      <c r="C9" s="12"/>
      <c r="D9" s="12"/>
      <c r="E9" s="12"/>
      <c r="F9" s="12"/>
      <c r="G9" s="12"/>
    </row>
    <row r="10" spans="1:7" x14ac:dyDescent="0.25">
      <c r="A10" s="12"/>
      <c r="B10" s="12"/>
      <c r="C10" s="12"/>
      <c r="D10" s="12"/>
      <c r="E10" s="12"/>
      <c r="F10" s="12"/>
      <c r="G10" s="12"/>
    </row>
    <row r="11" spans="1:7" x14ac:dyDescent="0.25">
      <c r="A11" s="12"/>
      <c r="B11" s="12"/>
      <c r="C11" s="12"/>
      <c r="D11" s="12"/>
      <c r="E11" s="12"/>
      <c r="F11" s="12"/>
      <c r="G11" s="12"/>
    </row>
    <row r="12" spans="1:7" x14ac:dyDescent="0.25">
      <c r="A12" s="12"/>
      <c r="B12" s="12"/>
      <c r="C12" s="12"/>
      <c r="D12" s="12"/>
      <c r="E12" s="12"/>
      <c r="F12" s="12"/>
      <c r="G12" s="12"/>
    </row>
    <row r="13" spans="1:7" x14ac:dyDescent="0.25">
      <c r="A13" s="12"/>
      <c r="B13" s="12"/>
      <c r="C13" s="12"/>
      <c r="D13" s="12"/>
      <c r="E13" s="12"/>
      <c r="F13" s="12"/>
      <c r="G13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39997558519241921"/>
  </sheetPr>
  <dimension ref="A1:G13"/>
  <sheetViews>
    <sheetView zoomScaleNormal="100" workbookViewId="0"/>
  </sheetViews>
  <sheetFormatPr defaultRowHeight="15" x14ac:dyDescent="0.25"/>
  <cols>
    <col min="1" max="1" width="11.28515625" bestFit="1" customWidth="1"/>
    <col min="2" max="3" width="6.5703125" bestFit="1" customWidth="1"/>
    <col min="4" max="4" width="6.7109375" bestFit="1" customWidth="1"/>
    <col min="5" max="5" width="7.7109375" bestFit="1" customWidth="1"/>
    <col min="6" max="6" width="13.28515625" bestFit="1" customWidth="1"/>
  </cols>
  <sheetData>
    <row r="1" spans="1:7" x14ac:dyDescent="0.25">
      <c r="A1" s="5" t="s">
        <v>12</v>
      </c>
      <c r="B1" s="5" t="s">
        <v>11</v>
      </c>
      <c r="C1" s="5" t="s">
        <v>10</v>
      </c>
      <c r="D1" s="5" t="s">
        <v>9</v>
      </c>
      <c r="E1" s="5" t="s">
        <v>25</v>
      </c>
      <c r="F1" s="5" t="s">
        <v>73</v>
      </c>
      <c r="G1" s="12"/>
    </row>
    <row r="2" spans="1:7" x14ac:dyDescent="0.25">
      <c r="A2" s="12" t="s">
        <v>145</v>
      </c>
      <c r="B2" s="12">
        <v>27</v>
      </c>
      <c r="C2" s="12">
        <v>28</v>
      </c>
      <c r="D2" s="12">
        <v>32</v>
      </c>
      <c r="E2" s="12">
        <v>25</v>
      </c>
      <c r="F2" s="13"/>
      <c r="G2" s="12"/>
    </row>
    <row r="3" spans="1:7" x14ac:dyDescent="0.25">
      <c r="A3" s="12" t="s">
        <v>146</v>
      </c>
      <c r="B3" s="12">
        <v>27</v>
      </c>
      <c r="C3" s="12">
        <v>25</v>
      </c>
      <c r="D3" s="14">
        <v>10</v>
      </c>
      <c r="E3" s="12">
        <v>25</v>
      </c>
      <c r="F3" s="13"/>
      <c r="G3" s="12"/>
    </row>
    <row r="4" spans="1:7" x14ac:dyDescent="0.25">
      <c r="A4" s="12" t="s">
        <v>147</v>
      </c>
      <c r="B4" s="12">
        <v>25</v>
      </c>
      <c r="C4" s="14">
        <v>20</v>
      </c>
      <c r="D4" s="14">
        <v>15</v>
      </c>
      <c r="E4" s="12">
        <v>25</v>
      </c>
      <c r="F4" s="13"/>
      <c r="G4" s="12"/>
    </row>
    <row r="5" spans="1:7" x14ac:dyDescent="0.25">
      <c r="A5" s="12" t="s">
        <v>148</v>
      </c>
      <c r="B5" s="14">
        <v>15</v>
      </c>
      <c r="C5" s="14">
        <v>19</v>
      </c>
      <c r="D5" s="14">
        <v>10</v>
      </c>
      <c r="E5" s="12">
        <v>25</v>
      </c>
      <c r="F5" s="13"/>
      <c r="G5" s="12"/>
    </row>
    <row r="6" spans="1:7" x14ac:dyDescent="0.25">
      <c r="A6" s="12"/>
      <c r="B6" s="12"/>
      <c r="C6" s="12"/>
      <c r="D6" s="12"/>
      <c r="E6" s="12"/>
      <c r="F6" s="12"/>
      <c r="G6" s="12"/>
    </row>
    <row r="7" spans="1:7" x14ac:dyDescent="0.25">
      <c r="A7" s="12"/>
      <c r="B7" s="12"/>
      <c r="C7" s="12"/>
      <c r="D7" s="12"/>
      <c r="E7" s="12"/>
      <c r="F7" s="12"/>
      <c r="G7" s="12"/>
    </row>
    <row r="8" spans="1:7" x14ac:dyDescent="0.25">
      <c r="A8" s="12"/>
      <c r="B8" s="12"/>
      <c r="C8" s="12"/>
      <c r="D8" s="12"/>
      <c r="E8" s="12"/>
      <c r="F8" s="12"/>
      <c r="G8" s="12"/>
    </row>
    <row r="9" spans="1:7" x14ac:dyDescent="0.25">
      <c r="A9" s="12"/>
      <c r="B9" s="12"/>
      <c r="C9" s="12"/>
      <c r="D9" s="12"/>
      <c r="E9" s="12"/>
      <c r="F9" s="12"/>
      <c r="G9" s="12"/>
    </row>
    <row r="10" spans="1:7" x14ac:dyDescent="0.25">
      <c r="A10" s="12"/>
      <c r="B10" s="12"/>
      <c r="C10" s="12"/>
      <c r="D10" s="12"/>
      <c r="E10" s="12"/>
      <c r="F10" s="12"/>
      <c r="G10" s="12"/>
    </row>
    <row r="11" spans="1:7" x14ac:dyDescent="0.25">
      <c r="A11" s="12"/>
      <c r="B11" s="12"/>
      <c r="C11" s="12"/>
      <c r="D11" s="12"/>
      <c r="E11" s="12"/>
      <c r="F11" s="12"/>
      <c r="G11" s="12"/>
    </row>
    <row r="12" spans="1:7" x14ac:dyDescent="0.25">
      <c r="A12" s="12"/>
      <c r="B12" s="12"/>
      <c r="C12" s="12"/>
      <c r="D12" s="12"/>
      <c r="E12" s="12"/>
      <c r="F12" s="12"/>
      <c r="G12" s="12"/>
    </row>
    <row r="13" spans="1:7" x14ac:dyDescent="0.25">
      <c r="A13" s="12"/>
      <c r="B13" s="12"/>
      <c r="C13" s="12"/>
      <c r="D13" s="12"/>
      <c r="E13" s="12"/>
      <c r="F13" s="12"/>
      <c r="G13" s="1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N29"/>
  <sheetViews>
    <sheetView zoomScaleNormal="100" workbookViewId="0">
      <selection activeCell="E6" sqref="E6"/>
    </sheetView>
  </sheetViews>
  <sheetFormatPr defaultRowHeight="15" x14ac:dyDescent="0.25"/>
  <cols>
    <col min="1" max="1" width="15.28515625" bestFit="1" customWidth="1"/>
    <col min="2" max="2" width="8.140625" bestFit="1" customWidth="1"/>
    <col min="3" max="3" width="15.28515625" bestFit="1" customWidth="1"/>
    <col min="4" max="4" width="10.7109375" bestFit="1" customWidth="1"/>
    <col min="5" max="5" width="9.7109375" bestFit="1" customWidth="1"/>
    <col min="6" max="6" width="8.5703125" bestFit="1" customWidth="1"/>
    <col min="7" max="7" width="8.140625" bestFit="1" customWidth="1"/>
    <col min="8" max="8" width="10.42578125" bestFit="1" customWidth="1"/>
    <col min="9" max="9" width="2.7109375" customWidth="1"/>
    <col min="10" max="10" width="15.28515625" bestFit="1" customWidth="1"/>
    <col min="11" max="11" width="7.28515625" bestFit="1" customWidth="1"/>
    <col min="12" max="12" width="2.7109375" customWidth="1"/>
    <col min="13" max="13" width="15.28515625" bestFit="1" customWidth="1"/>
    <col min="14" max="14" width="32.7109375" bestFit="1" customWidth="1"/>
  </cols>
  <sheetData>
    <row r="1" spans="1:14" ht="30" x14ac:dyDescent="0.25">
      <c r="A1" s="3" t="s">
        <v>74</v>
      </c>
      <c r="B1" s="3" t="s">
        <v>0</v>
      </c>
      <c r="C1" s="3" t="s">
        <v>18</v>
      </c>
      <c r="D1" s="3" t="s">
        <v>7</v>
      </c>
      <c r="E1" s="3" t="s">
        <v>20</v>
      </c>
      <c r="F1" s="3" t="s">
        <v>21</v>
      </c>
      <c r="G1" s="3" t="s">
        <v>75</v>
      </c>
      <c r="H1" s="3" t="s">
        <v>76</v>
      </c>
      <c r="J1" s="4" t="s">
        <v>77</v>
      </c>
      <c r="K1" s="4" t="s">
        <v>19</v>
      </c>
      <c r="M1" s="38" t="s">
        <v>78</v>
      </c>
      <c r="N1" s="38" t="s">
        <v>15</v>
      </c>
    </row>
    <row r="2" spans="1:14" x14ac:dyDescent="0.25">
      <c r="A2" s="7">
        <v>44265</v>
      </c>
      <c r="B2" s="15">
        <v>1800</v>
      </c>
      <c r="C2" s="30">
        <f>CobrançaSeE[[#This Row],[Emissão]]+30</f>
        <v>44295</v>
      </c>
      <c r="D2" s="6"/>
      <c r="E2" s="6"/>
      <c r="F2" s="16"/>
      <c r="G2" s="16"/>
      <c r="H2" s="6"/>
      <c r="J2" s="7">
        <v>44621</v>
      </c>
      <c r="K2" s="17">
        <v>2.5000000000000001E-3</v>
      </c>
      <c r="M2" s="7">
        <v>44562</v>
      </c>
      <c r="N2" s="7" t="s">
        <v>144</v>
      </c>
    </row>
    <row r="3" spans="1:14" x14ac:dyDescent="0.25">
      <c r="A3" s="7">
        <v>44569</v>
      </c>
      <c r="B3" s="15">
        <v>1900</v>
      </c>
      <c r="C3" s="30">
        <f>CobrançaSeE[[#This Row],[Emissão]]+30</f>
        <v>44599</v>
      </c>
      <c r="D3" s="6"/>
      <c r="E3" s="6"/>
      <c r="F3" s="16"/>
      <c r="G3" s="16"/>
      <c r="H3" s="6"/>
      <c r="M3" s="7">
        <v>44666</v>
      </c>
      <c r="N3" s="7" t="s">
        <v>79</v>
      </c>
    </row>
    <row r="4" spans="1:14" x14ac:dyDescent="0.25">
      <c r="A4" s="7">
        <v>44589</v>
      </c>
      <c r="B4" s="15">
        <v>3500</v>
      </c>
      <c r="C4" s="30">
        <f>CobrançaSeE[[#This Row],[Emissão]]+30</f>
        <v>44619</v>
      </c>
      <c r="D4" s="6"/>
      <c r="E4" s="6"/>
      <c r="F4" s="16"/>
      <c r="G4" s="16"/>
      <c r="H4" s="6"/>
      <c r="M4" s="7">
        <v>44667</v>
      </c>
      <c r="N4" s="7" t="s">
        <v>80</v>
      </c>
    </row>
    <row r="5" spans="1:14" x14ac:dyDescent="0.25">
      <c r="A5" s="7">
        <v>44694</v>
      </c>
      <c r="B5" s="15">
        <v>2700</v>
      </c>
      <c r="C5" s="30">
        <f>CobrançaSeE[[#This Row],[Emissão]]+30</f>
        <v>44724</v>
      </c>
      <c r="D5" s="6"/>
      <c r="E5" s="6"/>
      <c r="F5" s="16"/>
      <c r="G5" s="16"/>
      <c r="H5" s="6"/>
      <c r="M5" s="7">
        <v>44668</v>
      </c>
      <c r="N5" s="7" t="s">
        <v>81</v>
      </c>
    </row>
    <row r="6" spans="1:14" x14ac:dyDescent="0.25">
      <c r="A6" s="7">
        <v>44571</v>
      </c>
      <c r="B6" s="15">
        <v>1300</v>
      </c>
      <c r="C6" s="30">
        <f>CobrançaSeE[[#This Row],[Emissão]]+30</f>
        <v>44601</v>
      </c>
      <c r="D6" s="6"/>
      <c r="E6" s="6"/>
      <c r="F6" s="16"/>
      <c r="G6" s="16"/>
      <c r="H6" s="6"/>
      <c r="M6" s="7">
        <v>44672</v>
      </c>
      <c r="N6" s="7" t="s">
        <v>82</v>
      </c>
    </row>
    <row r="7" spans="1:14" x14ac:dyDescent="0.25">
      <c r="A7" s="7">
        <f>Tabela36[Data Base]+30</f>
        <v>44651</v>
      </c>
      <c r="B7" s="15">
        <v>2100</v>
      </c>
      <c r="C7" s="30">
        <f>CobrançaSeE[[#This Row],[Emissão]]+30</f>
        <v>44681</v>
      </c>
      <c r="D7" s="6"/>
      <c r="E7" s="6"/>
      <c r="F7" s="16"/>
      <c r="G7" s="16"/>
      <c r="H7" s="6"/>
      <c r="M7" s="7">
        <v>44682</v>
      </c>
      <c r="N7" s="7" t="s">
        <v>83</v>
      </c>
    </row>
    <row r="8" spans="1:14" x14ac:dyDescent="0.25">
      <c r="M8" s="7">
        <v>44689</v>
      </c>
      <c r="N8" s="7" t="s">
        <v>84</v>
      </c>
    </row>
    <row r="9" spans="1:14" x14ac:dyDescent="0.25">
      <c r="A9" s="18"/>
      <c r="M9" s="7">
        <v>44363</v>
      </c>
      <c r="N9" s="7" t="s">
        <v>150</v>
      </c>
    </row>
    <row r="10" spans="1:14" x14ac:dyDescent="0.25">
      <c r="M10" s="7">
        <v>44780</v>
      </c>
      <c r="N10" s="7" t="s">
        <v>85</v>
      </c>
    </row>
    <row r="11" spans="1:14" x14ac:dyDescent="0.25">
      <c r="M11" s="7">
        <v>44806</v>
      </c>
      <c r="N11" s="7" t="s">
        <v>149</v>
      </c>
    </row>
    <row r="12" spans="1:14" x14ac:dyDescent="0.25">
      <c r="M12" s="7">
        <v>44811</v>
      </c>
      <c r="N12" s="7" t="s">
        <v>86</v>
      </c>
    </row>
    <row r="13" spans="1:14" x14ac:dyDescent="0.25">
      <c r="A13" s="18"/>
      <c r="M13" s="7">
        <v>44846</v>
      </c>
      <c r="N13" s="7" t="s">
        <v>87</v>
      </c>
    </row>
    <row r="14" spans="1:14" x14ac:dyDescent="0.25">
      <c r="M14" s="7">
        <v>44867</v>
      </c>
      <c r="N14" s="7" t="s">
        <v>88</v>
      </c>
    </row>
    <row r="15" spans="1:14" x14ac:dyDescent="0.25">
      <c r="M15" s="7">
        <v>44880</v>
      </c>
      <c r="N15" s="7" t="s">
        <v>89</v>
      </c>
    </row>
    <row r="16" spans="1:14" x14ac:dyDescent="0.25">
      <c r="M16" s="7">
        <v>44920</v>
      </c>
      <c r="N16" s="7" t="s">
        <v>90</v>
      </c>
    </row>
    <row r="17" spans="1:1" x14ac:dyDescent="0.25">
      <c r="A17" s="18"/>
    </row>
    <row r="21" spans="1:1" x14ac:dyDescent="0.25">
      <c r="A21" s="18"/>
    </row>
    <row r="26" spans="1:1" x14ac:dyDescent="0.25">
      <c r="A26" s="18"/>
    </row>
    <row r="29" spans="1:1" x14ac:dyDescent="0.25">
      <c r="A29" s="18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:F14"/>
  <sheetViews>
    <sheetView zoomScaleNormal="100" workbookViewId="0"/>
  </sheetViews>
  <sheetFormatPr defaultColWidth="12.5703125" defaultRowHeight="15" x14ac:dyDescent="0.25"/>
  <sheetData>
    <row r="1" spans="1:6" ht="30" x14ac:dyDescent="0.25">
      <c r="A1" s="33" t="s">
        <v>91</v>
      </c>
      <c r="B1" s="33" t="s">
        <v>92</v>
      </c>
      <c r="C1" s="33" t="s">
        <v>93</v>
      </c>
      <c r="D1" s="33" t="s">
        <v>75</v>
      </c>
      <c r="E1" s="33" t="s">
        <v>94</v>
      </c>
      <c r="F1" s="19"/>
    </row>
    <row r="2" spans="1:6" x14ac:dyDescent="0.25">
      <c r="A2" s="34" t="s">
        <v>95</v>
      </c>
      <c r="B2" s="35">
        <v>300</v>
      </c>
      <c r="C2" s="36">
        <v>450</v>
      </c>
      <c r="D2" s="36">
        <f>Produtos[[#This Row],[Quantidade]]*Produtos[[#This Row],[Valor Unitário]]</f>
        <v>135000</v>
      </c>
      <c r="E2" s="37"/>
      <c r="F2" s="19"/>
    </row>
    <row r="3" spans="1:6" x14ac:dyDescent="0.25">
      <c r="A3" s="34" t="s">
        <v>96</v>
      </c>
      <c r="B3" s="35">
        <v>150</v>
      </c>
      <c r="C3" s="36">
        <v>1500</v>
      </c>
      <c r="D3" s="36">
        <f>Produtos[[#This Row],[Quantidade]]*Produtos[[#This Row],[Valor Unitário]]</f>
        <v>225000</v>
      </c>
      <c r="E3" s="37"/>
      <c r="F3" s="19"/>
    </row>
    <row r="4" spans="1:6" x14ac:dyDescent="0.25">
      <c r="A4" s="34" t="s">
        <v>97</v>
      </c>
      <c r="B4" s="35">
        <v>220</v>
      </c>
      <c r="C4" s="36">
        <v>225</v>
      </c>
      <c r="D4" s="36">
        <f>Produtos[[#This Row],[Quantidade]]*Produtos[[#This Row],[Valor Unitário]]</f>
        <v>49500</v>
      </c>
      <c r="E4" s="37"/>
      <c r="F4" s="19"/>
    </row>
    <row r="5" spans="1:6" x14ac:dyDescent="0.25">
      <c r="A5" s="34" t="s">
        <v>98</v>
      </c>
      <c r="B5" s="35">
        <v>50</v>
      </c>
      <c r="C5" s="36">
        <v>1200</v>
      </c>
      <c r="D5" s="36">
        <f>Produtos[[#This Row],[Quantidade]]*Produtos[[#This Row],[Valor Unitário]]</f>
        <v>60000</v>
      </c>
      <c r="E5" s="37"/>
      <c r="F5" s="19"/>
    </row>
    <row r="6" spans="1:6" x14ac:dyDescent="0.25">
      <c r="A6" s="34" t="s">
        <v>99</v>
      </c>
      <c r="B6" s="35">
        <v>2000</v>
      </c>
      <c r="C6" s="36">
        <v>25</v>
      </c>
      <c r="D6" s="36">
        <f>Produtos[[#This Row],[Quantidade]]*Produtos[[#This Row],[Valor Unitário]]</f>
        <v>50000</v>
      </c>
      <c r="E6" s="37"/>
      <c r="F6" s="19"/>
    </row>
    <row r="7" spans="1:6" x14ac:dyDescent="0.25">
      <c r="A7" s="19"/>
      <c r="B7" s="19"/>
      <c r="C7" s="19"/>
      <c r="D7" s="19"/>
      <c r="E7" s="19"/>
      <c r="F7" s="19"/>
    </row>
    <row r="8" spans="1:6" x14ac:dyDescent="0.25">
      <c r="A8" s="19"/>
      <c r="B8" s="19"/>
      <c r="C8" s="19"/>
      <c r="D8" s="19"/>
      <c r="E8" s="19"/>
      <c r="F8" s="19"/>
    </row>
    <row r="9" spans="1:6" x14ac:dyDescent="0.25">
      <c r="A9" s="19"/>
      <c r="B9" s="19"/>
      <c r="C9" s="19"/>
      <c r="D9" s="19"/>
      <c r="E9" s="19"/>
      <c r="F9" s="19"/>
    </row>
    <row r="10" spans="1:6" x14ac:dyDescent="0.25">
      <c r="A10" s="19"/>
      <c r="B10" s="19"/>
      <c r="C10" s="19"/>
      <c r="D10" s="19"/>
      <c r="E10" s="19"/>
      <c r="F10" s="19"/>
    </row>
    <row r="11" spans="1:6" x14ac:dyDescent="0.25">
      <c r="A11" s="19"/>
      <c r="B11" s="19"/>
      <c r="C11" s="19"/>
      <c r="D11" s="19"/>
      <c r="E11" s="19"/>
      <c r="F11" s="19"/>
    </row>
    <row r="12" spans="1:6" x14ac:dyDescent="0.25">
      <c r="A12" s="19"/>
      <c r="B12" s="19"/>
      <c r="C12" s="19"/>
      <c r="D12" s="19"/>
      <c r="E12" s="19"/>
      <c r="F12" s="19"/>
    </row>
    <row r="13" spans="1:6" x14ac:dyDescent="0.25">
      <c r="A13" s="19"/>
      <c r="B13" s="19"/>
      <c r="C13" s="19"/>
      <c r="D13" s="19"/>
      <c r="E13" s="19"/>
      <c r="F13" s="19"/>
    </row>
    <row r="14" spans="1:6" x14ac:dyDescent="0.25">
      <c r="A14" s="19"/>
      <c r="B14" s="19"/>
      <c r="C14" s="19"/>
      <c r="D14" s="19"/>
      <c r="E14" s="19"/>
      <c r="F14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/>
  </sheetPr>
  <dimension ref="A1:L26"/>
  <sheetViews>
    <sheetView zoomScaleNormal="100" workbookViewId="0">
      <selection activeCell="F5" sqref="F5"/>
    </sheetView>
  </sheetViews>
  <sheetFormatPr defaultRowHeight="15" x14ac:dyDescent="0.25"/>
  <cols>
    <col min="1" max="1" width="17.28515625" style="19" bestFit="1" customWidth="1"/>
    <col min="2" max="2" width="37" style="19" bestFit="1" customWidth="1"/>
    <col min="3" max="3" width="9.42578125" style="19" bestFit="1" customWidth="1"/>
    <col min="4" max="4" width="14.42578125" style="19" bestFit="1" customWidth="1"/>
    <col min="5" max="5" width="11.5703125" style="19" bestFit="1" customWidth="1"/>
    <col min="6" max="6" width="14.42578125" style="19" bestFit="1" customWidth="1"/>
    <col min="7" max="7" width="2.7109375" style="19" customWidth="1"/>
    <col min="8" max="8" width="9.5703125" style="19" bestFit="1" customWidth="1"/>
    <col min="9" max="12" width="9.140625" style="19"/>
  </cols>
  <sheetData>
    <row r="1" spans="1:8" x14ac:dyDescent="0.25">
      <c r="A1" t="s">
        <v>15</v>
      </c>
      <c r="B1" t="s">
        <v>100</v>
      </c>
      <c r="C1" t="s">
        <v>101</v>
      </c>
      <c r="D1" t="s">
        <v>14</v>
      </c>
      <c r="E1" t="s">
        <v>22</v>
      </c>
      <c r="F1" t="s">
        <v>13</v>
      </c>
    </row>
    <row r="2" spans="1:8" x14ac:dyDescent="0.25">
      <c r="A2" s="8" t="s">
        <v>26</v>
      </c>
      <c r="B2" t="s">
        <v>102</v>
      </c>
      <c r="C2">
        <v>4</v>
      </c>
      <c r="D2" s="2">
        <v>3922.33</v>
      </c>
      <c r="E2" s="16"/>
      <c r="F2" s="15">
        <f>Funcionários[[#This Row],[Salário Atual]]+Funcionários[[#This Row],[Aumento]]</f>
        <v>3922.33</v>
      </c>
    </row>
    <row r="3" spans="1:8" x14ac:dyDescent="0.25">
      <c r="A3" s="8" t="s">
        <v>27</v>
      </c>
      <c r="B3" t="s">
        <v>103</v>
      </c>
      <c r="C3">
        <v>6</v>
      </c>
      <c r="D3" s="2">
        <v>3953.71</v>
      </c>
      <c r="E3" s="16"/>
      <c r="F3" s="15">
        <f>Funcionários[[#This Row],[Salário Atual]]+Funcionários[[#This Row],[Aumento]]</f>
        <v>3953.71</v>
      </c>
    </row>
    <row r="4" spans="1:8" x14ac:dyDescent="0.25">
      <c r="A4" s="8" t="s">
        <v>28</v>
      </c>
      <c r="B4" t="s">
        <v>104</v>
      </c>
      <c r="C4">
        <v>10</v>
      </c>
      <c r="D4" s="2">
        <v>3200</v>
      </c>
      <c r="E4" s="16"/>
      <c r="F4" s="15">
        <f>Funcionários[[#This Row],[Salário Atual]]+Funcionários[[#This Row],[Aumento]]</f>
        <v>3200</v>
      </c>
    </row>
    <row r="5" spans="1:8" x14ac:dyDescent="0.25">
      <c r="A5" s="8" t="s">
        <v>29</v>
      </c>
      <c r="B5" t="s">
        <v>105</v>
      </c>
      <c r="C5">
        <v>10</v>
      </c>
      <c r="D5" s="2">
        <v>4200</v>
      </c>
      <c r="E5" s="16"/>
      <c r="F5" s="15">
        <f>Funcionários[[#This Row],[Salário Atual]]+Funcionários[[#This Row],[Aumento]]</f>
        <v>4200</v>
      </c>
    </row>
    <row r="6" spans="1:8" x14ac:dyDescent="0.25">
      <c r="A6" s="8" t="s">
        <v>30</v>
      </c>
      <c r="B6" t="s">
        <v>106</v>
      </c>
      <c r="C6">
        <v>0</v>
      </c>
      <c r="D6" s="2">
        <v>2700</v>
      </c>
      <c r="E6" s="16"/>
      <c r="F6" s="15">
        <f>Funcionários[[#This Row],[Salário Atual]]+Funcionários[[#This Row],[Aumento]]</f>
        <v>2700</v>
      </c>
    </row>
    <row r="7" spans="1:8" x14ac:dyDescent="0.25">
      <c r="A7" s="8" t="s">
        <v>31</v>
      </c>
      <c r="B7" t="s">
        <v>107</v>
      </c>
      <c r="C7">
        <v>1</v>
      </c>
      <c r="D7" s="2">
        <v>5096</v>
      </c>
      <c r="E7" s="16"/>
      <c r="F7" s="15">
        <f>Funcionários[[#This Row],[Salário Atual]]+Funcionários[[#This Row],[Aumento]]</f>
        <v>5096</v>
      </c>
      <c r="H7" s="21"/>
    </row>
    <row r="8" spans="1:8" x14ac:dyDescent="0.25">
      <c r="A8" s="8" t="s">
        <v>32</v>
      </c>
      <c r="B8" t="s">
        <v>108</v>
      </c>
      <c r="C8">
        <v>2</v>
      </c>
      <c r="D8" s="2">
        <v>2500</v>
      </c>
      <c r="E8" s="16"/>
      <c r="F8" s="15">
        <f>Funcionários[[#This Row],[Salário Atual]]+Funcionários[[#This Row],[Aumento]]</f>
        <v>2500</v>
      </c>
    </row>
    <row r="9" spans="1:8" x14ac:dyDescent="0.25">
      <c r="A9" s="8" t="s">
        <v>33</v>
      </c>
      <c r="B9" t="s">
        <v>109</v>
      </c>
      <c r="C9">
        <v>3</v>
      </c>
      <c r="D9" s="2">
        <v>2500</v>
      </c>
      <c r="E9" s="16"/>
      <c r="F9" s="15">
        <f>Funcionários[[#This Row],[Salário Atual]]+Funcionários[[#This Row],[Aumento]]</f>
        <v>2500</v>
      </c>
    </row>
    <row r="10" spans="1:8" x14ac:dyDescent="0.25">
      <c r="A10" s="8" t="s">
        <v>34</v>
      </c>
      <c r="B10" t="s">
        <v>110</v>
      </c>
      <c r="C10">
        <v>5</v>
      </c>
      <c r="D10" s="2">
        <v>3973</v>
      </c>
      <c r="E10" s="16"/>
      <c r="F10" s="15">
        <f>Funcionários[[#This Row],[Salário Atual]]+Funcionários[[#This Row],[Aumento]]</f>
        <v>3973</v>
      </c>
    </row>
    <row r="11" spans="1:8" x14ac:dyDescent="0.25">
      <c r="A11" s="8" t="s">
        <v>35</v>
      </c>
      <c r="B11" t="s">
        <v>111</v>
      </c>
      <c r="C11">
        <v>5</v>
      </c>
      <c r="D11" s="2">
        <v>3713.67</v>
      </c>
      <c r="E11" s="16"/>
      <c r="F11" s="15">
        <f>Funcionários[[#This Row],[Salário Atual]]+Funcionários[[#This Row],[Aumento]]</f>
        <v>3713.67</v>
      </c>
    </row>
    <row r="12" spans="1:8" x14ac:dyDescent="0.25">
      <c r="A12" s="8" t="s">
        <v>36</v>
      </c>
      <c r="B12" t="s">
        <v>112</v>
      </c>
      <c r="C12">
        <v>8</v>
      </c>
      <c r="D12" s="2">
        <v>4406</v>
      </c>
      <c r="E12" s="16"/>
      <c r="F12" s="15">
        <f>Funcionários[[#This Row],[Salário Atual]]+Funcionários[[#This Row],[Aumento]]</f>
        <v>4406</v>
      </c>
    </row>
    <row r="13" spans="1:8" x14ac:dyDescent="0.25">
      <c r="A13" s="8" t="s">
        <v>37</v>
      </c>
      <c r="B13" t="s">
        <v>113</v>
      </c>
      <c r="C13">
        <v>4</v>
      </c>
      <c r="D13" s="2">
        <v>4761.33</v>
      </c>
      <c r="E13" s="16"/>
      <c r="F13" s="15">
        <f>Funcionários[[#This Row],[Salário Atual]]+Funcionários[[#This Row],[Aumento]]</f>
        <v>4761.33</v>
      </c>
    </row>
    <row r="14" spans="1:8" x14ac:dyDescent="0.25">
      <c r="A14" s="8" t="s">
        <v>38</v>
      </c>
      <c r="B14" t="s">
        <v>114</v>
      </c>
      <c r="C14">
        <v>7</v>
      </c>
      <c r="D14" s="2">
        <v>6875</v>
      </c>
      <c r="E14" s="16"/>
      <c r="F14" s="15">
        <f>Funcionários[[#This Row],[Salário Atual]]+Funcionários[[#This Row],[Aumento]]</f>
        <v>6875</v>
      </c>
    </row>
    <row r="15" spans="1:8" x14ac:dyDescent="0.25">
      <c r="A15" s="8" t="s">
        <v>39</v>
      </c>
      <c r="B15" t="s">
        <v>115</v>
      </c>
      <c r="C15">
        <v>2</v>
      </c>
      <c r="D15" s="2">
        <v>800</v>
      </c>
      <c r="E15" s="16"/>
      <c r="F15" s="15">
        <f>Funcionários[[#This Row],[Salário Atual]]+Funcionários[[#This Row],[Aumento]]</f>
        <v>800</v>
      </c>
    </row>
    <row r="16" spans="1:8" x14ac:dyDescent="0.25">
      <c r="A16" s="22" t="s">
        <v>40</v>
      </c>
      <c r="B16" t="s">
        <v>116</v>
      </c>
      <c r="C16">
        <v>2</v>
      </c>
      <c r="D16" s="2">
        <v>2000</v>
      </c>
      <c r="E16" s="16"/>
      <c r="F16" s="15">
        <f>Funcionários[[#This Row],[Salário Atual]]+Funcionários[[#This Row],[Aumento]]</f>
        <v>2000</v>
      </c>
    </row>
    <row r="17" spans="1:6" x14ac:dyDescent="0.25">
      <c r="A17" s="8" t="s">
        <v>41</v>
      </c>
      <c r="B17" t="s">
        <v>117</v>
      </c>
      <c r="C17">
        <v>3</v>
      </c>
      <c r="D17" s="2">
        <v>1700</v>
      </c>
      <c r="E17" s="16"/>
      <c r="F17" s="15">
        <f>Funcionários[[#This Row],[Salário Atual]]+Funcionários[[#This Row],[Aumento]]</f>
        <v>1700</v>
      </c>
    </row>
    <row r="18" spans="1:6" x14ac:dyDescent="0.25">
      <c r="A18" s="8" t="s">
        <v>42</v>
      </c>
      <c r="B18" s="15" t="s">
        <v>118</v>
      </c>
      <c r="C18">
        <v>0</v>
      </c>
      <c r="D18" s="2">
        <v>3000</v>
      </c>
      <c r="E18" s="16"/>
      <c r="F18" s="15">
        <f>Funcionários[[#This Row],[Salário Atual]]+Funcionários[[#This Row],[Aumento]]</f>
        <v>3000</v>
      </c>
    </row>
    <row r="19" spans="1:6" x14ac:dyDescent="0.25">
      <c r="A19" s="8" t="s">
        <v>43</v>
      </c>
      <c r="B19" t="s">
        <v>119</v>
      </c>
      <c r="C19" s="19">
        <v>5</v>
      </c>
      <c r="D19" s="2">
        <v>1800</v>
      </c>
      <c r="E19" s="16"/>
      <c r="F19" s="20">
        <f>Funcionários[[#This Row],[Salário Atual]]+Funcionários[[#This Row],[Aumento]]</f>
        <v>1800</v>
      </c>
    </row>
    <row r="20" spans="1:6" x14ac:dyDescent="0.25">
      <c r="A20" s="8" t="s">
        <v>44</v>
      </c>
      <c r="B20" s="15" t="s">
        <v>120</v>
      </c>
      <c r="C20" s="19">
        <v>8</v>
      </c>
      <c r="D20" s="2">
        <v>2100</v>
      </c>
      <c r="E20" s="16"/>
      <c r="F20" s="20">
        <f>Funcionários[[#This Row],[Salário Atual]]+Funcionários[[#This Row],[Aumento]]</f>
        <v>2100</v>
      </c>
    </row>
    <row r="21" spans="1:6" x14ac:dyDescent="0.25">
      <c r="A21" s="8" t="s">
        <v>45</v>
      </c>
      <c r="B21" t="s">
        <v>121</v>
      </c>
      <c r="C21" s="19">
        <v>6</v>
      </c>
      <c r="D21" s="2">
        <v>4208</v>
      </c>
      <c r="E21" s="16"/>
      <c r="F21" s="20">
        <f>Funcionários[[#This Row],[Salário Atual]]+Funcionários[[#This Row],[Aumento]]</f>
        <v>4208</v>
      </c>
    </row>
    <row r="22" spans="1:6" x14ac:dyDescent="0.25">
      <c r="A22" s="8" t="s">
        <v>46</v>
      </c>
      <c r="B22" s="15" t="s">
        <v>122</v>
      </c>
      <c r="C22" s="19">
        <v>10</v>
      </c>
      <c r="D22" s="2">
        <v>2500</v>
      </c>
      <c r="E22" s="16"/>
      <c r="F22" s="20">
        <f>Funcionários[[#This Row],[Salário Atual]]+Funcionários[[#This Row],[Aumento]]</f>
        <v>2500</v>
      </c>
    </row>
    <row r="23" spans="1:6" x14ac:dyDescent="0.25">
      <c r="A23" s="8" t="s">
        <v>47</v>
      </c>
      <c r="B23" t="s">
        <v>123</v>
      </c>
      <c r="C23" s="19">
        <v>1</v>
      </c>
      <c r="D23" s="2">
        <v>1000</v>
      </c>
      <c r="E23" s="16"/>
      <c r="F23" s="20">
        <f>Funcionários[[#This Row],[Salário Atual]]+Funcionários[[#This Row],[Aumento]]</f>
        <v>1000</v>
      </c>
    </row>
    <row r="24" spans="1:6" x14ac:dyDescent="0.25">
      <c r="A24" s="8" t="s">
        <v>48</v>
      </c>
      <c r="B24" t="s">
        <v>124</v>
      </c>
      <c r="C24" s="19">
        <v>5</v>
      </c>
      <c r="D24" s="2">
        <v>3608</v>
      </c>
      <c r="E24" s="16"/>
      <c r="F24" s="20">
        <f>Funcionários[[#This Row],[Salário Atual]]+Funcionários[[#This Row],[Aumento]]</f>
        <v>3608</v>
      </c>
    </row>
    <row r="25" spans="1:6" x14ac:dyDescent="0.25">
      <c r="A25" s="8" t="s">
        <v>49</v>
      </c>
      <c r="B25" t="s">
        <v>125</v>
      </c>
      <c r="C25" s="19">
        <v>4</v>
      </c>
      <c r="D25" s="2">
        <v>2000</v>
      </c>
      <c r="E25" s="16"/>
      <c r="F25" s="20">
        <f>Funcionários[[#This Row],[Salário Atual]]+Funcionários[[#This Row],[Aumento]]</f>
        <v>2000</v>
      </c>
    </row>
    <row r="26" spans="1:6" x14ac:dyDescent="0.25">
      <c r="A26" s="8" t="s">
        <v>50</v>
      </c>
      <c r="B26" t="s">
        <v>126</v>
      </c>
      <c r="C26" s="19">
        <v>0</v>
      </c>
      <c r="D26" s="2">
        <v>2200</v>
      </c>
      <c r="E26" s="16"/>
      <c r="F26" s="20">
        <f>Funcionários[[#This Row],[Salário Atual]]+Funcionários[[#This Row],[Aumento]]</f>
        <v>2200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/>
  </sheetPr>
  <dimension ref="A1:N10"/>
  <sheetViews>
    <sheetView zoomScaleNormal="100" workbookViewId="0">
      <selection activeCell="Q10" sqref="Q10"/>
    </sheetView>
  </sheetViews>
  <sheetFormatPr defaultColWidth="12" defaultRowHeight="15" outlineLevelCol="1" x14ac:dyDescent="0.25"/>
  <cols>
    <col min="1" max="1" width="12.5703125" bestFit="1" customWidth="1"/>
    <col min="2" max="5" width="15" hidden="1" customWidth="1" outlineLevel="1"/>
    <col min="6" max="6" width="11.28515625" bestFit="1" customWidth="1" collapsed="1"/>
    <col min="7" max="10" width="15.85546875" hidden="1" customWidth="1" outlineLevel="1"/>
    <col min="11" max="11" width="10.7109375" bestFit="1" customWidth="1" collapsed="1"/>
    <col min="12" max="12" width="10.42578125" bestFit="1" customWidth="1"/>
    <col min="13" max="13" width="14.42578125" bestFit="1" customWidth="1"/>
    <col min="14" max="14" width="13" bestFit="1" customWidth="1"/>
  </cols>
  <sheetData>
    <row r="1" spans="1:14" x14ac:dyDescent="0.25">
      <c r="A1" s="25" t="s">
        <v>127</v>
      </c>
      <c r="B1" s="25" t="s">
        <v>128</v>
      </c>
      <c r="C1" s="25" t="s">
        <v>129</v>
      </c>
      <c r="D1" s="25" t="s">
        <v>130</v>
      </c>
      <c r="E1" s="25" t="s">
        <v>131</v>
      </c>
      <c r="F1" s="25" t="s">
        <v>8</v>
      </c>
      <c r="G1" s="25" t="s">
        <v>132</v>
      </c>
      <c r="H1" s="25" t="s">
        <v>133</v>
      </c>
      <c r="I1" s="25" t="s">
        <v>134</v>
      </c>
      <c r="J1" s="25" t="s">
        <v>135</v>
      </c>
      <c r="K1" s="25" t="s">
        <v>136</v>
      </c>
      <c r="L1" s="25" t="s">
        <v>137</v>
      </c>
      <c r="M1" s="25" t="s">
        <v>138</v>
      </c>
      <c r="N1" s="25" t="s">
        <v>7</v>
      </c>
    </row>
    <row r="2" spans="1:14" x14ac:dyDescent="0.25">
      <c r="A2" t="s">
        <v>6</v>
      </c>
      <c r="B2" s="2">
        <v>8.5</v>
      </c>
      <c r="C2" s="2">
        <v>9</v>
      </c>
      <c r="D2" s="2">
        <v>9.5</v>
      </c>
      <c r="E2" s="2">
        <v>9.75</v>
      </c>
      <c r="F2" s="26">
        <f>AVERAGE(Boletim2[[#This Row],[Nota do 1º Bim]:[Nota do 4º Bim]])</f>
        <v>9.1875</v>
      </c>
      <c r="G2">
        <v>11</v>
      </c>
      <c r="H2">
        <v>6</v>
      </c>
      <c r="I2">
        <v>8</v>
      </c>
      <c r="J2">
        <v>1</v>
      </c>
      <c r="K2" s="27">
        <f>SUM(Boletim2[[#This Row],[Faltas do 1º Bim]:[Faltas do 4º Bim]])</f>
        <v>26</v>
      </c>
      <c r="L2">
        <v>216</v>
      </c>
      <c r="M2" s="28">
        <f>Boletim2[[#This Row],[Faltas]]/Boletim2[[#This Row],[Aulas]]</f>
        <v>0.12037037037037036</v>
      </c>
      <c r="N2" s="1"/>
    </row>
    <row r="3" spans="1:14" x14ac:dyDescent="0.25">
      <c r="A3" t="s">
        <v>5</v>
      </c>
      <c r="B3" s="2">
        <v>7.25</v>
      </c>
      <c r="C3" s="2">
        <v>7.5</v>
      </c>
      <c r="D3" s="2">
        <v>7.75</v>
      </c>
      <c r="E3" s="2">
        <v>8.75</v>
      </c>
      <c r="F3" s="26">
        <f>AVERAGE(Boletim2[[#This Row],[Nota do 1º Bim]:[Nota do 4º Bim]])</f>
        <v>7.8125</v>
      </c>
      <c r="G3">
        <v>1</v>
      </c>
      <c r="H3">
        <v>1</v>
      </c>
      <c r="I3">
        <v>1</v>
      </c>
      <c r="J3">
        <v>2</v>
      </c>
      <c r="K3" s="27">
        <f>SUM(Boletim2[[#This Row],[Faltas do 1º Bim]:[Faltas do 4º Bim]])</f>
        <v>5</v>
      </c>
      <c r="L3">
        <v>108</v>
      </c>
      <c r="M3" s="28">
        <f>Boletim2[[#This Row],[Faltas]]/Boletim2[[#This Row],[Aulas]]</f>
        <v>4.6296296296296294E-2</v>
      </c>
      <c r="N3" s="1"/>
    </row>
    <row r="4" spans="1:14" x14ac:dyDescent="0.25">
      <c r="A4" t="s">
        <v>4</v>
      </c>
      <c r="B4" s="2">
        <v>10</v>
      </c>
      <c r="C4" s="2">
        <v>10</v>
      </c>
      <c r="D4" s="2">
        <v>10</v>
      </c>
      <c r="E4" s="2">
        <v>10</v>
      </c>
      <c r="F4" s="26">
        <f>AVERAGE(Boletim2[[#This Row],[Nota do 1º Bim]:[Nota do 4º Bim]])</f>
        <v>10</v>
      </c>
      <c r="G4">
        <v>2</v>
      </c>
      <c r="H4">
        <v>5</v>
      </c>
      <c r="I4">
        <v>4</v>
      </c>
      <c r="J4">
        <v>3</v>
      </c>
      <c r="K4" s="27">
        <f>SUM(Boletim2[[#This Row],[Faltas do 1º Bim]:[Faltas do 4º Bim]])</f>
        <v>14</v>
      </c>
      <c r="L4">
        <v>72</v>
      </c>
      <c r="M4" s="28">
        <f>Boletim2[[#This Row],[Faltas]]/Boletim2[[#This Row],[Aulas]]</f>
        <v>0.19444444444444445</v>
      </c>
      <c r="N4" s="1"/>
    </row>
    <row r="5" spans="1:14" x14ac:dyDescent="0.25">
      <c r="A5" t="s">
        <v>3</v>
      </c>
      <c r="B5" s="2">
        <v>9.5</v>
      </c>
      <c r="C5" s="2">
        <v>9.75</v>
      </c>
      <c r="D5" s="2">
        <v>10</v>
      </c>
      <c r="E5" s="2">
        <v>10</v>
      </c>
      <c r="F5" s="26">
        <f>AVERAGE(Boletim2[[#This Row],[Nota do 1º Bim]:[Nota do 4º Bim]])</f>
        <v>9.8125</v>
      </c>
      <c r="G5" s="23">
        <v>3</v>
      </c>
      <c r="H5" s="23">
        <v>5</v>
      </c>
      <c r="I5" s="23">
        <v>7</v>
      </c>
      <c r="J5" s="23">
        <v>2</v>
      </c>
      <c r="K5" s="27">
        <f>SUM(Boletim2[[#This Row],[Faltas do 1º Bim]:[Faltas do 4º Bim]])</f>
        <v>17</v>
      </c>
      <c r="L5">
        <v>72</v>
      </c>
      <c r="M5" s="28">
        <f>Boletim2[[#This Row],[Faltas]]/Boletim2[[#This Row],[Aulas]]</f>
        <v>0.2361111111111111</v>
      </c>
      <c r="N5" s="1"/>
    </row>
    <row r="6" spans="1:14" x14ac:dyDescent="0.25">
      <c r="A6" t="s">
        <v>23</v>
      </c>
      <c r="B6" s="2">
        <v>7.25</v>
      </c>
      <c r="C6" s="2">
        <v>7.5</v>
      </c>
      <c r="D6" s="2">
        <v>8.25</v>
      </c>
      <c r="E6" s="2">
        <v>8.5</v>
      </c>
      <c r="F6" s="26">
        <f>AVERAGE(Boletim2[[#This Row],[Nota do 1º Bim]:[Nota do 4º Bim]])</f>
        <v>7.875</v>
      </c>
      <c r="G6" s="24">
        <v>4</v>
      </c>
      <c r="H6" s="24">
        <v>6</v>
      </c>
      <c r="I6" s="24">
        <v>11</v>
      </c>
      <c r="J6" s="24">
        <v>10</v>
      </c>
      <c r="K6" s="27">
        <f>SUM(Boletim2[[#This Row],[Faltas do 1º Bim]:[Faltas do 4º Bim]])</f>
        <v>31</v>
      </c>
      <c r="L6">
        <v>108</v>
      </c>
      <c r="M6" s="28">
        <f>Boletim2[[#This Row],[Faltas]]/Boletim2[[#This Row],[Aulas]]</f>
        <v>0.28703703703703703</v>
      </c>
      <c r="N6" s="1"/>
    </row>
    <row r="7" spans="1:14" x14ac:dyDescent="0.25">
      <c r="A7" t="s">
        <v>24</v>
      </c>
      <c r="B7" s="2">
        <v>7.25</v>
      </c>
      <c r="C7" s="2">
        <v>6.5</v>
      </c>
      <c r="D7" s="2">
        <v>6.75</v>
      </c>
      <c r="E7" s="2">
        <v>7.5</v>
      </c>
      <c r="F7" s="26">
        <f>AVERAGE(Boletim2[[#This Row],[Nota do 1º Bim]:[Nota do 4º Bim]])</f>
        <v>7</v>
      </c>
      <c r="G7" s="23">
        <v>6</v>
      </c>
      <c r="H7" s="23">
        <v>3</v>
      </c>
      <c r="I7" s="23">
        <v>6</v>
      </c>
      <c r="J7" s="23">
        <v>5</v>
      </c>
      <c r="K7" s="27">
        <f>SUM(Boletim2[[#This Row],[Faltas do 1º Bim]:[Faltas do 4º Bim]])</f>
        <v>20</v>
      </c>
      <c r="L7">
        <v>80</v>
      </c>
      <c r="M7" s="28">
        <f>Boletim2[[#This Row],[Faltas]]/Boletim2[[#This Row],[Aulas]]</f>
        <v>0.25</v>
      </c>
      <c r="N7" s="1"/>
    </row>
    <row r="8" spans="1:14" x14ac:dyDescent="0.25">
      <c r="A8" t="s">
        <v>2</v>
      </c>
      <c r="B8" s="2">
        <v>3</v>
      </c>
      <c r="C8" s="2">
        <v>3.25</v>
      </c>
      <c r="D8" s="2">
        <v>3.25</v>
      </c>
      <c r="E8" s="2">
        <v>3.75</v>
      </c>
      <c r="F8" s="26">
        <f>AVERAGE(Boletim2[[#This Row],[Nota do 1º Bim]:[Nota do 4º Bim]])</f>
        <v>3.3125</v>
      </c>
      <c r="G8">
        <v>3</v>
      </c>
      <c r="H8">
        <v>4</v>
      </c>
      <c r="I8">
        <v>6</v>
      </c>
      <c r="J8">
        <v>10</v>
      </c>
      <c r="K8" s="27">
        <f>SUM(Boletim2[[#This Row],[Faltas do 1º Bim]:[Faltas do 4º Bim]])</f>
        <v>23</v>
      </c>
      <c r="L8">
        <v>63</v>
      </c>
      <c r="M8" s="28">
        <f>Boletim2[[#This Row],[Faltas]]/Boletim2[[#This Row],[Aulas]]</f>
        <v>0.36507936507936506</v>
      </c>
      <c r="N8" s="1"/>
    </row>
    <row r="9" spans="1:14" x14ac:dyDescent="0.25">
      <c r="A9" t="s">
        <v>1</v>
      </c>
      <c r="B9" s="2">
        <v>2</v>
      </c>
      <c r="C9" s="2">
        <v>2.75</v>
      </c>
      <c r="D9" s="2">
        <v>3</v>
      </c>
      <c r="E9" s="2">
        <v>3.25</v>
      </c>
      <c r="F9" s="26">
        <f>AVERAGE(Boletim2[[#This Row],[Nota do 1º Bim]:[Nota do 4º Bim]])</f>
        <v>2.75</v>
      </c>
      <c r="G9">
        <v>3</v>
      </c>
      <c r="H9">
        <v>10</v>
      </c>
      <c r="I9">
        <v>6</v>
      </c>
      <c r="J9">
        <v>7</v>
      </c>
      <c r="K9" s="27">
        <f>SUM(Boletim2[[#This Row],[Faltas do 1º Bim]:[Faltas do 4º Bim]])</f>
        <v>26</v>
      </c>
      <c r="L9">
        <v>62</v>
      </c>
      <c r="M9" s="28">
        <f>Boletim2[[#This Row],[Faltas]]/Boletim2[[#This Row],[Aulas]]</f>
        <v>0.41935483870967744</v>
      </c>
      <c r="N9" s="1"/>
    </row>
    <row r="10" spans="1:14" x14ac:dyDescent="0.25">
      <c r="M10" s="2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/>
  </sheetPr>
  <dimension ref="A1:D26"/>
  <sheetViews>
    <sheetView tabSelected="1" zoomScaleNormal="100" workbookViewId="0"/>
  </sheetViews>
  <sheetFormatPr defaultRowHeight="15" x14ac:dyDescent="0.25"/>
  <cols>
    <col min="1" max="1" width="19.28515625" bestFit="1" customWidth="1"/>
    <col min="2" max="2" width="10" bestFit="1" customWidth="1"/>
    <col min="3" max="3" width="8.28515625" bestFit="1" customWidth="1"/>
    <col min="4" max="4" width="13.85546875" bestFit="1" customWidth="1"/>
  </cols>
  <sheetData>
    <row r="1" spans="1:4" x14ac:dyDescent="0.25">
      <c r="A1" t="s">
        <v>15</v>
      </c>
      <c r="B1" t="s">
        <v>139</v>
      </c>
      <c r="C1" t="s">
        <v>140</v>
      </c>
      <c r="D1" t="s">
        <v>141</v>
      </c>
    </row>
    <row r="2" spans="1:4" x14ac:dyDescent="0.25">
      <c r="A2" t="s">
        <v>26</v>
      </c>
      <c r="B2" t="s">
        <v>143</v>
      </c>
      <c r="C2">
        <v>49</v>
      </c>
    </row>
    <row r="3" spans="1:4" x14ac:dyDescent="0.25">
      <c r="A3" t="s">
        <v>27</v>
      </c>
      <c r="B3" t="s">
        <v>142</v>
      </c>
      <c r="C3">
        <v>43</v>
      </c>
    </row>
    <row r="4" spans="1:4" x14ac:dyDescent="0.25">
      <c r="A4" t="s">
        <v>28</v>
      </c>
      <c r="B4" t="s">
        <v>143</v>
      </c>
      <c r="C4">
        <v>45</v>
      </c>
    </row>
    <row r="5" spans="1:4" x14ac:dyDescent="0.25">
      <c r="A5" s="8" t="s">
        <v>29</v>
      </c>
      <c r="B5" t="s">
        <v>143</v>
      </c>
      <c r="C5">
        <v>18</v>
      </c>
    </row>
    <row r="6" spans="1:4" x14ac:dyDescent="0.25">
      <c r="A6" t="s">
        <v>30</v>
      </c>
      <c r="B6" t="s">
        <v>143</v>
      </c>
      <c r="C6">
        <v>22</v>
      </c>
    </row>
    <row r="7" spans="1:4" x14ac:dyDescent="0.25">
      <c r="A7" s="8" t="s">
        <v>31</v>
      </c>
      <c r="B7" t="s">
        <v>143</v>
      </c>
      <c r="C7">
        <v>22</v>
      </c>
    </row>
    <row r="8" spans="1:4" x14ac:dyDescent="0.25">
      <c r="A8" s="8" t="s">
        <v>32</v>
      </c>
      <c r="B8" t="s">
        <v>143</v>
      </c>
      <c r="C8">
        <v>19</v>
      </c>
    </row>
    <row r="9" spans="1:4" x14ac:dyDescent="0.25">
      <c r="A9" t="s">
        <v>33</v>
      </c>
      <c r="B9" t="s">
        <v>143</v>
      </c>
      <c r="C9">
        <v>34</v>
      </c>
    </row>
    <row r="10" spans="1:4" x14ac:dyDescent="0.25">
      <c r="A10" t="s">
        <v>34</v>
      </c>
      <c r="B10" t="s">
        <v>143</v>
      </c>
      <c r="C10">
        <v>18</v>
      </c>
    </row>
    <row r="11" spans="1:4" x14ac:dyDescent="0.25">
      <c r="A11" s="8" t="s">
        <v>35</v>
      </c>
      <c r="B11" t="s">
        <v>142</v>
      </c>
      <c r="C11">
        <v>34</v>
      </c>
    </row>
    <row r="12" spans="1:4" x14ac:dyDescent="0.25">
      <c r="A12" t="s">
        <v>36</v>
      </c>
      <c r="B12" t="s">
        <v>142</v>
      </c>
      <c r="C12">
        <v>18</v>
      </c>
    </row>
    <row r="13" spans="1:4" x14ac:dyDescent="0.25">
      <c r="A13" t="s">
        <v>37</v>
      </c>
      <c r="B13" t="s">
        <v>143</v>
      </c>
      <c r="C13">
        <v>34</v>
      </c>
    </row>
    <row r="14" spans="1:4" x14ac:dyDescent="0.25">
      <c r="A14" s="8" t="s">
        <v>38</v>
      </c>
      <c r="B14" t="s">
        <v>143</v>
      </c>
      <c r="C14">
        <v>24</v>
      </c>
    </row>
    <row r="15" spans="1:4" x14ac:dyDescent="0.25">
      <c r="A15" t="s">
        <v>39</v>
      </c>
      <c r="B15" t="s">
        <v>143</v>
      </c>
      <c r="C15">
        <v>28</v>
      </c>
    </row>
    <row r="16" spans="1:4" x14ac:dyDescent="0.25">
      <c r="A16" t="s">
        <v>40</v>
      </c>
      <c r="B16" t="s">
        <v>143</v>
      </c>
      <c r="C16">
        <v>39</v>
      </c>
    </row>
    <row r="17" spans="1:4" x14ac:dyDescent="0.25">
      <c r="A17" t="s">
        <v>41</v>
      </c>
      <c r="B17" t="s">
        <v>143</v>
      </c>
      <c r="C17">
        <v>40</v>
      </c>
    </row>
    <row r="18" spans="1:4" x14ac:dyDescent="0.25">
      <c r="A18" s="8" t="s">
        <v>42</v>
      </c>
      <c r="B18" t="s">
        <v>143</v>
      </c>
      <c r="C18">
        <v>30</v>
      </c>
      <c r="D18" s="1"/>
    </row>
    <row r="19" spans="1:4" x14ac:dyDescent="0.25">
      <c r="A19" t="s">
        <v>43</v>
      </c>
      <c r="B19" t="s">
        <v>143</v>
      </c>
      <c r="C19">
        <v>41</v>
      </c>
      <c r="D19" s="1"/>
    </row>
    <row r="20" spans="1:4" x14ac:dyDescent="0.25">
      <c r="A20" t="s">
        <v>44</v>
      </c>
      <c r="B20" t="s">
        <v>143</v>
      </c>
      <c r="C20">
        <v>49</v>
      </c>
      <c r="D20" s="1"/>
    </row>
    <row r="21" spans="1:4" x14ac:dyDescent="0.25">
      <c r="A21" t="s">
        <v>45</v>
      </c>
      <c r="B21" t="s">
        <v>142</v>
      </c>
      <c r="C21">
        <v>44</v>
      </c>
      <c r="D21" s="1"/>
    </row>
    <row r="22" spans="1:4" x14ac:dyDescent="0.25">
      <c r="A22" s="8" t="s">
        <v>46</v>
      </c>
      <c r="B22" t="s">
        <v>142</v>
      </c>
      <c r="C22">
        <v>46</v>
      </c>
      <c r="D22" s="1"/>
    </row>
    <row r="23" spans="1:4" x14ac:dyDescent="0.25">
      <c r="A23" t="s">
        <v>47</v>
      </c>
      <c r="B23" t="s">
        <v>142</v>
      </c>
      <c r="C23">
        <v>40</v>
      </c>
      <c r="D23" s="1"/>
    </row>
    <row r="24" spans="1:4" x14ac:dyDescent="0.25">
      <c r="A24" t="s">
        <v>48</v>
      </c>
      <c r="B24" t="s">
        <v>142</v>
      </c>
      <c r="C24">
        <v>27</v>
      </c>
      <c r="D24" s="1"/>
    </row>
    <row r="25" spans="1:4" x14ac:dyDescent="0.25">
      <c r="A25" t="s">
        <v>49</v>
      </c>
      <c r="B25" t="s">
        <v>142</v>
      </c>
      <c r="C25">
        <v>33</v>
      </c>
      <c r="D25" s="1"/>
    </row>
    <row r="26" spans="1:4" x14ac:dyDescent="0.25">
      <c r="A26" t="s">
        <v>50</v>
      </c>
      <c r="B26" t="s">
        <v>142</v>
      </c>
      <c r="C26">
        <v>30</v>
      </c>
      <c r="D26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Termos &amp; Operadores</vt:lpstr>
      <vt:lpstr>E</vt:lpstr>
      <vt:lpstr>OU</vt:lpstr>
      <vt:lpstr>Exercício  Cobrança</vt:lpstr>
      <vt:lpstr>Exercício Comissão</vt:lpstr>
      <vt:lpstr>Exercício Salários</vt:lpstr>
      <vt:lpstr>Exercício Boletim</vt:lpstr>
      <vt:lpstr>Exercício Exame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2015-01-08T23:50:15Z</dcterms:created>
  <dcterms:modified xsi:type="dcterms:W3CDTF">2022-05-10T20:07:05Z</dcterms:modified>
</cp:coreProperties>
</file>