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FaculdadeImpacta\Cursos\Data Analitycs\PowerPoint\"/>
    </mc:Choice>
  </mc:AlternateContent>
  <bookViews>
    <workbookView xWindow="0" yWindow="0" windowWidth="28800" windowHeight="12300" activeTab="2"/>
  </bookViews>
  <sheets>
    <sheet name="BASE" sheetId="1" r:id="rId1"/>
    <sheet name="Tabelas" sheetId="4" r:id="rId2"/>
    <sheet name="Dashboard" sheetId="3" r:id="rId3"/>
  </sheets>
  <definedNames>
    <definedName name="SegmentaçãodeDados_Filial">#N/A</definedName>
  </definedNames>
  <calcPr calcId="162913"/>
  <pivotCaches>
    <pivotCache cacheId="2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H49" i="1" l="1"/>
  <c r="I49" i="1" s="1"/>
  <c r="J49" i="1" s="1"/>
  <c r="H48" i="1" l="1"/>
  <c r="I48" i="1" s="1"/>
  <c r="J48" i="1" s="1"/>
  <c r="N48" i="1"/>
  <c r="H53" i="1"/>
  <c r="I53" i="1" s="1"/>
  <c r="J53" i="1" s="1"/>
  <c r="N53" i="1"/>
  <c r="H52" i="1"/>
  <c r="I52" i="1" s="1"/>
  <c r="J52" i="1" s="1"/>
  <c r="N52" i="1"/>
  <c r="H46" i="1"/>
  <c r="I46" i="1" s="1"/>
  <c r="J46" i="1" s="1"/>
  <c r="N46" i="1"/>
  <c r="H22" i="1"/>
  <c r="I22" i="1" s="1"/>
  <c r="J22" i="1" s="1"/>
  <c r="N22" i="1"/>
  <c r="H77" i="1"/>
  <c r="I77" i="1" s="1"/>
  <c r="J77" i="1" s="1"/>
  <c r="N77" i="1"/>
  <c r="H32" i="1"/>
  <c r="I32" i="1" s="1"/>
  <c r="J32" i="1" s="1"/>
  <c r="N32" i="1"/>
  <c r="H11" i="1"/>
  <c r="I11" i="1" s="1"/>
  <c r="J11" i="1" s="1"/>
  <c r="N11" i="1"/>
  <c r="H47" i="1"/>
  <c r="I47" i="1" s="1"/>
  <c r="J47" i="1" s="1"/>
  <c r="N47" i="1"/>
  <c r="H38" i="1"/>
  <c r="I38" i="1" s="1"/>
  <c r="J38" i="1" s="1"/>
  <c r="N38" i="1"/>
  <c r="H12" i="1"/>
  <c r="I12" i="1" s="1"/>
  <c r="J12" i="1" s="1"/>
  <c r="N12" i="1"/>
  <c r="H51" i="1"/>
  <c r="I51" i="1" s="1"/>
  <c r="J51" i="1" s="1"/>
  <c r="N51" i="1"/>
  <c r="H57" i="1"/>
  <c r="I57" i="1" s="1"/>
  <c r="J57" i="1" s="1"/>
  <c r="N57" i="1"/>
  <c r="H42" i="1"/>
  <c r="I42" i="1" s="1"/>
  <c r="J42" i="1" s="1"/>
  <c r="N42" i="1"/>
  <c r="H20" i="1"/>
  <c r="I20" i="1" s="1"/>
  <c r="J20" i="1" s="1"/>
  <c r="N20" i="1"/>
  <c r="H13" i="1"/>
  <c r="I13" i="1" s="1"/>
  <c r="J13" i="1" s="1"/>
  <c r="N13" i="1"/>
  <c r="H14" i="1"/>
  <c r="I14" i="1" s="1"/>
  <c r="J14" i="1" s="1"/>
  <c r="N14" i="1"/>
  <c r="H10" i="1"/>
  <c r="I10" i="1" s="1"/>
  <c r="J10" i="1" s="1"/>
  <c r="N10" i="1"/>
  <c r="H78" i="1"/>
  <c r="I78" i="1" s="1"/>
  <c r="J78" i="1" s="1"/>
  <c r="N78" i="1"/>
  <c r="H21" i="1"/>
  <c r="I21" i="1" s="1"/>
  <c r="J21" i="1" s="1"/>
  <c r="N21" i="1"/>
  <c r="H64" i="1"/>
  <c r="I64" i="1" s="1"/>
  <c r="J64" i="1" s="1"/>
  <c r="N64" i="1"/>
  <c r="H54" i="1"/>
  <c r="I54" i="1" s="1"/>
  <c r="J54" i="1" s="1"/>
  <c r="N54" i="1"/>
  <c r="H68" i="1"/>
  <c r="I68" i="1" s="1"/>
  <c r="J68" i="1" s="1"/>
  <c r="N68" i="1"/>
  <c r="H24" i="1"/>
  <c r="I24" i="1" s="1"/>
  <c r="J24" i="1" s="1"/>
  <c r="N24" i="1"/>
  <c r="H15" i="1"/>
  <c r="I15" i="1" s="1"/>
  <c r="J15" i="1" s="1"/>
  <c r="N15" i="1"/>
  <c r="H66" i="1"/>
  <c r="I66" i="1" s="1"/>
  <c r="J66" i="1" s="1"/>
  <c r="N66" i="1"/>
  <c r="H55" i="1"/>
  <c r="I55" i="1" s="1"/>
  <c r="J55" i="1" s="1"/>
  <c r="N55" i="1"/>
  <c r="H33" i="1"/>
  <c r="I33" i="1" s="1"/>
  <c r="J33" i="1" s="1"/>
  <c r="N33" i="1"/>
  <c r="H75" i="1"/>
  <c r="I75" i="1" s="1"/>
  <c r="J75" i="1" s="1"/>
  <c r="N75" i="1"/>
  <c r="H39" i="1"/>
  <c r="I39" i="1" s="1"/>
  <c r="J39" i="1" s="1"/>
  <c r="N39" i="1"/>
  <c r="H65" i="1"/>
  <c r="I65" i="1" s="1"/>
  <c r="J65" i="1" s="1"/>
  <c r="N65" i="1"/>
  <c r="H69" i="1"/>
  <c r="I69" i="1" s="1"/>
  <c r="J69" i="1" s="1"/>
  <c r="N69" i="1"/>
  <c r="H50" i="1"/>
  <c r="I50" i="1" s="1"/>
  <c r="J50" i="1" s="1"/>
  <c r="N50" i="1"/>
  <c r="H79" i="1"/>
  <c r="I79" i="1" s="1"/>
  <c r="J79" i="1" s="1"/>
  <c r="N79" i="1"/>
  <c r="H16" i="1"/>
  <c r="I16" i="1" s="1"/>
  <c r="J16" i="1" s="1"/>
  <c r="N16" i="1"/>
  <c r="H34" i="1"/>
  <c r="I34" i="1" s="1"/>
  <c r="J34" i="1" s="1"/>
  <c r="N34" i="1"/>
  <c r="H82" i="1"/>
  <c r="I82" i="1" s="1"/>
  <c r="J82" i="1" s="1"/>
  <c r="N82" i="1"/>
  <c r="N49" i="1"/>
  <c r="H8" i="1"/>
  <c r="I8" i="1" s="1"/>
  <c r="J8" i="1" s="1"/>
  <c r="N8" i="1"/>
  <c r="H56" i="1"/>
  <c r="I56" i="1" s="1"/>
  <c r="J56" i="1" s="1"/>
  <c r="N56" i="1"/>
  <c r="H76" i="1"/>
  <c r="I76" i="1" s="1"/>
  <c r="J76" i="1" s="1"/>
  <c r="N76" i="1"/>
  <c r="H17" i="1"/>
  <c r="I17" i="1" s="1"/>
  <c r="J17" i="1" s="1"/>
  <c r="N17" i="1"/>
  <c r="H58" i="1"/>
  <c r="I58" i="1" s="1"/>
  <c r="J58" i="1" s="1"/>
  <c r="N58" i="1"/>
  <c r="H74" i="1"/>
  <c r="I74" i="1" s="1"/>
  <c r="J74" i="1" s="1"/>
  <c r="N74" i="1"/>
  <c r="H18" i="1"/>
  <c r="I18" i="1" s="1"/>
  <c r="J18" i="1" s="1"/>
  <c r="N18" i="1"/>
  <c r="H59" i="1"/>
  <c r="I59" i="1" s="1"/>
  <c r="J59" i="1" s="1"/>
  <c r="N59" i="1"/>
  <c r="H44" i="1"/>
  <c r="I44" i="1" s="1"/>
  <c r="J44" i="1" s="1"/>
  <c r="N44" i="1"/>
  <c r="H30" i="1"/>
  <c r="I30" i="1" s="1"/>
  <c r="J30" i="1" s="1"/>
  <c r="N30" i="1"/>
  <c r="H40" i="1"/>
  <c r="I40" i="1" s="1"/>
  <c r="J40" i="1" s="1"/>
  <c r="N40" i="1"/>
  <c r="H19" i="1"/>
  <c r="I19" i="1" s="1"/>
  <c r="J19" i="1" s="1"/>
  <c r="N19" i="1"/>
  <c r="H80" i="1"/>
  <c r="I80" i="1" s="1"/>
  <c r="J80" i="1" s="1"/>
  <c r="N80" i="1"/>
  <c r="H31" i="1"/>
  <c r="I31" i="1" s="1"/>
  <c r="J31" i="1" s="1"/>
  <c r="N31" i="1"/>
  <c r="H45" i="1"/>
  <c r="I45" i="1" s="1"/>
  <c r="J45" i="1" s="1"/>
  <c r="N45" i="1"/>
  <c r="H37" i="1"/>
  <c r="I37" i="1" s="1"/>
  <c r="J37" i="1" s="1"/>
  <c r="N37" i="1"/>
  <c r="H83" i="1"/>
  <c r="I83" i="1" s="1"/>
  <c r="J83" i="1" s="1"/>
  <c r="N83" i="1"/>
  <c r="H60" i="1"/>
  <c r="I60" i="1" s="1"/>
  <c r="J60" i="1" s="1"/>
  <c r="N60" i="1"/>
  <c r="H73" i="1"/>
  <c r="I73" i="1" s="1"/>
  <c r="J73" i="1" s="1"/>
  <c r="N73" i="1"/>
  <c r="H85" i="1"/>
  <c r="I85" i="1" s="1"/>
  <c r="J85" i="1" s="1"/>
  <c r="N85" i="1"/>
  <c r="H7" i="1"/>
  <c r="I7" i="1" s="1"/>
  <c r="J7" i="1" s="1"/>
  <c r="N7" i="1"/>
  <c r="H25" i="1"/>
  <c r="I25" i="1" s="1"/>
  <c r="J25" i="1" s="1"/>
  <c r="N25" i="1"/>
  <c r="H72" i="1"/>
  <c r="I72" i="1" s="1"/>
  <c r="J72" i="1" s="1"/>
  <c r="N72" i="1"/>
  <c r="H41" i="1"/>
  <c r="I41" i="1" s="1"/>
  <c r="J41" i="1" s="1"/>
  <c r="N41" i="1"/>
  <c r="H61" i="1"/>
  <c r="I61" i="1" s="1"/>
  <c r="J61" i="1" s="1"/>
  <c r="N61" i="1"/>
  <c r="H26" i="1"/>
  <c r="I26" i="1" s="1"/>
  <c r="J26" i="1" s="1"/>
  <c r="N26" i="1"/>
  <c r="H36" i="1"/>
  <c r="I36" i="1" s="1"/>
  <c r="J36" i="1" s="1"/>
  <c r="N36" i="1"/>
  <c r="H81" i="1"/>
  <c r="I81" i="1" s="1"/>
  <c r="J81" i="1" s="1"/>
  <c r="N81" i="1"/>
  <c r="H43" i="1"/>
  <c r="I43" i="1" s="1"/>
  <c r="J43" i="1" s="1"/>
  <c r="N43" i="1"/>
  <c r="H23" i="1"/>
  <c r="I23" i="1" s="1"/>
  <c r="J23" i="1" s="1"/>
  <c r="N23" i="1"/>
  <c r="H27" i="1"/>
  <c r="I27" i="1" s="1"/>
  <c r="J27" i="1" s="1"/>
  <c r="N27" i="1"/>
  <c r="H84" i="1"/>
  <c r="I84" i="1" s="1"/>
  <c r="J84" i="1" s="1"/>
  <c r="N84" i="1"/>
  <c r="H62" i="1"/>
  <c r="I62" i="1" s="1"/>
  <c r="J62" i="1" s="1"/>
  <c r="N62" i="1"/>
  <c r="H28" i="1"/>
  <c r="I28" i="1" s="1"/>
  <c r="J28" i="1" s="1"/>
  <c r="N28" i="1"/>
  <c r="H6" i="1"/>
  <c r="I6" i="1" s="1"/>
  <c r="J6" i="1" s="1"/>
  <c r="N6" i="1"/>
  <c r="H35" i="1"/>
  <c r="I35" i="1" s="1"/>
  <c r="J35" i="1" s="1"/>
  <c r="N35" i="1"/>
  <c r="H70" i="1"/>
  <c r="I70" i="1" s="1"/>
  <c r="J70" i="1" s="1"/>
  <c r="N70" i="1"/>
  <c r="H63" i="1"/>
  <c r="I63" i="1" s="1"/>
  <c r="J63" i="1" s="1"/>
  <c r="N63" i="1"/>
  <c r="H4" i="1"/>
  <c r="I4" i="1" s="1"/>
  <c r="J4" i="1" s="1"/>
  <c r="N4" i="1"/>
  <c r="H9" i="1"/>
  <c r="I9" i="1" s="1"/>
  <c r="J9" i="1" s="1"/>
  <c r="N9" i="1"/>
  <c r="H71" i="1"/>
  <c r="I71" i="1" s="1"/>
  <c r="J71" i="1" s="1"/>
  <c r="N71" i="1"/>
  <c r="H29" i="1"/>
  <c r="I29" i="1" s="1"/>
  <c r="J29" i="1" s="1"/>
  <c r="N29" i="1"/>
  <c r="H5" i="1"/>
  <c r="I5" i="1" s="1"/>
  <c r="J5" i="1" s="1"/>
  <c r="N5" i="1"/>
  <c r="H67" i="1"/>
  <c r="I67" i="1" s="1"/>
  <c r="J67" i="1" s="1"/>
  <c r="N67" i="1"/>
</calcChain>
</file>

<file path=xl/sharedStrings.xml><?xml version="1.0" encoding="utf-8"?>
<sst xmlns="http://schemas.openxmlformats.org/spreadsheetml/2006/main" count="624" uniqueCount="202">
  <si>
    <t>RH - Info</t>
  </si>
  <si>
    <t>Nome</t>
  </si>
  <si>
    <t>Gênero</t>
  </si>
  <si>
    <t>Filial</t>
  </si>
  <si>
    <t>Data Adm</t>
  </si>
  <si>
    <t>Data Saida</t>
  </si>
  <si>
    <t>Cargo</t>
  </si>
  <si>
    <t>Dias</t>
  </si>
  <si>
    <t>Salario</t>
  </si>
  <si>
    <t>Valor</t>
  </si>
  <si>
    <t>Fgts 50%</t>
  </si>
  <si>
    <t>Pago</t>
  </si>
  <si>
    <t>Motivo Rescisão</t>
  </si>
  <si>
    <t xml:space="preserve">Tamires </t>
  </si>
  <si>
    <t>Feminino</t>
  </si>
  <si>
    <t>NORTE</t>
  </si>
  <si>
    <t>02/09/2021</t>
  </si>
  <si>
    <t>04/10/2021</t>
  </si>
  <si>
    <t>Demissão c/J.Causa</t>
  </si>
  <si>
    <t xml:space="preserve">Valeria </t>
  </si>
  <si>
    <t>LITORAL</t>
  </si>
  <si>
    <t>22/09/2021</t>
  </si>
  <si>
    <t>27/10/2021</t>
  </si>
  <si>
    <t xml:space="preserve">Simone </t>
  </si>
  <si>
    <t>SUL</t>
  </si>
  <si>
    <t>22/08/2021</t>
  </si>
  <si>
    <t>13/10/2021</t>
  </si>
  <si>
    <t>Auxiliar 2</t>
  </si>
  <si>
    <t xml:space="preserve">Noeli </t>
  </si>
  <si>
    <t>08/08/2021</t>
  </si>
  <si>
    <t>08/10/2021</t>
  </si>
  <si>
    <t>Assist. Adm</t>
  </si>
  <si>
    <t xml:space="preserve">Keila </t>
  </si>
  <si>
    <t>01/06/2020</t>
  </si>
  <si>
    <t>Demissão s/J.Causa</t>
  </si>
  <si>
    <t xml:space="preserve">Tania </t>
  </si>
  <si>
    <t>16/05/2019</t>
  </si>
  <si>
    <t>02/10/2021</t>
  </si>
  <si>
    <t xml:space="preserve">Edylaine </t>
  </si>
  <si>
    <t>04/06/2021</t>
  </si>
  <si>
    <t>Coordenadora</t>
  </si>
  <si>
    <t xml:space="preserve">Cicera </t>
  </si>
  <si>
    <t>06/03/2020</t>
  </si>
  <si>
    <t>Ped. Demissão s/J.C.</t>
  </si>
  <si>
    <t xml:space="preserve">Daniel </t>
  </si>
  <si>
    <t>Masculino</t>
  </si>
  <si>
    <t>24/05/2019</t>
  </si>
  <si>
    <t>18/10/2021</t>
  </si>
  <si>
    <t xml:space="preserve">Edinalva </t>
  </si>
  <si>
    <t>07/03/2019</t>
  </si>
  <si>
    <t xml:space="preserve">Edja </t>
  </si>
  <si>
    <t>13/07/2021</t>
  </si>
  <si>
    <t>20/10/2021</t>
  </si>
  <si>
    <t xml:space="preserve">Fabiana </t>
  </si>
  <si>
    <t>07/05/2021</t>
  </si>
  <si>
    <t xml:space="preserve">Joelma </t>
  </si>
  <si>
    <t>14/06/2021</t>
  </si>
  <si>
    <t xml:space="preserve">Ledraci </t>
  </si>
  <si>
    <t>05/03/2021</t>
  </si>
  <si>
    <t>14/10/2021</t>
  </si>
  <si>
    <t xml:space="preserve">Luciana </t>
  </si>
  <si>
    <t>15/07/2016</t>
  </si>
  <si>
    <t>26/10/2021</t>
  </si>
  <si>
    <t xml:space="preserve">Maria </t>
  </si>
  <si>
    <t>03/05/2019</t>
  </si>
  <si>
    <t xml:space="preserve">Edina </t>
  </si>
  <si>
    <t>15/03/2021</t>
  </si>
  <si>
    <t>01/10/2021</t>
  </si>
  <si>
    <t xml:space="preserve">Eliane </t>
  </si>
  <si>
    <t>27/04/2019</t>
  </si>
  <si>
    <t xml:space="preserve">Andrea </t>
  </si>
  <si>
    <t>07/07/2021</t>
  </si>
  <si>
    <t xml:space="preserve">Salvador </t>
  </si>
  <si>
    <t>13/03/2020</t>
  </si>
  <si>
    <t xml:space="preserve">Euricelia </t>
  </si>
  <si>
    <t>12/04/2021</t>
  </si>
  <si>
    <t xml:space="preserve">Olga </t>
  </si>
  <si>
    <t>24/11/2020</t>
  </si>
  <si>
    <t xml:space="preserve">Raquel </t>
  </si>
  <si>
    <t>07/10/2019</t>
  </si>
  <si>
    <t xml:space="preserve">Sandra </t>
  </si>
  <si>
    <t>23/06/2021</t>
  </si>
  <si>
    <t xml:space="preserve">Silvane </t>
  </si>
  <si>
    <t>21/01/2021</t>
  </si>
  <si>
    <t>11/10/2021</t>
  </si>
  <si>
    <t xml:space="preserve">Teresa </t>
  </si>
  <si>
    <t>26/05/2020</t>
  </si>
  <si>
    <t>19/10/2021</t>
  </si>
  <si>
    <t xml:space="preserve">Marcos </t>
  </si>
  <si>
    <t>24/07/2020</t>
  </si>
  <si>
    <t>06/10/2021</t>
  </si>
  <si>
    <t>19/04/2012</t>
  </si>
  <si>
    <t xml:space="preserve">Bernadete </t>
  </si>
  <si>
    <t>22/03/2021</t>
  </si>
  <si>
    <t xml:space="preserve">Geraldo </t>
  </si>
  <si>
    <t>18/06/2021</t>
  </si>
  <si>
    <t xml:space="preserve">Jucineia </t>
  </si>
  <si>
    <t>03/04/2021</t>
  </si>
  <si>
    <t>21/10/2021</t>
  </si>
  <si>
    <t xml:space="preserve">Suelen </t>
  </si>
  <si>
    <t xml:space="preserve">Resonia </t>
  </si>
  <si>
    <t>03/01/2019</t>
  </si>
  <si>
    <t>15/10/2021</t>
  </si>
  <si>
    <t xml:space="preserve">Marilene </t>
  </si>
  <si>
    <t>14/08/2020</t>
  </si>
  <si>
    <t xml:space="preserve">Daiane </t>
  </si>
  <si>
    <t>21/01/2019</t>
  </si>
  <si>
    <t xml:space="preserve">Iraci </t>
  </si>
  <si>
    <t>03/07/2020</t>
  </si>
  <si>
    <t>29/10/2021</t>
  </si>
  <si>
    <t xml:space="preserve">Margareth </t>
  </si>
  <si>
    <t>18/10/2018</t>
  </si>
  <si>
    <t xml:space="preserve">Patricia </t>
  </si>
  <si>
    <t xml:space="preserve">Edileuza </t>
  </si>
  <si>
    <t>17/11/2017</t>
  </si>
  <si>
    <t xml:space="preserve">Roselaine </t>
  </si>
  <si>
    <t>06/02/2018</t>
  </si>
  <si>
    <t xml:space="preserve">Lysneidy </t>
  </si>
  <si>
    <t>15/10/2018</t>
  </si>
  <si>
    <t>Analista</t>
  </si>
  <si>
    <t>08/10/2011</t>
  </si>
  <si>
    <t xml:space="preserve">Ana </t>
  </si>
  <si>
    <t>24/08/2020</t>
  </si>
  <si>
    <t>07/10/2021</t>
  </si>
  <si>
    <t xml:space="preserve">Cleide </t>
  </si>
  <si>
    <t>22/01/2020</t>
  </si>
  <si>
    <t>22/10/2021</t>
  </si>
  <si>
    <t xml:space="preserve">Aline </t>
  </si>
  <si>
    <t>16/04/2019</t>
  </si>
  <si>
    <t xml:space="preserve">Jurandir </t>
  </si>
  <si>
    <t>24/04/2007</t>
  </si>
  <si>
    <t xml:space="preserve">Jaqueline </t>
  </si>
  <si>
    <t>01/02/2012</t>
  </si>
  <si>
    <t xml:space="preserve">Dannyelle </t>
  </si>
  <si>
    <t>17/01/2021</t>
  </si>
  <si>
    <t>28/10/2021</t>
  </si>
  <si>
    <t>Ana Lucia</t>
  </si>
  <si>
    <t>12/07/2021</t>
  </si>
  <si>
    <t>05/10/2021</t>
  </si>
  <si>
    <t>Res.Ant.C.Exp</t>
  </si>
  <si>
    <t>Airton</t>
  </si>
  <si>
    <t xml:space="preserve">Elismara </t>
  </si>
  <si>
    <t>09/08/2021</t>
  </si>
  <si>
    <t>Franci</t>
  </si>
  <si>
    <t>25/10/2021</t>
  </si>
  <si>
    <t>Karina</t>
  </si>
  <si>
    <t>27/07/2021</t>
  </si>
  <si>
    <t>Luan</t>
  </si>
  <si>
    <t>09/07/2021</t>
  </si>
  <si>
    <t xml:space="preserve">Luana </t>
  </si>
  <si>
    <t>26/07/2021</t>
  </si>
  <si>
    <t xml:space="preserve">Lucinesia </t>
  </si>
  <si>
    <t>03/09/2021</t>
  </si>
  <si>
    <t xml:space="preserve">Marivete </t>
  </si>
  <si>
    <t xml:space="preserve">Priscila </t>
  </si>
  <si>
    <t xml:space="preserve">Tais </t>
  </si>
  <si>
    <t xml:space="preserve">Elielza </t>
  </si>
  <si>
    <t>16/07/2021</t>
  </si>
  <si>
    <t xml:space="preserve">Janaina </t>
  </si>
  <si>
    <t xml:space="preserve">Flora </t>
  </si>
  <si>
    <t>30/07/2021</t>
  </si>
  <si>
    <t xml:space="preserve">Yara </t>
  </si>
  <si>
    <t>20/09/2021</t>
  </si>
  <si>
    <t xml:space="preserve">Elizete </t>
  </si>
  <si>
    <t>Jonas</t>
  </si>
  <si>
    <t>26/08/2021</t>
  </si>
  <si>
    <t xml:space="preserve">Suzana </t>
  </si>
  <si>
    <t xml:space="preserve">Tatiane </t>
  </si>
  <si>
    <t>Oscar</t>
  </si>
  <si>
    <t xml:space="preserve">Marlene </t>
  </si>
  <si>
    <t xml:space="preserve">Heloisa </t>
  </si>
  <si>
    <t>24/09/2021</t>
  </si>
  <si>
    <t xml:space="preserve">Lara </t>
  </si>
  <si>
    <t>02/03/2020</t>
  </si>
  <si>
    <t>Aprendiz</t>
  </si>
  <si>
    <t xml:space="preserve">Aparecida </t>
  </si>
  <si>
    <t>20/08/2021</t>
  </si>
  <si>
    <t>03/10/2021</t>
  </si>
  <si>
    <t>Término Contr. Exp.</t>
  </si>
  <si>
    <t xml:space="preserve">Eldeneide </t>
  </si>
  <si>
    <t xml:space="preserve">Jenifer </t>
  </si>
  <si>
    <t>05/07/2021</t>
  </si>
  <si>
    <t>18/08/2021</t>
  </si>
  <si>
    <t xml:space="preserve">Rosane </t>
  </si>
  <si>
    <t>01/09/2021</t>
  </si>
  <si>
    <t xml:space="preserve">Juliana </t>
  </si>
  <si>
    <t>25/07/2021</t>
  </si>
  <si>
    <t xml:space="preserve">Maristela </t>
  </si>
  <si>
    <t>14/07/2021</t>
  </si>
  <si>
    <t xml:space="preserve">Morgana </t>
  </si>
  <si>
    <t>03/08/2021</t>
  </si>
  <si>
    <t>31/10/2021</t>
  </si>
  <si>
    <t>Total Geral</t>
  </si>
  <si>
    <t>Rótulos de Linha</t>
  </si>
  <si>
    <t>Contagem de Nome</t>
  </si>
  <si>
    <t>Mês</t>
  </si>
  <si>
    <t>Tempo</t>
  </si>
  <si>
    <t>Mais de 6 meses</t>
  </si>
  <si>
    <t>Pouco tempo</t>
  </si>
  <si>
    <t>Auxiliar 1</t>
  </si>
  <si>
    <t>Demissões por filial</t>
  </si>
  <si>
    <t>Tempo de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</si>
</sst>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6" formatCode="_-* #,##0.0_-;\-* #,##0.0_-;_-* &quot;-&quot;??_-;_-@_-"/>
  </numFmts>
  <fonts count="8" x14ac:knownFonts="1">
    <font>
      <sz val="8"/>
      <color indexed="10"/>
      <name val="MS Sans Serif"/>
      <family val="2"/>
    </font>
    <font>
      <sz val="8"/>
      <color indexed="10"/>
      <name val="MS Sans Serif"/>
      <family val="2"/>
    </font>
    <font>
      <sz val="9"/>
      <color indexed="10"/>
      <name val="MS Sans Serif"/>
      <family val="2"/>
    </font>
    <font>
      <sz val="10"/>
      <color indexed="10"/>
      <name val="MS Sans Serif"/>
      <family val="2"/>
    </font>
    <font>
      <sz val="9"/>
      <color theme="0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b/>
      <i/>
      <sz val="14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pivotButton="1"/>
    <xf numFmtId="43" fontId="1" fillId="0" borderId="0" applyFont="0" applyFill="0" applyBorder="0" applyAlignment="0" applyProtection="0"/>
  </cellStyleXfs>
  <cellXfs count="18"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0" borderId="0" xfId="0" pivotButton="1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166" fontId="4" fillId="0" borderId="0" xfId="1" applyNumberFormat="1" applyFont="1" applyAlignment="1">
      <alignment vertical="top"/>
    </xf>
    <xf numFmtId="0" fontId="5" fillId="0" borderId="0" xfId="0" applyFont="1" applyAlignment="1">
      <alignment vertical="top"/>
    </xf>
    <xf numFmtId="166" fontId="5" fillId="0" borderId="0" xfId="1" applyNumberFormat="1" applyFont="1" applyAlignment="1">
      <alignment vertical="top"/>
    </xf>
    <xf numFmtId="4" fontId="5" fillId="0" borderId="0" xfId="0" applyNumberFormat="1" applyFont="1" applyAlignment="1">
      <alignment vertical="top"/>
    </xf>
    <xf numFmtId="44" fontId="5" fillId="0" borderId="0" xfId="0" applyNumberFormat="1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9" fontId="3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</cellXfs>
  <cellStyles count="2">
    <cellStyle name="Normal" xfId="0" builtinId="0"/>
    <cellStyle name="Vírgula" xfId="1" builtinId="3"/>
  </cellStyles>
  <dxfs count="3475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numFmt numFmtId="167" formatCode="0.00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3" formatCode="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0" formatCode="General"/>
    </dxf>
    <dxf>
      <numFmt numFmtId="0" formatCode="General"/>
    </dxf>
    <dxf>
      <numFmt numFmtId="13" formatCode="0%"/>
    </dxf>
    <dxf>
      <numFmt numFmtId="168" formatCode="0.0%"/>
    </dxf>
    <dxf>
      <numFmt numFmtId="14" formatCode="0.00%"/>
    </dxf>
    <dxf>
      <numFmt numFmtId="168" formatCode="0.0%"/>
    </dxf>
    <dxf>
      <numFmt numFmtId="14" formatCode="0.00%"/>
    </dxf>
    <dxf>
      <numFmt numFmtId="167" formatCode="0.000%"/>
    </dxf>
    <dxf>
      <numFmt numFmtId="14" formatCode="0.0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6" formatCode="_-* #,##0.0_-;\-* #,##0.0_-;_-* &quot;-&quot;??_-;_-@_-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[Rescisões 102021_base.xlsx]Tabelas!TbFilial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Demissões por filial</a:t>
            </a:r>
            <a:r>
              <a:rPr lang="pt-BR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Tabelas!$A$11:$A$14</c:f>
              <c:strCache>
                <c:ptCount val="3"/>
                <c:pt idx="0">
                  <c:v>SUL</c:v>
                </c:pt>
                <c:pt idx="1">
                  <c:v>LITORAL</c:v>
                </c:pt>
                <c:pt idx="2">
                  <c:v>NORTE</c:v>
                </c:pt>
              </c:strCache>
            </c:strRef>
          </c:cat>
          <c:val>
            <c:numRef>
              <c:f>Tabelas!$B$11:$B$14</c:f>
              <c:numCache>
                <c:formatCode>General</c:formatCode>
                <c:ptCount val="3"/>
                <c:pt idx="0">
                  <c:v>34</c:v>
                </c:pt>
                <c:pt idx="1">
                  <c:v>29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8-46A9-8D15-ED194BD574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0332527"/>
        <c:axId val="1270330031"/>
      </c:barChart>
      <c:catAx>
        <c:axId val="127033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330031"/>
        <c:crosses val="autoZero"/>
        <c:auto val="1"/>
        <c:lblAlgn val="ctr"/>
        <c:lblOffset val="100"/>
        <c:noMultiLvlLbl val="0"/>
      </c:catAx>
      <c:valAx>
        <c:axId val="1270330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033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[Rescisões 102021_base.xlsx]Tabelas!TbTempo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Empresa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Tabelas!$B$18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Tabelas!$A$19:$A$21</c:f>
              <c:strCache>
                <c:ptCount val="2"/>
                <c:pt idx="0">
                  <c:v>Mais de 6 meses</c:v>
                </c:pt>
                <c:pt idx="1">
                  <c:v>Pouco tempo</c:v>
                </c:pt>
              </c:strCache>
            </c:strRef>
          </c:cat>
          <c:val>
            <c:numRef>
              <c:f>Tabelas!$B$19:$B$21</c:f>
              <c:numCache>
                <c:formatCode>General</c:formatCode>
                <c:ptCount val="2"/>
                <c:pt idx="0">
                  <c:v>36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F-415C-98BD-828748DC2D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[Rescisões 102021_base.xlsx]Tabelas!TbFilial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Demissões por filial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Tabelas!$A$11:$A$14</c:f>
              <c:strCache>
                <c:ptCount val="3"/>
                <c:pt idx="0">
                  <c:v>SUL</c:v>
                </c:pt>
                <c:pt idx="1">
                  <c:v>LITORAL</c:v>
                </c:pt>
                <c:pt idx="2">
                  <c:v>NORTE</c:v>
                </c:pt>
              </c:strCache>
            </c:strRef>
          </c:cat>
          <c:val>
            <c:numRef>
              <c:f>Tabelas!$B$11:$B$14</c:f>
              <c:numCache>
                <c:formatCode>General</c:formatCode>
                <c:ptCount val="3"/>
                <c:pt idx="0">
                  <c:v>34</c:v>
                </c:pt>
                <c:pt idx="1">
                  <c:v>29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8-4224-AB09-BDDD182CE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0332527"/>
        <c:axId val="1270330031"/>
      </c:barChart>
      <c:catAx>
        <c:axId val="127033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330031"/>
        <c:crosses val="autoZero"/>
        <c:auto val="1"/>
        <c:lblAlgn val="ctr"/>
        <c:lblOffset val="100"/>
        <c:noMultiLvlLbl val="0"/>
      </c:catAx>
      <c:valAx>
        <c:axId val="1270330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033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[Rescisões 102021_base.xlsx]Tabelas!TbTempo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Empresa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Tabelas!$B$18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AC-4E12-9F03-4417F9C6D4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AC-4E12-9F03-4417F9C6D426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Tabelas!$A$19:$A$21</c:f>
              <c:strCache>
                <c:ptCount val="2"/>
                <c:pt idx="0">
                  <c:v>Mais de 6 meses</c:v>
                </c:pt>
                <c:pt idx="1">
                  <c:v>Pouco tempo</c:v>
                </c:pt>
              </c:strCache>
            </c:strRef>
          </c:cat>
          <c:val>
            <c:numRef>
              <c:f>Tabelas!$B$19:$B$21</c:f>
              <c:numCache>
                <c:formatCode>General</c:formatCode>
                <c:ptCount val="2"/>
                <c:pt idx="0">
                  <c:v>36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C-4E12-9F03-4417F9C6D4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8</xdr:row>
      <xdr:rowOff>19050</xdr:rowOff>
    </xdr:from>
    <xdr:to>
      <xdr:col>5</xdr:col>
      <xdr:colOff>371475</xdr:colOff>
      <xdr:row>15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il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5" y="1314450"/>
              <a:ext cx="1400175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90487</xdr:colOff>
      <xdr:row>0</xdr:row>
      <xdr:rowOff>123825</xdr:rowOff>
    </xdr:from>
    <xdr:to>
      <xdr:col>14</xdr:col>
      <xdr:colOff>395287</xdr:colOff>
      <xdr:row>17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23</xdr:row>
      <xdr:rowOff>123825</xdr:rowOff>
    </xdr:from>
    <xdr:to>
      <xdr:col>13</xdr:col>
      <xdr:colOff>276225</xdr:colOff>
      <xdr:row>40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409575</xdr:colOff>
      <xdr:row>1</xdr:row>
      <xdr:rowOff>28575</xdr:rowOff>
    </xdr:from>
    <xdr:to>
      <xdr:col>33</xdr:col>
      <xdr:colOff>57149</xdr:colOff>
      <xdr:row>24</xdr:row>
      <xdr:rowOff>38100</xdr:rowOff>
    </xdr:to>
    <xdr:sp macro="" textlink="">
      <xdr:nvSpPr>
        <xdr:cNvPr id="18" name="Retângulo Arredondado 17"/>
        <xdr:cNvSpPr/>
      </xdr:nvSpPr>
      <xdr:spPr>
        <a:xfrm>
          <a:off x="13211175" y="161925"/>
          <a:ext cx="4448174" cy="3076575"/>
        </a:xfrm>
        <a:prstGeom prst="roundRect">
          <a:avLst/>
        </a:prstGeom>
        <a:solidFill>
          <a:srgbClr val="4472C4">
            <a:alpha val="4588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19049</xdr:colOff>
      <xdr:row>0</xdr:row>
      <xdr:rowOff>114300</xdr:rowOff>
    </xdr:from>
    <xdr:to>
      <xdr:col>24</xdr:col>
      <xdr:colOff>200024</xdr:colOff>
      <xdr:row>23</xdr:row>
      <xdr:rowOff>123825</xdr:rowOff>
    </xdr:to>
    <xdr:sp macro="" textlink="">
      <xdr:nvSpPr>
        <xdr:cNvPr id="16" name="Retângulo Arredondado 15"/>
        <xdr:cNvSpPr/>
      </xdr:nvSpPr>
      <xdr:spPr>
        <a:xfrm>
          <a:off x="4819649" y="114300"/>
          <a:ext cx="8181975" cy="3076575"/>
        </a:xfrm>
        <a:prstGeom prst="roundRect">
          <a:avLst/>
        </a:prstGeom>
        <a:solidFill>
          <a:srgbClr val="4472C4">
            <a:alpha val="4588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57150</xdr:colOff>
      <xdr:row>7</xdr:row>
      <xdr:rowOff>57151</xdr:rowOff>
    </xdr:from>
    <xdr:to>
      <xdr:col>2</xdr:col>
      <xdr:colOff>390525</xdr:colOff>
      <xdr:row>14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ilia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990601"/>
              <a:ext cx="1400175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133350</xdr:colOff>
      <xdr:row>0</xdr:row>
      <xdr:rowOff>95250</xdr:rowOff>
    </xdr:from>
    <xdr:to>
      <xdr:col>8</xdr:col>
      <xdr:colOff>352425</xdr:colOff>
      <xdr:row>23</xdr:row>
      <xdr:rowOff>104775</xdr:rowOff>
    </xdr:to>
    <xdr:sp macro="" textlink="">
      <xdr:nvSpPr>
        <xdr:cNvPr id="4" name="Retângulo Arredondado 3"/>
        <xdr:cNvSpPr/>
      </xdr:nvSpPr>
      <xdr:spPr>
        <a:xfrm>
          <a:off x="1733550" y="95250"/>
          <a:ext cx="2886075" cy="3076575"/>
        </a:xfrm>
        <a:prstGeom prst="roundRect">
          <a:avLst/>
        </a:prstGeom>
        <a:solidFill>
          <a:srgbClr val="4472C4">
            <a:alpha val="4588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</xdr:colOff>
      <xdr:row>13</xdr:row>
      <xdr:rowOff>43566</xdr:rowOff>
    </xdr:from>
    <xdr:to>
      <xdr:col>5</xdr:col>
      <xdr:colOff>66674</xdr:colOff>
      <xdr:row>22</xdr:row>
      <xdr:rowOff>57149</xdr:rowOff>
    </xdr:to>
    <xdr:pic>
      <xdr:nvPicPr>
        <xdr:cNvPr id="9" name="Imagem 8" descr="SVG &gt; homem banheiro masculino - Imagem e ícone grátis do ...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" b="-1134"/>
        <a:stretch/>
      </xdr:blipFill>
      <xdr:spPr>
        <a:xfrm>
          <a:off x="2133601" y="1777116"/>
          <a:ext cx="600073" cy="121373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2</xdr:row>
      <xdr:rowOff>9524</xdr:rowOff>
    </xdr:from>
    <xdr:to>
      <xdr:col>5</xdr:col>
      <xdr:colOff>105901</xdr:colOff>
      <xdr:row>11</xdr:row>
      <xdr:rowOff>11774</xdr:rowOff>
    </xdr:to>
    <xdr:pic>
      <xdr:nvPicPr>
        <xdr:cNvPr id="11" name="Imagem 10" descr="Illustration gratuite: Femme, Icône, Caractères, Toilette ...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1" y="276224"/>
          <a:ext cx="601200" cy="1202400"/>
        </a:xfrm>
        <a:prstGeom prst="rect">
          <a:avLst/>
        </a:prstGeom>
      </xdr:spPr>
    </xdr:pic>
    <xdr:clientData/>
  </xdr:twoCellAnchor>
  <xdr:oneCellAnchor>
    <xdr:from>
      <xdr:col>11</xdr:col>
      <xdr:colOff>352425</xdr:colOff>
      <xdr:row>13</xdr:row>
      <xdr:rowOff>114300</xdr:rowOff>
    </xdr:from>
    <xdr:ext cx="184731" cy="264560"/>
    <xdr:sp macro="" textlink="">
      <xdr:nvSpPr>
        <xdr:cNvPr id="12" name="CaixaDeTexto 11"/>
        <xdr:cNvSpPr txBox="1"/>
      </xdr:nvSpPr>
      <xdr:spPr>
        <a:xfrm>
          <a:off x="621982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5</xdr:col>
      <xdr:colOff>285750</xdr:colOff>
      <xdr:row>3</xdr:row>
      <xdr:rowOff>82954</xdr:rowOff>
    </xdr:from>
    <xdr:ext cx="1419225" cy="843757"/>
    <xdr:sp macro="" textlink="Tabelas!C4">
      <xdr:nvSpPr>
        <xdr:cNvPr id="13" name="CaixaDeTexto 12"/>
        <xdr:cNvSpPr txBox="1"/>
      </xdr:nvSpPr>
      <xdr:spPr>
        <a:xfrm>
          <a:off x="2952750" y="483004"/>
          <a:ext cx="1419225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FE31DE86-D2B7-49D5-9B74-EED23DE8DAA7}" type="TxLink">
            <a:rPr lang="en-US" sz="48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+mn-lt"/>
            </a:rPr>
            <a:t>73</a:t>
          </a:fld>
          <a:endParaRPr lang="pt-BR" sz="11500" b="1">
            <a:solidFill>
              <a:schemeClr val="accent2">
                <a:lumMod val="40000"/>
                <a:lumOff val="60000"/>
              </a:schemeClr>
            </a:solidFill>
            <a:latin typeface="+mn-lt"/>
          </a:endParaRPr>
        </a:p>
      </xdr:txBody>
    </xdr:sp>
    <xdr:clientData/>
  </xdr:oneCellAnchor>
  <xdr:oneCellAnchor>
    <xdr:from>
      <xdr:col>5</xdr:col>
      <xdr:colOff>304800</xdr:colOff>
      <xdr:row>14</xdr:row>
      <xdr:rowOff>102004</xdr:rowOff>
    </xdr:from>
    <xdr:ext cx="1419225" cy="843757"/>
    <xdr:sp macro="" textlink="Tabelas!C5">
      <xdr:nvSpPr>
        <xdr:cNvPr id="14" name="CaixaDeTexto 13"/>
        <xdr:cNvSpPr txBox="1"/>
      </xdr:nvSpPr>
      <xdr:spPr>
        <a:xfrm>
          <a:off x="2971800" y="1968904"/>
          <a:ext cx="1419225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indent="0" algn="ctr"/>
          <a:fld id="{ACF03774-8897-4060-8F92-A290E9B88BE3}" type="TxLink">
            <a:rPr lang="en-US" sz="48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rPr>
            <a:pPr marL="0" indent="0" algn="ctr"/>
            <a:t>9</a:t>
          </a:fld>
          <a:endParaRPr lang="pt-BR" sz="4800" b="1" i="0" u="none" strike="noStrike">
            <a:solidFill>
              <a:schemeClr val="accent2">
                <a:lumMod val="40000"/>
                <a:lumOff val="6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9</xdr:col>
      <xdr:colOff>504825</xdr:colOff>
      <xdr:row>1</xdr:row>
      <xdr:rowOff>47624</xdr:rowOff>
    </xdr:from>
    <xdr:to>
      <xdr:col>23</xdr:col>
      <xdr:colOff>352425</xdr:colOff>
      <xdr:row>22</xdr:row>
      <xdr:rowOff>95250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361950</xdr:colOff>
      <xdr:row>2</xdr:row>
      <xdr:rowOff>57150</xdr:rowOff>
    </xdr:from>
    <xdr:to>
      <xdr:col>32</xdr:col>
      <xdr:colOff>190499</xdr:colOff>
      <xdr:row>23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Scalione" refreshedDate="44597.375953009258" createdVersion="6" refreshedVersion="6" minRefreshableVersion="3" recordCount="82">
  <cacheSource type="worksheet">
    <worksheetSource name="BASE"/>
  </cacheSource>
  <cacheFields count="14">
    <cacheField name="Nome" numFmtId="0">
      <sharedItems/>
    </cacheField>
    <cacheField name="Gênero" numFmtId="0">
      <sharedItems count="2">
        <s v="Feminino"/>
        <s v="Masculino"/>
      </sharedItems>
    </cacheField>
    <cacheField name="Filial" numFmtId="0">
      <sharedItems count="3">
        <s v="NORTE"/>
        <s v="LITORAL"/>
        <s v="SUL"/>
      </sharedItems>
    </cacheField>
    <cacheField name="Data Adm" numFmtId="0">
      <sharedItems/>
    </cacheField>
    <cacheField name="Data Saida" numFmtId="0">
      <sharedItems/>
    </cacheField>
    <cacheField name="Cargo" numFmtId="0">
      <sharedItems count="8">
        <s v="Auxiliar 1"/>
        <s v="Auxiliar 2"/>
        <s v="Assist. Adm"/>
        <s v="Coordenadora"/>
        <s v="Analista"/>
        <s v="Aprendiz"/>
        <s v="Auxíliar 1" u="1"/>
        <s v="Auxíliar 1 " u="1"/>
      </sharedItems>
    </cacheField>
    <cacheField name="Dias" numFmtId="0">
      <sharedItems containsSemiMixedTypes="0" containsString="0" containsNumber="1" containsInteger="1" minValue="1" maxValue="5275"/>
    </cacheField>
    <cacheField name="Mês" numFmtId="166">
      <sharedItems containsSemiMixedTypes="0" containsString="0" containsNumber="1" minValue="3.3333333333333333E-2" maxValue="175.83333333333334"/>
    </cacheField>
    <cacheField name="Tempo" numFmtId="4">
      <sharedItems count="2">
        <s v="Pouco tempo"/>
        <s v="Mais de 6 meses"/>
      </sharedItems>
    </cacheField>
    <cacheField name="Salario" numFmtId="0">
      <sharedItems containsSemiMixedTypes="0" containsString="0" containsNumber="1" minValue="702" maxValue="4000"/>
    </cacheField>
    <cacheField name="Valor" numFmtId="0">
      <sharedItems containsSemiMixedTypes="0" containsString="0" containsNumber="1" minValue="0" maxValue="9390.2000000000007"/>
    </cacheField>
    <cacheField name="Fgts 50%" numFmtId="0">
      <sharedItems containsSemiMixedTypes="0" containsString="0" containsNumber="1" minValue="0" maxValue="771.45"/>
    </cacheField>
    <cacheField name="Pago" numFmtId="44">
      <sharedItems containsSemiMixedTypes="0" containsString="0" containsNumber="1" minValue="0" maxValue="9390.2000000000007"/>
    </cacheField>
    <cacheField name="Motivo Rescisão" numFmtId="0">
      <sharedItems count="5">
        <s v="Demissão c/J.Causa"/>
        <s v="Demissão s/J.Causa"/>
        <s v="Ped. Demissão s/J.C."/>
        <s v="Res.Ant.C.Exp"/>
        <s v="Término Contr. Exp.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s v="Tamires "/>
    <x v="0"/>
    <x v="0"/>
    <s v="02/09/2021"/>
    <s v="04/10/2021"/>
    <x v="0"/>
    <n v="32"/>
    <n v="1.0666666666666667"/>
    <x v="0"/>
    <n v="1237.0999999999999"/>
    <n v="0"/>
    <n v="0"/>
    <n v="0"/>
    <x v="0"/>
  </r>
  <r>
    <s v="Valeria "/>
    <x v="0"/>
    <x v="1"/>
    <s v="22/09/2021"/>
    <s v="27/10/2021"/>
    <x v="0"/>
    <n v="35"/>
    <n v="1.1666666666666667"/>
    <x v="0"/>
    <n v="1263.2"/>
    <n v="0"/>
    <n v="0"/>
    <n v="0"/>
    <x v="0"/>
  </r>
  <r>
    <s v="Simone "/>
    <x v="0"/>
    <x v="2"/>
    <s v="22/08/2021"/>
    <s v="13/10/2021"/>
    <x v="1"/>
    <n v="52"/>
    <n v="1.7333333333333334"/>
    <x v="0"/>
    <n v="1295.9000000000001"/>
    <n v="0"/>
    <n v="0"/>
    <n v="0"/>
    <x v="0"/>
  </r>
  <r>
    <s v="Noeli "/>
    <x v="0"/>
    <x v="0"/>
    <s v="08/08/2021"/>
    <s v="08/10/2021"/>
    <x v="2"/>
    <n v="61"/>
    <n v="2.0333333333333332"/>
    <x v="0"/>
    <n v="1400"/>
    <n v="0"/>
    <n v="0"/>
    <n v="0"/>
    <x v="0"/>
  </r>
  <r>
    <s v="Keila "/>
    <x v="0"/>
    <x v="0"/>
    <s v="01/06/2020"/>
    <s v="13/10/2021"/>
    <x v="0"/>
    <n v="499"/>
    <n v="16.633333333333333"/>
    <x v="1"/>
    <n v="1254.8"/>
    <n v="2904.6"/>
    <n v="706.92"/>
    <n v="3611.52"/>
    <x v="1"/>
  </r>
  <r>
    <s v="Tania "/>
    <x v="0"/>
    <x v="2"/>
    <s v="16/05/2019"/>
    <s v="02/10/2021"/>
    <x v="0"/>
    <n v="870"/>
    <n v="29"/>
    <x v="1"/>
    <n v="1263.2"/>
    <n v="2555.8000000000002"/>
    <n v="771.45"/>
    <n v="3327.25"/>
    <x v="1"/>
  </r>
  <r>
    <s v="Edylaine "/>
    <x v="0"/>
    <x v="2"/>
    <s v="04/06/2021"/>
    <s v="02/10/2021"/>
    <x v="3"/>
    <n v="120"/>
    <n v="4"/>
    <x v="0"/>
    <n v="4000"/>
    <n v="3098.3"/>
    <n v="680.38"/>
    <n v="3778.6800000000003"/>
    <x v="1"/>
  </r>
  <r>
    <s v="Cicera "/>
    <x v="0"/>
    <x v="2"/>
    <s v="06/03/2020"/>
    <s v="02/10/2021"/>
    <x v="0"/>
    <n v="575"/>
    <n v="19.166666666666668"/>
    <x v="1"/>
    <n v="1263.2"/>
    <n v="3670.6"/>
    <n v="0"/>
    <n v="3670.6"/>
    <x v="2"/>
  </r>
  <r>
    <s v="Daniel "/>
    <x v="1"/>
    <x v="2"/>
    <s v="24/05/2019"/>
    <s v="18/10/2021"/>
    <x v="0"/>
    <n v="878"/>
    <n v="29.266666666666666"/>
    <x v="1"/>
    <n v="1263.2"/>
    <n v="0"/>
    <n v="0"/>
    <n v="0"/>
    <x v="2"/>
  </r>
  <r>
    <s v="Edinalva "/>
    <x v="0"/>
    <x v="2"/>
    <s v="07/03/2019"/>
    <s v="02/10/2021"/>
    <x v="0"/>
    <n v="940"/>
    <n v="31.333333333333332"/>
    <x v="1"/>
    <n v="1263.2"/>
    <n v="3411.5"/>
    <n v="0"/>
    <n v="3411.5"/>
    <x v="2"/>
  </r>
  <r>
    <s v="Edja "/>
    <x v="0"/>
    <x v="0"/>
    <s v="13/07/2021"/>
    <s v="20/10/2021"/>
    <x v="0"/>
    <n v="99"/>
    <n v="3.3"/>
    <x v="0"/>
    <n v="1263.2"/>
    <n v="34.18"/>
    <n v="0"/>
    <n v="34.18"/>
    <x v="2"/>
  </r>
  <r>
    <s v="Fabiana "/>
    <x v="0"/>
    <x v="2"/>
    <s v="07/05/2021"/>
    <s v="02/10/2021"/>
    <x v="0"/>
    <n v="148"/>
    <n v="4.9333333333333336"/>
    <x v="0"/>
    <n v="1263.2"/>
    <n v="1284.0999999999999"/>
    <n v="0"/>
    <n v="1284.0999999999999"/>
    <x v="2"/>
  </r>
  <r>
    <s v="Joelma "/>
    <x v="0"/>
    <x v="1"/>
    <s v="14/06/2021"/>
    <s v="04/10/2021"/>
    <x v="0"/>
    <n v="112"/>
    <n v="3.7333333333333334"/>
    <x v="0"/>
    <n v="1263.2"/>
    <n v="0"/>
    <n v="0"/>
    <n v="0"/>
    <x v="2"/>
  </r>
  <r>
    <s v="Ledraci "/>
    <x v="0"/>
    <x v="2"/>
    <s v="05/03/2021"/>
    <s v="14/10/2021"/>
    <x v="0"/>
    <n v="223"/>
    <n v="7.4333333333333336"/>
    <x v="1"/>
    <n v="1263.2"/>
    <n v="2032"/>
    <n v="0"/>
    <n v="2032"/>
    <x v="2"/>
  </r>
  <r>
    <s v="Luciana "/>
    <x v="0"/>
    <x v="2"/>
    <s v="15/07/2016"/>
    <s v="26/10/2021"/>
    <x v="0"/>
    <n v="1929"/>
    <n v="64.3"/>
    <x v="1"/>
    <n v="1263.2"/>
    <n v="0"/>
    <n v="0"/>
    <n v="0"/>
    <x v="2"/>
  </r>
  <r>
    <s v="Maria "/>
    <x v="0"/>
    <x v="2"/>
    <s v="03/05/2019"/>
    <s v="02/10/2021"/>
    <x v="0"/>
    <n v="883"/>
    <n v="29.433333333333334"/>
    <x v="1"/>
    <n v="1263.2"/>
    <n v="3220"/>
    <n v="0"/>
    <n v="3220"/>
    <x v="2"/>
  </r>
  <r>
    <s v="Edina "/>
    <x v="0"/>
    <x v="1"/>
    <s v="15/03/2021"/>
    <s v="01/10/2021"/>
    <x v="0"/>
    <n v="200"/>
    <n v="6.666666666666667"/>
    <x v="1"/>
    <n v="1265"/>
    <n v="327.94"/>
    <n v="0"/>
    <n v="327.94"/>
    <x v="2"/>
  </r>
  <r>
    <s v="Eliane "/>
    <x v="0"/>
    <x v="1"/>
    <s v="27/04/2019"/>
    <s v="01/10/2021"/>
    <x v="0"/>
    <n v="888"/>
    <n v="29.6"/>
    <x v="1"/>
    <n v="1271"/>
    <n v="3299.1"/>
    <n v="0"/>
    <n v="3299.1"/>
    <x v="2"/>
  </r>
  <r>
    <s v="Andrea "/>
    <x v="0"/>
    <x v="1"/>
    <s v="07/07/2021"/>
    <s v="13/10/2021"/>
    <x v="0"/>
    <n v="98"/>
    <n v="3.2666666666666666"/>
    <x v="0"/>
    <n v="1277"/>
    <n v="0"/>
    <n v="0"/>
    <n v="0"/>
    <x v="2"/>
  </r>
  <r>
    <s v="Salvador "/>
    <x v="1"/>
    <x v="2"/>
    <s v="13/03/2020"/>
    <s v="02/10/2021"/>
    <x v="2"/>
    <n v="568"/>
    <n v="18.933333333333334"/>
    <x v="1"/>
    <n v="1277.3"/>
    <n v="3735.2"/>
    <n v="0"/>
    <n v="3735.2"/>
    <x v="2"/>
  </r>
  <r>
    <s v="Euricelia "/>
    <x v="0"/>
    <x v="1"/>
    <s v="12/04/2021"/>
    <s v="08/10/2021"/>
    <x v="2"/>
    <n v="179"/>
    <n v="5.9666666666666668"/>
    <x v="0"/>
    <n v="1277.4000000000001"/>
    <n v="295.75"/>
    <n v="0"/>
    <n v="295.75"/>
    <x v="2"/>
  </r>
  <r>
    <s v="Olga "/>
    <x v="0"/>
    <x v="1"/>
    <s v="24/11/2020"/>
    <s v="01/10/2021"/>
    <x v="1"/>
    <n v="311"/>
    <n v="10.366666666666667"/>
    <x v="1"/>
    <n v="1280"/>
    <n v="1622.8"/>
    <n v="0"/>
    <n v="1622.8"/>
    <x v="2"/>
  </r>
  <r>
    <s v="Raquel "/>
    <x v="0"/>
    <x v="2"/>
    <s v="07/10/2019"/>
    <s v="01/10/2021"/>
    <x v="1"/>
    <n v="725"/>
    <n v="24.166666666666668"/>
    <x v="1"/>
    <n v="1293.7"/>
    <n v="856.73"/>
    <n v="0"/>
    <n v="856.73"/>
    <x v="2"/>
  </r>
  <r>
    <s v="Sandra "/>
    <x v="0"/>
    <x v="0"/>
    <s v="23/06/2021"/>
    <s v="13/10/2021"/>
    <x v="1"/>
    <n v="112"/>
    <n v="3.7333333333333334"/>
    <x v="0"/>
    <n v="1300"/>
    <n v="0"/>
    <n v="0"/>
    <n v="0"/>
    <x v="2"/>
  </r>
  <r>
    <s v="Silvane "/>
    <x v="0"/>
    <x v="0"/>
    <s v="21/01/2021"/>
    <s v="11/10/2021"/>
    <x v="1"/>
    <n v="263"/>
    <n v="8.7666666666666675"/>
    <x v="1"/>
    <n v="1300"/>
    <n v="2038.9"/>
    <n v="0"/>
    <n v="2038.9"/>
    <x v="2"/>
  </r>
  <r>
    <s v="Teresa "/>
    <x v="0"/>
    <x v="2"/>
    <s v="26/05/2020"/>
    <s v="19/10/2021"/>
    <x v="1"/>
    <n v="511"/>
    <n v="17.033333333333335"/>
    <x v="1"/>
    <n v="1317.4"/>
    <n v="2076.9"/>
    <n v="0"/>
    <n v="2076.9"/>
    <x v="2"/>
  </r>
  <r>
    <s v="Marcos "/>
    <x v="1"/>
    <x v="0"/>
    <s v="24/07/2020"/>
    <s v="06/10/2021"/>
    <x v="1"/>
    <n v="439"/>
    <n v="14.633333333333333"/>
    <x v="1"/>
    <n v="1350"/>
    <n v="1486.3"/>
    <n v="0"/>
    <n v="1486.3"/>
    <x v="2"/>
  </r>
  <r>
    <s v="Maria "/>
    <x v="0"/>
    <x v="2"/>
    <s v="19/04/2012"/>
    <s v="04/10/2021"/>
    <x v="1"/>
    <n v="3455"/>
    <n v="115.16666666666667"/>
    <x v="1"/>
    <n v="1375.5"/>
    <n v="2223.6999999999998"/>
    <n v="0"/>
    <n v="2223.6999999999998"/>
    <x v="2"/>
  </r>
  <r>
    <s v="Bernadete "/>
    <x v="0"/>
    <x v="1"/>
    <s v="22/03/2021"/>
    <s v="11/10/2021"/>
    <x v="1"/>
    <n v="203"/>
    <n v="6.7666666666666666"/>
    <x v="1"/>
    <n v="1380"/>
    <n v="157.09"/>
    <n v="0"/>
    <n v="157.09"/>
    <x v="2"/>
  </r>
  <r>
    <s v="Geraldo "/>
    <x v="1"/>
    <x v="0"/>
    <s v="18/06/2021"/>
    <s v="01/10/2021"/>
    <x v="2"/>
    <n v="105"/>
    <n v="3.5"/>
    <x v="0"/>
    <n v="1400"/>
    <n v="0"/>
    <n v="0"/>
    <n v="0"/>
    <x v="2"/>
  </r>
  <r>
    <s v="Jucineia "/>
    <x v="0"/>
    <x v="0"/>
    <s v="03/04/2021"/>
    <s v="21/10/2021"/>
    <x v="2"/>
    <n v="201"/>
    <n v="6.7"/>
    <x v="1"/>
    <n v="1400"/>
    <n v="107.67"/>
    <n v="0"/>
    <n v="107.67"/>
    <x v="2"/>
  </r>
  <r>
    <s v="Suelen "/>
    <x v="0"/>
    <x v="1"/>
    <s v="27/04/2019"/>
    <s v="01/10/2021"/>
    <x v="2"/>
    <n v="888"/>
    <n v="29.6"/>
    <x v="1"/>
    <n v="1400"/>
    <n v="2355.9"/>
    <n v="0"/>
    <n v="2355.9"/>
    <x v="2"/>
  </r>
  <r>
    <s v="Resonia "/>
    <x v="0"/>
    <x v="1"/>
    <s v="03/01/2019"/>
    <s v="15/10/2021"/>
    <x v="2"/>
    <n v="1016"/>
    <n v="33.866666666666667"/>
    <x v="1"/>
    <n v="1432.4"/>
    <n v="0"/>
    <n v="0"/>
    <n v="0"/>
    <x v="2"/>
  </r>
  <r>
    <s v="Marilene "/>
    <x v="0"/>
    <x v="2"/>
    <s v="14/08/2020"/>
    <s v="02/10/2021"/>
    <x v="2"/>
    <n v="414"/>
    <n v="13.8"/>
    <x v="1"/>
    <n v="1450"/>
    <n v="3430.9"/>
    <n v="0"/>
    <n v="3430.9"/>
    <x v="2"/>
  </r>
  <r>
    <s v="Daiane "/>
    <x v="0"/>
    <x v="0"/>
    <s v="21/01/2019"/>
    <s v="18/10/2021"/>
    <x v="2"/>
    <n v="1001"/>
    <n v="33.366666666666667"/>
    <x v="1"/>
    <n v="1487.3"/>
    <n v="2238.3000000000002"/>
    <n v="0"/>
    <n v="2238.3000000000002"/>
    <x v="2"/>
  </r>
  <r>
    <s v="Iraci "/>
    <x v="0"/>
    <x v="0"/>
    <s v="03/07/2020"/>
    <s v="29/10/2021"/>
    <x v="2"/>
    <n v="483"/>
    <n v="16.100000000000001"/>
    <x v="1"/>
    <n v="1500"/>
    <n v="2922.1"/>
    <n v="0"/>
    <n v="2922.1"/>
    <x v="2"/>
  </r>
  <r>
    <s v="Margareth "/>
    <x v="0"/>
    <x v="1"/>
    <s v="18/10/2018"/>
    <s v="14/10/2021"/>
    <x v="2"/>
    <n v="1092"/>
    <n v="36.4"/>
    <x v="1"/>
    <n v="1500"/>
    <n v="3979.2"/>
    <n v="0"/>
    <n v="3979.2"/>
    <x v="2"/>
  </r>
  <r>
    <s v="Patricia "/>
    <x v="0"/>
    <x v="2"/>
    <s v="07/07/2021"/>
    <s v="13/10/2021"/>
    <x v="2"/>
    <n v="98"/>
    <n v="3.2666666666666666"/>
    <x v="0"/>
    <n v="1500"/>
    <n v="0"/>
    <n v="0"/>
    <n v="0"/>
    <x v="2"/>
  </r>
  <r>
    <s v="Edileuza "/>
    <x v="0"/>
    <x v="2"/>
    <s v="17/11/2017"/>
    <s v="02/10/2021"/>
    <x v="2"/>
    <n v="1415"/>
    <n v="47.166666666666664"/>
    <x v="1"/>
    <n v="1525.8"/>
    <n v="4847.6000000000004"/>
    <n v="0"/>
    <n v="4847.6000000000004"/>
    <x v="2"/>
  </r>
  <r>
    <s v="Roselaine "/>
    <x v="0"/>
    <x v="1"/>
    <s v="06/02/2018"/>
    <s v="02/10/2021"/>
    <x v="2"/>
    <n v="1334"/>
    <n v="44.466666666666669"/>
    <x v="1"/>
    <n v="1526.9"/>
    <n v="4786.8999999999996"/>
    <n v="0"/>
    <n v="4786.8999999999996"/>
    <x v="2"/>
  </r>
  <r>
    <s v="Lysneidy "/>
    <x v="0"/>
    <x v="1"/>
    <s v="15/10/2018"/>
    <s v="08/10/2021"/>
    <x v="4"/>
    <n v="1089"/>
    <n v="36.299999999999997"/>
    <x v="1"/>
    <n v="1600"/>
    <n v="172.79"/>
    <n v="0"/>
    <n v="172.79"/>
    <x v="2"/>
  </r>
  <r>
    <s v="Maria "/>
    <x v="0"/>
    <x v="2"/>
    <s v="08/10/2011"/>
    <s v="02/10/2021"/>
    <x v="4"/>
    <n v="3647"/>
    <n v="121.56666666666666"/>
    <x v="1"/>
    <n v="1610.1"/>
    <n v="3107.4"/>
    <n v="0"/>
    <n v="3107.4"/>
    <x v="2"/>
  </r>
  <r>
    <s v="Ana "/>
    <x v="0"/>
    <x v="1"/>
    <s v="24/08/2020"/>
    <s v="07/10/2021"/>
    <x v="4"/>
    <n v="409"/>
    <n v="13.633333333333333"/>
    <x v="1"/>
    <n v="1700"/>
    <n v="1756.6"/>
    <n v="0"/>
    <n v="1756.6"/>
    <x v="2"/>
  </r>
  <r>
    <s v="Cleide "/>
    <x v="0"/>
    <x v="1"/>
    <s v="22/01/2020"/>
    <s v="22/10/2021"/>
    <x v="4"/>
    <n v="639"/>
    <n v="21.3"/>
    <x v="1"/>
    <n v="1850"/>
    <n v="2656.2"/>
    <n v="0"/>
    <n v="2656.2"/>
    <x v="2"/>
  </r>
  <r>
    <s v="Aline "/>
    <x v="0"/>
    <x v="1"/>
    <s v="16/04/2019"/>
    <s v="01/10/2021"/>
    <x v="4"/>
    <n v="899"/>
    <n v="29.966666666666665"/>
    <x v="1"/>
    <n v="2214.4"/>
    <n v="5794.1"/>
    <n v="0"/>
    <n v="5794.1"/>
    <x v="2"/>
  </r>
  <r>
    <s v="Jurandir "/>
    <x v="1"/>
    <x v="2"/>
    <s v="24/04/2007"/>
    <s v="02/10/2021"/>
    <x v="4"/>
    <n v="5275"/>
    <n v="175.83333333333334"/>
    <x v="1"/>
    <n v="2508.1999999999998"/>
    <n v="6914.7"/>
    <n v="0"/>
    <n v="6914.7"/>
    <x v="2"/>
  </r>
  <r>
    <s v="Jaqueline "/>
    <x v="0"/>
    <x v="2"/>
    <s v="01/02/2012"/>
    <s v="02/10/2021"/>
    <x v="3"/>
    <n v="3531"/>
    <n v="117.7"/>
    <x v="1"/>
    <n v="3000"/>
    <n v="9390.2000000000007"/>
    <n v="0"/>
    <n v="9390.2000000000007"/>
    <x v="2"/>
  </r>
  <r>
    <s v="Dannyelle "/>
    <x v="0"/>
    <x v="0"/>
    <s v="17/01/2021"/>
    <s v="28/10/2021"/>
    <x v="3"/>
    <n v="284"/>
    <n v="9.4666666666666668"/>
    <x v="1"/>
    <n v="3600"/>
    <n v="5394.4"/>
    <n v="0"/>
    <n v="5394.4"/>
    <x v="2"/>
  </r>
  <r>
    <s v="Ana Lucia"/>
    <x v="0"/>
    <x v="2"/>
    <s v="12/07/2021"/>
    <s v="05/10/2021"/>
    <x v="0"/>
    <n v="85"/>
    <n v="2.8333333333333335"/>
    <x v="0"/>
    <n v="1250"/>
    <n v="732.79"/>
    <n v="0"/>
    <n v="732.79"/>
    <x v="3"/>
  </r>
  <r>
    <s v="Airton"/>
    <x v="1"/>
    <x v="2"/>
    <s v="08/10/2021"/>
    <s v="15/10/2021"/>
    <x v="0"/>
    <n v="7"/>
    <n v="0.23333333333333334"/>
    <x v="0"/>
    <n v="1263.2"/>
    <n v="41.01"/>
    <n v="0"/>
    <n v="41.01"/>
    <x v="3"/>
  </r>
  <r>
    <s v="Elismara "/>
    <x v="0"/>
    <x v="1"/>
    <s v="09/08/2021"/>
    <s v="14/10/2021"/>
    <x v="0"/>
    <n v="66"/>
    <n v="2.2000000000000002"/>
    <x v="0"/>
    <n v="1263.2"/>
    <n v="0"/>
    <n v="0"/>
    <n v="0"/>
    <x v="3"/>
  </r>
  <r>
    <s v="Franci"/>
    <x v="0"/>
    <x v="1"/>
    <s v="25/10/2021"/>
    <s v="28/10/2021"/>
    <x v="0"/>
    <n v="3"/>
    <n v="0.1"/>
    <x v="0"/>
    <n v="1263.2"/>
    <n v="0"/>
    <n v="0"/>
    <n v="0"/>
    <x v="3"/>
  </r>
  <r>
    <s v="Karina"/>
    <x v="0"/>
    <x v="0"/>
    <s v="27/07/2021"/>
    <s v="01/10/2021"/>
    <x v="0"/>
    <n v="66"/>
    <n v="2.2000000000000002"/>
    <x v="0"/>
    <n v="1263.2"/>
    <n v="426.94"/>
    <n v="0"/>
    <n v="426.94"/>
    <x v="3"/>
  </r>
  <r>
    <s v="Luan"/>
    <x v="1"/>
    <x v="0"/>
    <s v="09/07/2021"/>
    <s v="01/10/2021"/>
    <x v="0"/>
    <n v="84"/>
    <n v="2.8"/>
    <x v="0"/>
    <n v="1263.2"/>
    <n v="721.7"/>
    <n v="0"/>
    <n v="721.7"/>
    <x v="3"/>
  </r>
  <r>
    <s v="Luana "/>
    <x v="0"/>
    <x v="1"/>
    <s v="26/07/2021"/>
    <s v="07/10/2021"/>
    <x v="0"/>
    <n v="73"/>
    <n v="2.4333333333333331"/>
    <x v="0"/>
    <n v="1263.2"/>
    <n v="0"/>
    <n v="0"/>
    <n v="0"/>
    <x v="3"/>
  </r>
  <r>
    <s v="Lucinesia "/>
    <x v="0"/>
    <x v="2"/>
    <s v="03/09/2021"/>
    <s v="02/10/2021"/>
    <x v="0"/>
    <n v="29"/>
    <n v="0.96666666666666667"/>
    <x v="0"/>
    <n v="1263.2"/>
    <n v="436.98"/>
    <n v="0"/>
    <n v="436.98"/>
    <x v="3"/>
  </r>
  <r>
    <s v="Marivete "/>
    <x v="0"/>
    <x v="1"/>
    <s v="26/07/2021"/>
    <s v="07/10/2021"/>
    <x v="0"/>
    <n v="73"/>
    <n v="2.4333333333333331"/>
    <x v="0"/>
    <n v="1263.2"/>
    <n v="0"/>
    <n v="0"/>
    <n v="0"/>
    <x v="3"/>
  </r>
  <r>
    <s v="Priscila "/>
    <x v="0"/>
    <x v="2"/>
    <s v="03/09/2021"/>
    <s v="02/10/2021"/>
    <x v="0"/>
    <n v="29"/>
    <n v="0.96666666666666667"/>
    <x v="0"/>
    <n v="1263.2"/>
    <n v="288.25"/>
    <n v="0"/>
    <n v="288.25"/>
    <x v="3"/>
  </r>
  <r>
    <s v="Silvane "/>
    <x v="0"/>
    <x v="1"/>
    <s v="21/10/2021"/>
    <s v="22/10/2021"/>
    <x v="0"/>
    <n v="1"/>
    <n v="3.3333333333333333E-2"/>
    <x v="0"/>
    <n v="1263.2"/>
    <n v="0"/>
    <n v="0"/>
    <n v="0"/>
    <x v="3"/>
  </r>
  <r>
    <s v="Tais "/>
    <x v="0"/>
    <x v="1"/>
    <s v="26/07/2021"/>
    <s v="04/10/2021"/>
    <x v="0"/>
    <n v="70"/>
    <n v="2.3333333333333335"/>
    <x v="0"/>
    <n v="1263.2"/>
    <n v="6.84"/>
    <n v="0"/>
    <n v="6.84"/>
    <x v="3"/>
  </r>
  <r>
    <s v="Elielza "/>
    <x v="0"/>
    <x v="2"/>
    <s v="16/07/2021"/>
    <s v="02/10/2021"/>
    <x v="0"/>
    <n v="78"/>
    <n v="2.6"/>
    <x v="0"/>
    <n v="1264"/>
    <n v="758.86"/>
    <n v="0"/>
    <n v="758.86"/>
    <x v="3"/>
  </r>
  <r>
    <s v="Janaina "/>
    <x v="0"/>
    <x v="1"/>
    <s v="07/10/2021"/>
    <s v="15/10/2021"/>
    <x v="2"/>
    <n v="8"/>
    <n v="0.26666666666666666"/>
    <x v="0"/>
    <n v="1277.4000000000001"/>
    <n v="0"/>
    <n v="0"/>
    <n v="0"/>
    <x v="3"/>
  </r>
  <r>
    <s v="Flora "/>
    <x v="0"/>
    <x v="1"/>
    <s v="30/07/2021"/>
    <s v="01/10/2021"/>
    <x v="1"/>
    <n v="63"/>
    <n v="2.1"/>
    <x v="0"/>
    <n v="1280"/>
    <n v="0"/>
    <n v="0"/>
    <n v="0"/>
    <x v="3"/>
  </r>
  <r>
    <s v="Yara "/>
    <x v="0"/>
    <x v="2"/>
    <s v="20/09/2021"/>
    <s v="22/10/2021"/>
    <x v="1"/>
    <n v="32"/>
    <n v="1.0666666666666667"/>
    <x v="0"/>
    <n v="1295.9000000000001"/>
    <n v="103.78"/>
    <n v="0"/>
    <n v="103.78"/>
    <x v="3"/>
  </r>
  <r>
    <s v="Elizete "/>
    <x v="0"/>
    <x v="2"/>
    <s v="14/10/2021"/>
    <s v="27/10/2021"/>
    <x v="1"/>
    <n v="13"/>
    <n v="0.43333333333333335"/>
    <x v="0"/>
    <n v="1300"/>
    <n v="0"/>
    <n v="0"/>
    <n v="0"/>
    <x v="3"/>
  </r>
  <r>
    <s v="Jonas"/>
    <x v="1"/>
    <x v="2"/>
    <s v="26/08/2021"/>
    <s v="04/10/2021"/>
    <x v="1"/>
    <n v="39"/>
    <n v="1.3"/>
    <x v="0"/>
    <n v="1300"/>
    <n v="189.64"/>
    <n v="0"/>
    <n v="189.64"/>
    <x v="3"/>
  </r>
  <r>
    <s v="Suzana "/>
    <x v="0"/>
    <x v="2"/>
    <s v="03/09/2021"/>
    <s v="02/10/2021"/>
    <x v="1"/>
    <n v="29"/>
    <n v="0.96666666666666667"/>
    <x v="0"/>
    <n v="1300"/>
    <n v="448.95"/>
    <n v="0"/>
    <n v="448.95"/>
    <x v="3"/>
  </r>
  <r>
    <s v="Tatiane "/>
    <x v="0"/>
    <x v="1"/>
    <s v="01/10/2021"/>
    <s v="19/10/2021"/>
    <x v="1"/>
    <n v="18"/>
    <n v="0.6"/>
    <x v="0"/>
    <n v="1330"/>
    <n v="380.09"/>
    <n v="0"/>
    <n v="380.09"/>
    <x v="3"/>
  </r>
  <r>
    <s v="Oscar"/>
    <x v="1"/>
    <x v="1"/>
    <s v="19/10/2021"/>
    <s v="25/10/2021"/>
    <x v="2"/>
    <n v="6"/>
    <n v="0.2"/>
    <x v="0"/>
    <n v="1400"/>
    <n v="0"/>
    <n v="0"/>
    <n v="0"/>
    <x v="3"/>
  </r>
  <r>
    <s v="Marlene "/>
    <x v="0"/>
    <x v="1"/>
    <s v="26/10/2021"/>
    <s v="28/10/2021"/>
    <x v="2"/>
    <n v="2"/>
    <n v="6.6666666666666666E-2"/>
    <x v="0"/>
    <n v="1500"/>
    <n v="0"/>
    <n v="0"/>
    <n v="0"/>
    <x v="3"/>
  </r>
  <r>
    <s v="Luana "/>
    <x v="0"/>
    <x v="1"/>
    <s v="04/10/2021"/>
    <s v="26/10/2021"/>
    <x v="4"/>
    <n v="22"/>
    <n v="0.73333333333333328"/>
    <x v="0"/>
    <n v="1600"/>
    <n v="0"/>
    <n v="0"/>
    <n v="0"/>
    <x v="3"/>
  </r>
  <r>
    <s v="Heloisa "/>
    <x v="0"/>
    <x v="0"/>
    <s v="24/09/2021"/>
    <s v="01/10/2021"/>
    <x v="4"/>
    <n v="7"/>
    <n v="0.23333333333333334"/>
    <x v="0"/>
    <n v="2419.4"/>
    <n v="0"/>
    <n v="0"/>
    <n v="0"/>
    <x v="3"/>
  </r>
  <r>
    <s v="Lara "/>
    <x v="0"/>
    <x v="2"/>
    <s v="02/03/2020"/>
    <s v="22/10/2021"/>
    <x v="5"/>
    <n v="599"/>
    <n v="19.966666666666665"/>
    <x v="1"/>
    <n v="702"/>
    <n v="1515.2"/>
    <n v="21.99"/>
    <n v="1537.19"/>
    <x v="3"/>
  </r>
  <r>
    <s v="Aparecida "/>
    <x v="0"/>
    <x v="0"/>
    <s v="20/08/2021"/>
    <s v="03/10/2021"/>
    <x v="0"/>
    <n v="44"/>
    <n v="1.4666666666666666"/>
    <x v="0"/>
    <n v="1263.2"/>
    <n v="108.32"/>
    <n v="11.78"/>
    <n v="120.1"/>
    <x v="4"/>
  </r>
  <r>
    <s v="Eldeneide "/>
    <x v="0"/>
    <x v="2"/>
    <s v="30/07/2021"/>
    <s v="27/10/2021"/>
    <x v="0"/>
    <n v="89"/>
    <n v="2.9666666666666668"/>
    <x v="0"/>
    <n v="1263.2"/>
    <n v="754.6"/>
    <n v="117.51"/>
    <n v="872.11"/>
    <x v="4"/>
  </r>
  <r>
    <s v="Jenifer "/>
    <x v="0"/>
    <x v="1"/>
    <s v="05/07/2021"/>
    <s v="02/10/2021"/>
    <x v="0"/>
    <n v="89"/>
    <n v="2.9666666666666668"/>
    <x v="0"/>
    <n v="1263.2"/>
    <n v="618.71"/>
    <n v="32"/>
    <n v="650.71"/>
    <x v="4"/>
  </r>
  <r>
    <s v="Maria "/>
    <x v="0"/>
    <x v="2"/>
    <s v="18/08/2021"/>
    <s v="01/10/2021"/>
    <x v="0"/>
    <n v="44"/>
    <n v="1.4666666666666666"/>
    <x v="0"/>
    <n v="1263.2"/>
    <n v="320.58"/>
    <n v="18.61"/>
    <n v="339.19"/>
    <x v="4"/>
  </r>
  <r>
    <s v="Rosane "/>
    <x v="0"/>
    <x v="0"/>
    <s v="01/09/2021"/>
    <s v="15/10/2021"/>
    <x v="0"/>
    <n v="44"/>
    <n v="1.4666666666666666"/>
    <x v="0"/>
    <n v="1263.2"/>
    <n v="507.81"/>
    <n v="67.37"/>
    <n v="575.18000000000006"/>
    <x v="4"/>
  </r>
  <r>
    <s v="Juliana "/>
    <x v="0"/>
    <x v="2"/>
    <s v="25/07/2021"/>
    <s v="22/10/2021"/>
    <x v="1"/>
    <n v="89"/>
    <n v="2.9666666666666668"/>
    <x v="0"/>
    <n v="1295.9000000000001"/>
    <n v="917.9"/>
    <n v="103.08"/>
    <n v="1020.98"/>
    <x v="4"/>
  </r>
  <r>
    <s v="Maristela "/>
    <x v="0"/>
    <x v="2"/>
    <s v="14/07/2021"/>
    <s v="11/10/2021"/>
    <x v="2"/>
    <n v="89"/>
    <n v="2.9666666666666668"/>
    <x v="0"/>
    <n v="1400"/>
    <n v="466.09"/>
    <n v="28.2"/>
    <n v="494.28999999999996"/>
    <x v="4"/>
  </r>
  <r>
    <s v="Sandra "/>
    <x v="0"/>
    <x v="0"/>
    <s v="01/09/2021"/>
    <s v="15/10/2021"/>
    <x v="2"/>
    <n v="44"/>
    <n v="1.4666666666666666"/>
    <x v="0"/>
    <n v="1500"/>
    <n v="1059"/>
    <n v="80"/>
    <n v="1139"/>
    <x v="4"/>
  </r>
  <r>
    <s v="Morgana "/>
    <x v="0"/>
    <x v="0"/>
    <s v="03/08/2021"/>
    <s v="31/10/2021"/>
    <x v="4"/>
    <n v="89"/>
    <n v="2.9666666666666668"/>
    <x v="0"/>
    <n v="1800"/>
    <n v="1391.1"/>
    <n v="187.19"/>
    <n v="1578.2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MotivoRescisao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6:B42" firstHeaderRow="1" firstDataRow="1" firstDataCol="1"/>
  <pivotFields count="14">
    <pivotField dataField="1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 sortType="ascending"/>
    <pivotField showAll="0"/>
    <pivotField numFmtId="166" showAll="0" defaultSubtotal="0"/>
    <pivotField showAll="0" defaultSubtotal="0"/>
    <pivotField showAll="0"/>
    <pivotField showAll="0"/>
    <pivotField showAll="0"/>
    <pivotField numFmtId="44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Nome" fld="0" subtotal="count" showDataAs="percentOfTotal" baseField="13" baseItem="0" numFmtId="9"/>
  </dataFields>
  <formats count="19">
    <format dxfId="3395">
      <pivotArea type="all" dataOnly="0" outline="0" fieldPosition="0"/>
    </format>
    <format dxfId="3396">
      <pivotArea outline="0" collapsedLevelsAreSubtotals="1" fieldPosition="0"/>
    </format>
    <format dxfId="3397">
      <pivotArea field="2" type="button" dataOnly="0" labelOnly="1" outline="0"/>
    </format>
    <format dxfId="3398">
      <pivotArea dataOnly="0" labelOnly="1" outline="0" axis="axisValues" fieldPosition="0"/>
    </format>
    <format dxfId="3399">
      <pivotArea dataOnly="0" labelOnly="1" grandRow="1" outline="0" fieldPosition="0"/>
    </format>
    <format dxfId="3400">
      <pivotArea dataOnly="0" labelOnly="1" outline="0" axis="axisValues" fieldPosition="0"/>
    </format>
    <format dxfId="3401">
      <pivotArea type="all" dataOnly="0" outline="0" fieldPosition="0"/>
    </format>
    <format dxfId="3402">
      <pivotArea outline="0" collapsedLevelsAreSubtotals="1" fieldPosition="0"/>
    </format>
    <format dxfId="3403">
      <pivotArea field="2" type="button" dataOnly="0" labelOnly="1" outline="0"/>
    </format>
    <format dxfId="3404">
      <pivotArea dataOnly="0" labelOnly="1" outline="0" axis="axisValues" fieldPosition="0"/>
    </format>
    <format dxfId="3405">
      <pivotArea dataOnly="0" labelOnly="1" grandRow="1" outline="0" fieldPosition="0"/>
    </format>
    <format dxfId="3406">
      <pivotArea dataOnly="0" labelOnly="1" outline="0" axis="axisValues" fieldPosition="0"/>
    </format>
    <format dxfId="3394">
      <pivotArea outline="0" fieldPosition="0">
        <references count="1">
          <reference field="4294967294" count="1">
            <x v="0"/>
          </reference>
        </references>
      </pivotArea>
    </format>
    <format dxfId="3393">
      <pivotArea outline="0" collapsedLevelsAreSubtotals="1" fieldPosition="0"/>
    </format>
    <format dxfId="3392">
      <pivotArea outline="0" collapsedLevelsAreSubtotals="1" fieldPosition="0"/>
    </format>
    <format dxfId="3391">
      <pivotArea outline="0" collapsedLevelsAreSubtotals="1" fieldPosition="0"/>
    </format>
    <format dxfId="3390">
      <pivotArea outline="0" collapsedLevelsAreSubtotals="1" fieldPosition="0"/>
    </format>
    <format dxfId="3389">
      <pivotArea outline="0" collapsedLevelsAreSubtotals="1" fieldPosition="0"/>
    </format>
    <format dxfId="338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Cargo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5:B32" firstHeaderRow="1" firstDataRow="1" firstDataCol="1"/>
  <pivotFields count="14">
    <pivotField dataField="1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 sortType="ascending">
      <items count="9">
        <item x="4"/>
        <item x="5"/>
        <item x="2"/>
        <item x="0"/>
        <item m="1" x="6"/>
        <item m="1" x="7"/>
        <item x="1"/>
        <item x="3"/>
        <item t="default"/>
      </items>
    </pivotField>
    <pivotField showAll="0"/>
    <pivotField numFmtId="166" showAll="0" defaultSubtotal="0"/>
    <pivotField showAll="0" defaultSubtotal="0"/>
    <pivotField showAll="0"/>
    <pivotField showAll="0"/>
    <pivotField showAll="0"/>
    <pivotField numFmtId="4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Contagem de Nome" fld="0" subtotal="count" baseField="0" baseItem="0"/>
  </dataFields>
  <formats count="12">
    <format dxfId="3407">
      <pivotArea type="all" dataOnly="0" outline="0" fieldPosition="0"/>
    </format>
    <format dxfId="3408">
      <pivotArea outline="0" collapsedLevelsAreSubtotals="1" fieldPosition="0"/>
    </format>
    <format dxfId="3409">
      <pivotArea field="2" type="button" dataOnly="0" labelOnly="1" outline="0"/>
    </format>
    <format dxfId="3410">
      <pivotArea dataOnly="0" labelOnly="1" outline="0" axis="axisValues" fieldPosition="0"/>
    </format>
    <format dxfId="3411">
      <pivotArea dataOnly="0" labelOnly="1" grandRow="1" outline="0" fieldPosition="0"/>
    </format>
    <format dxfId="3412">
      <pivotArea dataOnly="0" labelOnly="1" outline="0" axis="axisValues" fieldPosition="0"/>
    </format>
    <format dxfId="3413">
      <pivotArea type="all" dataOnly="0" outline="0" fieldPosition="0"/>
    </format>
    <format dxfId="3414">
      <pivotArea outline="0" collapsedLevelsAreSubtotals="1" fieldPosition="0"/>
    </format>
    <format dxfId="3415">
      <pivotArea field="2" type="button" dataOnly="0" labelOnly="1" outline="0"/>
    </format>
    <format dxfId="3416">
      <pivotArea dataOnly="0" labelOnly="1" outline="0" axis="axisValues" fieldPosition="0"/>
    </format>
    <format dxfId="3417">
      <pivotArea dataOnly="0" labelOnly="1" grandRow="1" outline="0" fieldPosition="0"/>
    </format>
    <format dxfId="34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Tempo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8:B21" firstHeaderRow="1" firstDataRow="1" firstDataCol="1"/>
  <pivotFields count="14">
    <pivotField dataField="1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6" showAll="0" defaultSubtotal="0"/>
    <pivotField axis="axisRow" showAll="0" defaultSubtotal="0">
      <items count="2">
        <item x="1"/>
        <item x="0"/>
      </items>
    </pivotField>
    <pivotField showAll="0"/>
    <pivotField showAll="0"/>
    <pivotField showAll="0"/>
    <pivotField numFmtId="44"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ntagem de Nome" fld="0" subtotal="count" baseField="0" baseItem="0"/>
  </dataFields>
  <formats count="12">
    <format dxfId="3419">
      <pivotArea type="all" dataOnly="0" outline="0" fieldPosition="0"/>
    </format>
    <format dxfId="3420">
      <pivotArea outline="0" collapsedLevelsAreSubtotals="1" fieldPosition="0"/>
    </format>
    <format dxfId="3421">
      <pivotArea field="2" type="button" dataOnly="0" labelOnly="1" outline="0"/>
    </format>
    <format dxfId="3422">
      <pivotArea dataOnly="0" labelOnly="1" outline="0" axis="axisValues" fieldPosition="0"/>
    </format>
    <format dxfId="3423">
      <pivotArea dataOnly="0" labelOnly="1" grandRow="1" outline="0" fieldPosition="0"/>
    </format>
    <format dxfId="3424">
      <pivotArea dataOnly="0" labelOnly="1" outline="0" axis="axisValues" fieldPosition="0"/>
    </format>
    <format dxfId="3425">
      <pivotArea type="all" dataOnly="0" outline="0" fieldPosition="0"/>
    </format>
    <format dxfId="3426">
      <pivotArea outline="0" collapsedLevelsAreSubtotals="1" fieldPosition="0"/>
    </format>
    <format dxfId="3427">
      <pivotArea field="2" type="button" dataOnly="0" labelOnly="1" outline="0"/>
    </format>
    <format dxfId="3428">
      <pivotArea dataOnly="0" labelOnly="1" outline="0" axis="axisValues" fieldPosition="0"/>
    </format>
    <format dxfId="3429">
      <pivotArea dataOnly="0" labelOnly="1" grandRow="1" outline="0" fieldPosition="0"/>
    </format>
    <format dxfId="3430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bFilial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0:B14" firstHeaderRow="1" firstDataRow="1" firstDataCol="1"/>
  <pivotFields count="14">
    <pivotField dataField="1"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6" showAll="0" defaultSubtotal="0"/>
    <pivotField showAll="0" defaultSubtotal="0"/>
    <pivotField showAll="0"/>
    <pivotField showAll="0"/>
    <pivotField showAll="0"/>
    <pivotField numFmtId="44" showAll="0"/>
    <pivotField showAll="0"/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ntagem de Nome" fld="0" subtotal="count" baseField="2" baseItem="2"/>
  </dataFields>
  <formats count="15">
    <format dxfId="3474">
      <pivotArea type="all" dataOnly="0" outline="0" fieldPosition="0"/>
    </format>
    <format dxfId="3473">
      <pivotArea outline="0" collapsedLevelsAreSubtotals="1" fieldPosition="0"/>
    </format>
    <format dxfId="3472">
      <pivotArea field="2" type="button" dataOnly="0" labelOnly="1" outline="0" axis="axisRow" fieldPosition="0"/>
    </format>
    <format dxfId="3471">
      <pivotArea dataOnly="0" labelOnly="1" outline="0" axis="axisValues" fieldPosition="0"/>
    </format>
    <format dxfId="3470">
      <pivotArea dataOnly="0" labelOnly="1" fieldPosition="0">
        <references count="1">
          <reference field="2" count="0"/>
        </references>
      </pivotArea>
    </format>
    <format dxfId="3469">
      <pivotArea dataOnly="0" labelOnly="1" grandRow="1" outline="0" fieldPosition="0"/>
    </format>
    <format dxfId="3468">
      <pivotArea dataOnly="0" labelOnly="1" outline="0" axis="axisValues" fieldPosition="0"/>
    </format>
    <format dxfId="3460">
      <pivotArea type="all" dataOnly="0" outline="0" fieldPosition="0"/>
    </format>
    <format dxfId="3459">
      <pivotArea outline="0" collapsedLevelsAreSubtotals="1" fieldPosition="0"/>
    </format>
    <format dxfId="3458">
      <pivotArea field="2" type="button" dataOnly="0" labelOnly="1" outline="0" axis="axisRow" fieldPosition="0"/>
    </format>
    <format dxfId="3457">
      <pivotArea dataOnly="0" labelOnly="1" outline="0" axis="axisValues" fieldPosition="0"/>
    </format>
    <format dxfId="3456">
      <pivotArea dataOnly="0" labelOnly="1" fieldPosition="0">
        <references count="1">
          <reference field="2" count="0"/>
        </references>
      </pivotArea>
    </format>
    <format dxfId="3455">
      <pivotArea dataOnly="0" labelOnly="1" grandRow="1" outline="0" fieldPosition="0"/>
    </format>
    <format dxfId="3454">
      <pivotArea dataOnly="0" labelOnly="1" outline="0" axis="axisValues" fieldPosition="0"/>
    </format>
    <format dxfId="3387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bGenero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14">
    <pivotField dataField="1" showAll="0"/>
    <pivotField axis="axisRow"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6" showAll="0" defaultSubtotal="0"/>
    <pivotField showAll="0" defaultSubtotal="0"/>
    <pivotField showAll="0"/>
    <pivotField showAll="0"/>
    <pivotField showAll="0"/>
    <pivotField numFmtId="44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Nome" fld="0" subtotal="count" baseField="0" baseItem="0"/>
  </dataFields>
  <formats count="14">
    <format dxfId="3467">
      <pivotArea type="all" dataOnly="0" outline="0" fieldPosition="0"/>
    </format>
    <format dxfId="3466">
      <pivotArea outline="0" collapsedLevelsAreSubtotals="1" fieldPosition="0"/>
    </format>
    <format dxfId="3465">
      <pivotArea field="1" type="button" dataOnly="0" labelOnly="1" outline="0" axis="axisRow" fieldPosition="0"/>
    </format>
    <format dxfId="3464">
      <pivotArea dataOnly="0" labelOnly="1" outline="0" axis="axisValues" fieldPosition="0"/>
    </format>
    <format dxfId="3463">
      <pivotArea dataOnly="0" labelOnly="1" fieldPosition="0">
        <references count="1">
          <reference field="1" count="0"/>
        </references>
      </pivotArea>
    </format>
    <format dxfId="3462">
      <pivotArea dataOnly="0" labelOnly="1" grandRow="1" outline="0" fieldPosition="0"/>
    </format>
    <format dxfId="3461">
      <pivotArea dataOnly="0" labelOnly="1" outline="0" axis="axisValues" fieldPosition="0"/>
    </format>
    <format dxfId="3453">
      <pivotArea type="all" dataOnly="0" outline="0" fieldPosition="0"/>
    </format>
    <format dxfId="3452">
      <pivotArea outline="0" collapsedLevelsAreSubtotals="1" fieldPosition="0"/>
    </format>
    <format dxfId="3451">
      <pivotArea field="1" type="button" dataOnly="0" labelOnly="1" outline="0" axis="axisRow" fieldPosition="0"/>
    </format>
    <format dxfId="3450">
      <pivotArea dataOnly="0" labelOnly="1" outline="0" axis="axisValues" fieldPosition="0"/>
    </format>
    <format dxfId="3449">
      <pivotArea dataOnly="0" labelOnly="1" fieldPosition="0">
        <references count="1">
          <reference field="1" count="0"/>
        </references>
      </pivotArea>
    </format>
    <format dxfId="3448">
      <pivotArea dataOnly="0" labelOnly="1" grandRow="1" outline="0" fieldPosition="0"/>
    </format>
    <format dxfId="34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ilial" sourceName="Filial">
  <pivotTables>
    <pivotTable tabId="4" name="TbFilial"/>
    <pivotTable tabId="4" name="TbCargo"/>
    <pivotTable tabId="4" name="TbGenero"/>
    <pivotTable tabId="4" name="TbMotivoRescisao"/>
    <pivotTable tabId="4" name="TbTempo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ilial" cache="SegmentaçãodeDados_Filial" caption="Filial" rowHeight="1936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ilial 1" cache="SegmentaçãodeDados_Filial" caption="Filial" style="SlicerStyleDark1" rowHeight="193675"/>
</slicers>
</file>

<file path=xl/tables/table1.xml><?xml version="1.0" encoding="utf-8"?>
<table xmlns="http://schemas.openxmlformats.org/spreadsheetml/2006/main" id="1" name="BASE" displayName="BASE" ref="B3:O85" totalsRowShown="0" headerRowDxfId="3432" dataDxfId="3431">
  <autoFilter ref="B3:O85">
    <filterColumn colId="5">
      <filters>
        <filter val="Auxiliar 1"/>
        <filter val="Auxiliar 2"/>
      </filters>
    </filterColumn>
  </autoFilter>
  <sortState ref="B4:Q85">
    <sortCondition ref="O5:O85"/>
  </sortState>
  <tableColumns count="14">
    <tableColumn id="1" name="Nome" dataDxfId="3446"/>
    <tableColumn id="2" name="Gênero" dataDxfId="3445"/>
    <tableColumn id="3" name="Filial" dataDxfId="3444"/>
    <tableColumn id="4" name="Data Adm" dataDxfId="3443"/>
    <tableColumn id="5" name="Data Saida" dataDxfId="3442"/>
    <tableColumn id="6" name="Cargo" dataDxfId="3441"/>
    <tableColumn id="7" name="Dias" dataDxfId="3440">
      <calculatedColumnFormula>F4-E4</calculatedColumnFormula>
    </tableColumn>
    <tableColumn id="14" name="Mês" dataDxfId="3439" dataCellStyle="Vírgula">
      <calculatedColumnFormula>BASE[[#This Row],[Dias]]/30</calculatedColumnFormula>
    </tableColumn>
    <tableColumn id="13" name="Tempo" dataDxfId="3438">
      <calculatedColumnFormula>IF(BASE[[#This Row],[Mês]]&gt;6,"Mais de 6 meses","Pouco tempo")</calculatedColumnFormula>
    </tableColumn>
    <tableColumn id="8" name="Salario" dataDxfId="3437" dataCellStyle="Vírgula"/>
    <tableColumn id="9" name="Valor" dataDxfId="3436"/>
    <tableColumn id="10" name="Fgts 50%" dataDxfId="3435"/>
    <tableColumn id="11" name="Pago" dataDxfId="3434">
      <calculatedColumnFormula>L4+M4</calculatedColumnFormula>
    </tableColumn>
    <tableColumn id="12" name="Motivo Rescisão" dataDxfId="34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6"/>
  <sheetViews>
    <sheetView workbookViewId="0">
      <selection activeCell="G6" sqref="G6"/>
    </sheetView>
  </sheetViews>
  <sheetFormatPr defaultRowHeight="12" x14ac:dyDescent="0.15"/>
  <cols>
    <col min="1" max="1" width="7.33203125" style="14" customWidth="1"/>
    <col min="2" max="2" width="11.1640625" style="14" bestFit="1" customWidth="1"/>
    <col min="3" max="3" width="10.6640625" style="14" bestFit="1" customWidth="1"/>
    <col min="4" max="4" width="9.33203125" style="14" bestFit="1" customWidth="1"/>
    <col min="5" max="5" width="14.1640625" style="14" customWidth="1"/>
    <col min="6" max="6" width="14" style="14" bestFit="1" customWidth="1"/>
    <col min="7" max="7" width="14.6640625" style="14" bestFit="1" customWidth="1"/>
    <col min="8" max="8" width="8" style="14" bestFit="1" customWidth="1"/>
    <col min="9" max="9" width="9.1640625" style="14" bestFit="1" customWidth="1"/>
    <col min="10" max="10" width="17.1640625" style="14" bestFit="1" customWidth="1"/>
    <col min="11" max="11" width="10.5" style="14" bestFit="1" customWidth="1"/>
    <col min="12" max="12" width="8.83203125" style="14" bestFit="1" customWidth="1"/>
    <col min="13" max="13" width="12.1640625" style="14" bestFit="1" customWidth="1"/>
    <col min="14" max="14" width="13.83203125" style="14" bestFit="1" customWidth="1"/>
    <col min="15" max="16" width="21.6640625" style="14" bestFit="1" customWidth="1"/>
    <col min="17" max="17" width="19" style="14" bestFit="1" customWidth="1"/>
    <col min="18" max="18" width="19.1640625" style="14" customWidth="1"/>
    <col min="19" max="20" width="10.1640625" style="14" customWidth="1"/>
    <col min="21" max="16384" width="9.33203125" style="14"/>
  </cols>
  <sheetData>
    <row r="1" spans="2:17" ht="18.75" x14ac:dyDescent="0.15">
      <c r="E1" s="15" t="s">
        <v>0</v>
      </c>
      <c r="Q1" s="8"/>
    </row>
    <row r="3" spans="2:17" x14ac:dyDescent="0.15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7" t="s">
        <v>195</v>
      </c>
      <c r="J3" s="6" t="s">
        <v>196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</row>
    <row r="4" spans="2:17" x14ac:dyDescent="0.15">
      <c r="B4" s="14" t="s">
        <v>13</v>
      </c>
      <c r="C4" s="14" t="s">
        <v>14</v>
      </c>
      <c r="D4" s="8" t="s">
        <v>15</v>
      </c>
      <c r="E4" s="8" t="s">
        <v>16</v>
      </c>
      <c r="F4" s="8" t="s">
        <v>17</v>
      </c>
      <c r="G4" s="8" t="s">
        <v>199</v>
      </c>
      <c r="H4" s="14">
        <f t="shared" ref="H4:H35" si="0">F4-E4</f>
        <v>32</v>
      </c>
      <c r="I4" s="9">
        <f>BASE[[#This Row],[Dias]]/30</f>
        <v>1.0666666666666667</v>
      </c>
      <c r="J4" s="10" t="str">
        <f>IF(BASE[[#This Row],[Mês]]&gt;6,"Mais de 6 meses","Pouco tempo")</f>
        <v>Pouco tempo</v>
      </c>
      <c r="K4" s="10">
        <v>1237.0999999999999</v>
      </c>
      <c r="L4" s="8">
        <v>0</v>
      </c>
      <c r="M4" s="8">
        <v>0</v>
      </c>
      <c r="N4" s="11">
        <f t="shared" ref="N4:N35" si="1">L4+M4</f>
        <v>0</v>
      </c>
      <c r="O4" s="8" t="s">
        <v>18</v>
      </c>
    </row>
    <row r="5" spans="2:17" x14ac:dyDescent="0.15">
      <c r="B5" s="14" t="s">
        <v>19</v>
      </c>
      <c r="C5" s="14" t="s">
        <v>14</v>
      </c>
      <c r="D5" s="8" t="s">
        <v>20</v>
      </c>
      <c r="E5" s="8" t="s">
        <v>21</v>
      </c>
      <c r="F5" s="8" t="s">
        <v>22</v>
      </c>
      <c r="G5" s="8" t="s">
        <v>199</v>
      </c>
      <c r="H5" s="14">
        <f t="shared" si="0"/>
        <v>35</v>
      </c>
      <c r="I5" s="9">
        <f>BASE[[#This Row],[Dias]]/30</f>
        <v>1.1666666666666667</v>
      </c>
      <c r="J5" s="10" t="str">
        <f>IF(BASE[[#This Row],[Mês]]&gt;6,"Mais de 6 meses","Pouco tempo")</f>
        <v>Pouco tempo</v>
      </c>
      <c r="K5" s="10">
        <v>1263.2</v>
      </c>
      <c r="L5" s="8">
        <v>0</v>
      </c>
      <c r="M5" s="8">
        <v>0</v>
      </c>
      <c r="N5" s="11">
        <f t="shared" si="1"/>
        <v>0</v>
      </c>
      <c r="O5" s="8" t="s">
        <v>18</v>
      </c>
    </row>
    <row r="6" spans="2:17" x14ac:dyDescent="0.15">
      <c r="B6" s="14" t="s">
        <v>23</v>
      </c>
      <c r="C6" s="14" t="s">
        <v>14</v>
      </c>
      <c r="D6" s="8" t="s">
        <v>24</v>
      </c>
      <c r="E6" s="8" t="s">
        <v>25</v>
      </c>
      <c r="F6" s="8" t="s">
        <v>26</v>
      </c>
      <c r="G6" s="8" t="s">
        <v>27</v>
      </c>
      <c r="H6" s="14">
        <f t="shared" si="0"/>
        <v>52</v>
      </c>
      <c r="I6" s="9">
        <f>BASE[[#This Row],[Dias]]/30</f>
        <v>1.7333333333333334</v>
      </c>
      <c r="J6" s="10" t="str">
        <f>IF(BASE[[#This Row],[Mês]]&gt;6,"Mais de 6 meses","Pouco tempo")</f>
        <v>Pouco tempo</v>
      </c>
      <c r="K6" s="10">
        <v>1295.9000000000001</v>
      </c>
      <c r="L6" s="8">
        <v>0</v>
      </c>
      <c r="M6" s="8">
        <v>0</v>
      </c>
      <c r="N6" s="11">
        <f t="shared" si="1"/>
        <v>0</v>
      </c>
      <c r="O6" s="8" t="s">
        <v>18</v>
      </c>
    </row>
    <row r="7" spans="2:17" hidden="1" x14ac:dyDescent="0.15">
      <c r="B7" s="14" t="s">
        <v>28</v>
      </c>
      <c r="C7" s="14" t="s">
        <v>14</v>
      </c>
      <c r="D7" s="8" t="s">
        <v>15</v>
      </c>
      <c r="E7" s="8" t="s">
        <v>29</v>
      </c>
      <c r="F7" s="8" t="s">
        <v>30</v>
      </c>
      <c r="G7" s="8" t="s">
        <v>31</v>
      </c>
      <c r="H7" s="14">
        <f t="shared" si="0"/>
        <v>61</v>
      </c>
      <c r="I7" s="9">
        <f>BASE[[#This Row],[Dias]]/30</f>
        <v>2.0333333333333332</v>
      </c>
      <c r="J7" s="10" t="str">
        <f>IF(BASE[[#This Row],[Mês]]&gt;6,"Mais de 6 meses","Pouco tempo")</f>
        <v>Pouco tempo</v>
      </c>
      <c r="K7" s="10">
        <v>1400</v>
      </c>
      <c r="L7" s="8">
        <v>0</v>
      </c>
      <c r="M7" s="8">
        <v>0</v>
      </c>
      <c r="N7" s="11">
        <f t="shared" si="1"/>
        <v>0</v>
      </c>
      <c r="O7" s="8" t="s">
        <v>18</v>
      </c>
    </row>
    <row r="8" spans="2:17" x14ac:dyDescent="0.15">
      <c r="B8" s="14" t="s">
        <v>32</v>
      </c>
      <c r="C8" s="14" t="s">
        <v>14</v>
      </c>
      <c r="D8" s="8" t="s">
        <v>15</v>
      </c>
      <c r="E8" s="8" t="s">
        <v>33</v>
      </c>
      <c r="F8" s="8" t="s">
        <v>26</v>
      </c>
      <c r="G8" s="8" t="s">
        <v>199</v>
      </c>
      <c r="H8" s="14">
        <f t="shared" si="0"/>
        <v>499</v>
      </c>
      <c r="I8" s="9">
        <f>BASE[[#This Row],[Dias]]/30</f>
        <v>16.633333333333333</v>
      </c>
      <c r="J8" s="10" t="str">
        <f>IF(BASE[[#This Row],[Mês]]&gt;6,"Mais de 6 meses","Pouco tempo")</f>
        <v>Mais de 6 meses</v>
      </c>
      <c r="K8" s="10">
        <v>1254.8</v>
      </c>
      <c r="L8" s="8">
        <v>2904.6</v>
      </c>
      <c r="M8" s="8">
        <v>706.92</v>
      </c>
      <c r="N8" s="11">
        <f t="shared" si="1"/>
        <v>3611.52</v>
      </c>
      <c r="O8" s="8" t="s">
        <v>34</v>
      </c>
    </row>
    <row r="9" spans="2:17" x14ac:dyDescent="0.15">
      <c r="B9" s="14" t="s">
        <v>35</v>
      </c>
      <c r="C9" s="14" t="s">
        <v>14</v>
      </c>
      <c r="D9" s="8" t="s">
        <v>24</v>
      </c>
      <c r="E9" s="8" t="s">
        <v>36</v>
      </c>
      <c r="F9" s="8" t="s">
        <v>37</v>
      </c>
      <c r="G9" s="8" t="s">
        <v>199</v>
      </c>
      <c r="H9" s="14">
        <f t="shared" si="0"/>
        <v>870</v>
      </c>
      <c r="I9" s="9">
        <f>BASE[[#This Row],[Dias]]/30</f>
        <v>29</v>
      </c>
      <c r="J9" s="10" t="str">
        <f>IF(BASE[[#This Row],[Mês]]&gt;6,"Mais de 6 meses","Pouco tempo")</f>
        <v>Mais de 6 meses</v>
      </c>
      <c r="K9" s="10">
        <v>1263.2</v>
      </c>
      <c r="L9" s="8">
        <v>2555.8000000000002</v>
      </c>
      <c r="M9" s="8">
        <v>771.45</v>
      </c>
      <c r="N9" s="11">
        <f t="shared" si="1"/>
        <v>3327.25</v>
      </c>
      <c r="O9" s="8" t="s">
        <v>34</v>
      </c>
    </row>
    <row r="10" spans="2:17" hidden="1" x14ac:dyDescent="0.15">
      <c r="B10" s="14" t="s">
        <v>38</v>
      </c>
      <c r="C10" s="14" t="s">
        <v>14</v>
      </c>
      <c r="D10" s="8" t="s">
        <v>24</v>
      </c>
      <c r="E10" s="8" t="s">
        <v>39</v>
      </c>
      <c r="F10" s="8" t="s">
        <v>37</v>
      </c>
      <c r="G10" s="8" t="s">
        <v>40</v>
      </c>
      <c r="H10" s="14">
        <f t="shared" si="0"/>
        <v>120</v>
      </c>
      <c r="I10" s="9">
        <f>BASE[[#This Row],[Dias]]/30</f>
        <v>4</v>
      </c>
      <c r="J10" s="10" t="str">
        <f>IF(BASE[[#This Row],[Mês]]&gt;6,"Mais de 6 meses","Pouco tempo")</f>
        <v>Pouco tempo</v>
      </c>
      <c r="K10" s="10">
        <v>4000</v>
      </c>
      <c r="L10" s="8">
        <v>3098.3</v>
      </c>
      <c r="M10" s="8">
        <v>680.38</v>
      </c>
      <c r="N10" s="11">
        <f t="shared" si="1"/>
        <v>3778.6800000000003</v>
      </c>
      <c r="O10" s="8" t="s">
        <v>34</v>
      </c>
    </row>
    <row r="11" spans="2:17" x14ac:dyDescent="0.15">
      <c r="B11" s="14" t="s">
        <v>41</v>
      </c>
      <c r="C11" s="14" t="s">
        <v>14</v>
      </c>
      <c r="D11" s="8" t="s">
        <v>24</v>
      </c>
      <c r="E11" s="8" t="s">
        <v>42</v>
      </c>
      <c r="F11" s="8" t="s">
        <v>37</v>
      </c>
      <c r="G11" s="8" t="s">
        <v>199</v>
      </c>
      <c r="H11" s="14">
        <f t="shared" si="0"/>
        <v>575</v>
      </c>
      <c r="I11" s="9">
        <f>BASE[[#This Row],[Dias]]/30</f>
        <v>19.166666666666668</v>
      </c>
      <c r="J11" s="10" t="str">
        <f>IF(BASE[[#This Row],[Mês]]&gt;6,"Mais de 6 meses","Pouco tempo")</f>
        <v>Mais de 6 meses</v>
      </c>
      <c r="K11" s="10">
        <v>1263.2</v>
      </c>
      <c r="L11" s="8">
        <v>3670.6</v>
      </c>
      <c r="M11" s="8">
        <v>0</v>
      </c>
      <c r="N11" s="11">
        <f t="shared" si="1"/>
        <v>3670.6</v>
      </c>
      <c r="O11" s="8" t="s">
        <v>43</v>
      </c>
    </row>
    <row r="12" spans="2:17" x14ac:dyDescent="0.15">
      <c r="B12" s="14" t="s">
        <v>44</v>
      </c>
      <c r="C12" s="14" t="s">
        <v>45</v>
      </c>
      <c r="D12" s="8" t="s">
        <v>24</v>
      </c>
      <c r="E12" s="8" t="s">
        <v>46</v>
      </c>
      <c r="F12" s="8" t="s">
        <v>47</v>
      </c>
      <c r="G12" s="8" t="s">
        <v>199</v>
      </c>
      <c r="H12" s="14">
        <f t="shared" si="0"/>
        <v>878</v>
      </c>
      <c r="I12" s="9">
        <f>BASE[[#This Row],[Dias]]/30</f>
        <v>29.266666666666666</v>
      </c>
      <c r="J12" s="10" t="str">
        <f>IF(BASE[[#This Row],[Mês]]&gt;6,"Mais de 6 meses","Pouco tempo")</f>
        <v>Mais de 6 meses</v>
      </c>
      <c r="K12" s="10">
        <v>1263.2</v>
      </c>
      <c r="L12" s="8">
        <v>0</v>
      </c>
      <c r="M12" s="8">
        <v>0</v>
      </c>
      <c r="N12" s="11">
        <f t="shared" si="1"/>
        <v>0</v>
      </c>
      <c r="O12" s="8" t="s">
        <v>43</v>
      </c>
    </row>
    <row r="13" spans="2:17" x14ac:dyDescent="0.15">
      <c r="B13" s="14" t="s">
        <v>48</v>
      </c>
      <c r="C13" s="14" t="s">
        <v>14</v>
      </c>
      <c r="D13" s="8" t="s">
        <v>24</v>
      </c>
      <c r="E13" s="8" t="s">
        <v>49</v>
      </c>
      <c r="F13" s="8" t="s">
        <v>37</v>
      </c>
      <c r="G13" s="8" t="s">
        <v>199</v>
      </c>
      <c r="H13" s="14">
        <f t="shared" si="0"/>
        <v>940</v>
      </c>
      <c r="I13" s="9">
        <f>BASE[[#This Row],[Dias]]/30</f>
        <v>31.333333333333332</v>
      </c>
      <c r="J13" s="10" t="str">
        <f>IF(BASE[[#This Row],[Mês]]&gt;6,"Mais de 6 meses","Pouco tempo")</f>
        <v>Mais de 6 meses</v>
      </c>
      <c r="K13" s="10">
        <v>1263.2</v>
      </c>
      <c r="L13" s="8">
        <v>3411.5</v>
      </c>
      <c r="M13" s="8">
        <v>0</v>
      </c>
      <c r="N13" s="11">
        <f t="shared" si="1"/>
        <v>3411.5</v>
      </c>
      <c r="O13" s="8" t="s">
        <v>43</v>
      </c>
    </row>
    <row r="14" spans="2:17" x14ac:dyDescent="0.15">
      <c r="B14" s="14" t="s">
        <v>50</v>
      </c>
      <c r="C14" s="14" t="s">
        <v>14</v>
      </c>
      <c r="D14" s="8" t="s">
        <v>15</v>
      </c>
      <c r="E14" s="8" t="s">
        <v>51</v>
      </c>
      <c r="F14" s="8" t="s">
        <v>52</v>
      </c>
      <c r="G14" s="8" t="s">
        <v>199</v>
      </c>
      <c r="H14" s="14">
        <f t="shared" si="0"/>
        <v>99</v>
      </c>
      <c r="I14" s="9">
        <f>BASE[[#This Row],[Dias]]/30</f>
        <v>3.3</v>
      </c>
      <c r="J14" s="10" t="str">
        <f>IF(BASE[[#This Row],[Mês]]&gt;6,"Mais de 6 meses","Pouco tempo")</f>
        <v>Pouco tempo</v>
      </c>
      <c r="K14" s="10">
        <v>1263.2</v>
      </c>
      <c r="L14" s="8">
        <v>34.18</v>
      </c>
      <c r="M14" s="8">
        <v>0</v>
      </c>
      <c r="N14" s="11">
        <f t="shared" si="1"/>
        <v>34.18</v>
      </c>
      <c r="O14" s="8" t="s">
        <v>43</v>
      </c>
    </row>
    <row r="15" spans="2:17" x14ac:dyDescent="0.15">
      <c r="B15" s="14" t="s">
        <v>53</v>
      </c>
      <c r="C15" s="14" t="s">
        <v>14</v>
      </c>
      <c r="D15" s="8" t="s">
        <v>24</v>
      </c>
      <c r="E15" s="8" t="s">
        <v>54</v>
      </c>
      <c r="F15" s="8" t="s">
        <v>37</v>
      </c>
      <c r="G15" s="8" t="s">
        <v>199</v>
      </c>
      <c r="H15" s="14">
        <f t="shared" si="0"/>
        <v>148</v>
      </c>
      <c r="I15" s="9">
        <f>BASE[[#This Row],[Dias]]/30</f>
        <v>4.9333333333333336</v>
      </c>
      <c r="J15" s="10" t="str">
        <f>IF(BASE[[#This Row],[Mês]]&gt;6,"Mais de 6 meses","Pouco tempo")</f>
        <v>Pouco tempo</v>
      </c>
      <c r="K15" s="10">
        <v>1263.2</v>
      </c>
      <c r="L15" s="8">
        <v>1284.0999999999999</v>
      </c>
      <c r="M15" s="8">
        <v>0</v>
      </c>
      <c r="N15" s="11">
        <f t="shared" si="1"/>
        <v>1284.0999999999999</v>
      </c>
      <c r="O15" s="8" t="s">
        <v>43</v>
      </c>
    </row>
    <row r="16" spans="2:17" x14ac:dyDescent="0.15">
      <c r="B16" s="14" t="s">
        <v>55</v>
      </c>
      <c r="C16" s="14" t="s">
        <v>14</v>
      </c>
      <c r="D16" s="8" t="s">
        <v>20</v>
      </c>
      <c r="E16" s="8" t="s">
        <v>56</v>
      </c>
      <c r="F16" s="8" t="s">
        <v>17</v>
      </c>
      <c r="G16" s="8" t="s">
        <v>199</v>
      </c>
      <c r="H16" s="14">
        <f t="shared" si="0"/>
        <v>112</v>
      </c>
      <c r="I16" s="9">
        <f>BASE[[#This Row],[Dias]]/30</f>
        <v>3.7333333333333334</v>
      </c>
      <c r="J16" s="10" t="str">
        <f>IF(BASE[[#This Row],[Mês]]&gt;6,"Mais de 6 meses","Pouco tempo")</f>
        <v>Pouco tempo</v>
      </c>
      <c r="K16" s="10">
        <v>1263.2</v>
      </c>
      <c r="L16" s="8">
        <v>0</v>
      </c>
      <c r="M16" s="8">
        <v>0</v>
      </c>
      <c r="N16" s="11">
        <f t="shared" si="1"/>
        <v>0</v>
      </c>
      <c r="O16" s="8" t="s">
        <v>43</v>
      </c>
    </row>
    <row r="17" spans="2:15" x14ac:dyDescent="0.15">
      <c r="B17" s="14" t="s">
        <v>57</v>
      </c>
      <c r="C17" s="14" t="s">
        <v>14</v>
      </c>
      <c r="D17" s="8" t="s">
        <v>24</v>
      </c>
      <c r="E17" s="8" t="s">
        <v>58</v>
      </c>
      <c r="F17" s="8" t="s">
        <v>59</v>
      </c>
      <c r="G17" s="8" t="s">
        <v>199</v>
      </c>
      <c r="H17" s="14">
        <f t="shared" si="0"/>
        <v>223</v>
      </c>
      <c r="I17" s="9">
        <f>BASE[[#This Row],[Dias]]/30</f>
        <v>7.4333333333333336</v>
      </c>
      <c r="J17" s="10" t="str">
        <f>IF(BASE[[#This Row],[Mês]]&gt;6,"Mais de 6 meses","Pouco tempo")</f>
        <v>Mais de 6 meses</v>
      </c>
      <c r="K17" s="10">
        <v>1263.2</v>
      </c>
      <c r="L17" s="8">
        <v>2032</v>
      </c>
      <c r="M17" s="8">
        <v>0</v>
      </c>
      <c r="N17" s="11">
        <f t="shared" si="1"/>
        <v>2032</v>
      </c>
      <c r="O17" s="8" t="s">
        <v>43</v>
      </c>
    </row>
    <row r="18" spans="2:15" x14ac:dyDescent="0.15">
      <c r="B18" s="14" t="s">
        <v>60</v>
      </c>
      <c r="C18" s="14" t="s">
        <v>14</v>
      </c>
      <c r="D18" s="8" t="s">
        <v>24</v>
      </c>
      <c r="E18" s="8" t="s">
        <v>61</v>
      </c>
      <c r="F18" s="8" t="s">
        <v>62</v>
      </c>
      <c r="G18" s="8" t="s">
        <v>199</v>
      </c>
      <c r="H18" s="14">
        <f t="shared" si="0"/>
        <v>1929</v>
      </c>
      <c r="I18" s="9">
        <f>BASE[[#This Row],[Dias]]/30</f>
        <v>64.3</v>
      </c>
      <c r="J18" s="10" t="str">
        <f>IF(BASE[[#This Row],[Mês]]&gt;6,"Mais de 6 meses","Pouco tempo")</f>
        <v>Mais de 6 meses</v>
      </c>
      <c r="K18" s="10">
        <v>1263.2</v>
      </c>
      <c r="L18" s="8">
        <v>0</v>
      </c>
      <c r="M18" s="8">
        <v>0</v>
      </c>
      <c r="N18" s="11">
        <f t="shared" si="1"/>
        <v>0</v>
      </c>
      <c r="O18" s="8" t="s">
        <v>43</v>
      </c>
    </row>
    <row r="19" spans="2:15" x14ac:dyDescent="0.15">
      <c r="B19" s="14" t="s">
        <v>63</v>
      </c>
      <c r="C19" s="14" t="s">
        <v>14</v>
      </c>
      <c r="D19" s="8" t="s">
        <v>24</v>
      </c>
      <c r="E19" s="8" t="s">
        <v>64</v>
      </c>
      <c r="F19" s="8" t="s">
        <v>37</v>
      </c>
      <c r="G19" s="8" t="s">
        <v>199</v>
      </c>
      <c r="H19" s="14">
        <f t="shared" si="0"/>
        <v>883</v>
      </c>
      <c r="I19" s="9">
        <f>BASE[[#This Row],[Dias]]/30</f>
        <v>29.433333333333334</v>
      </c>
      <c r="J19" s="10" t="str">
        <f>IF(BASE[[#This Row],[Mês]]&gt;6,"Mais de 6 meses","Pouco tempo")</f>
        <v>Mais de 6 meses</v>
      </c>
      <c r="K19" s="10">
        <v>1263.2</v>
      </c>
      <c r="L19" s="8">
        <v>3220</v>
      </c>
      <c r="M19" s="8">
        <v>0</v>
      </c>
      <c r="N19" s="11">
        <f t="shared" si="1"/>
        <v>3220</v>
      </c>
      <c r="O19" s="8" t="s">
        <v>43</v>
      </c>
    </row>
    <row r="20" spans="2:15" x14ac:dyDescent="0.15">
      <c r="B20" s="14" t="s">
        <v>65</v>
      </c>
      <c r="C20" s="14" t="s">
        <v>14</v>
      </c>
      <c r="D20" s="8" t="s">
        <v>20</v>
      </c>
      <c r="E20" s="8" t="s">
        <v>66</v>
      </c>
      <c r="F20" s="8" t="s">
        <v>67</v>
      </c>
      <c r="G20" s="8" t="s">
        <v>199</v>
      </c>
      <c r="H20" s="14">
        <f t="shared" si="0"/>
        <v>200</v>
      </c>
      <c r="I20" s="9">
        <f>BASE[[#This Row],[Dias]]/30</f>
        <v>6.666666666666667</v>
      </c>
      <c r="J20" s="10" t="str">
        <f>IF(BASE[[#This Row],[Mês]]&gt;6,"Mais de 6 meses","Pouco tempo")</f>
        <v>Mais de 6 meses</v>
      </c>
      <c r="K20" s="10">
        <v>1265</v>
      </c>
      <c r="L20" s="8">
        <v>327.94</v>
      </c>
      <c r="M20" s="8">
        <v>0</v>
      </c>
      <c r="N20" s="11">
        <f t="shared" si="1"/>
        <v>327.94</v>
      </c>
      <c r="O20" s="8" t="s">
        <v>43</v>
      </c>
    </row>
    <row r="21" spans="2:15" x14ac:dyDescent="0.15">
      <c r="B21" s="14" t="s">
        <v>68</v>
      </c>
      <c r="C21" s="14" t="s">
        <v>14</v>
      </c>
      <c r="D21" s="8" t="s">
        <v>20</v>
      </c>
      <c r="E21" s="8" t="s">
        <v>69</v>
      </c>
      <c r="F21" s="8" t="s">
        <v>67</v>
      </c>
      <c r="G21" s="8" t="s">
        <v>199</v>
      </c>
      <c r="H21" s="14">
        <f t="shared" si="0"/>
        <v>888</v>
      </c>
      <c r="I21" s="9">
        <f>BASE[[#This Row],[Dias]]/30</f>
        <v>29.6</v>
      </c>
      <c r="J21" s="10" t="str">
        <f>IF(BASE[[#This Row],[Mês]]&gt;6,"Mais de 6 meses","Pouco tempo")</f>
        <v>Mais de 6 meses</v>
      </c>
      <c r="K21" s="10">
        <v>1271</v>
      </c>
      <c r="L21" s="8">
        <v>3299.1</v>
      </c>
      <c r="M21" s="8">
        <v>0</v>
      </c>
      <c r="N21" s="11">
        <f t="shared" si="1"/>
        <v>3299.1</v>
      </c>
      <c r="O21" s="8" t="s">
        <v>43</v>
      </c>
    </row>
    <row r="22" spans="2:15" x14ac:dyDescent="0.15">
      <c r="B22" s="14" t="s">
        <v>70</v>
      </c>
      <c r="C22" s="14" t="s">
        <v>14</v>
      </c>
      <c r="D22" s="8" t="s">
        <v>20</v>
      </c>
      <c r="E22" s="8" t="s">
        <v>71</v>
      </c>
      <c r="F22" s="8" t="s">
        <v>26</v>
      </c>
      <c r="G22" s="8" t="s">
        <v>199</v>
      </c>
      <c r="H22" s="14">
        <f t="shared" si="0"/>
        <v>98</v>
      </c>
      <c r="I22" s="9">
        <f>BASE[[#This Row],[Dias]]/30</f>
        <v>3.2666666666666666</v>
      </c>
      <c r="J22" s="10" t="str">
        <f>IF(BASE[[#This Row],[Mês]]&gt;6,"Mais de 6 meses","Pouco tempo")</f>
        <v>Pouco tempo</v>
      </c>
      <c r="K22" s="10">
        <v>1277</v>
      </c>
      <c r="L22" s="8">
        <v>0</v>
      </c>
      <c r="M22" s="8">
        <v>0</v>
      </c>
      <c r="N22" s="11">
        <f t="shared" si="1"/>
        <v>0</v>
      </c>
      <c r="O22" s="8" t="s">
        <v>43</v>
      </c>
    </row>
    <row r="23" spans="2:15" hidden="1" x14ac:dyDescent="0.15">
      <c r="B23" s="14" t="s">
        <v>72</v>
      </c>
      <c r="C23" s="14" t="s">
        <v>45</v>
      </c>
      <c r="D23" s="8" t="s">
        <v>24</v>
      </c>
      <c r="E23" s="8" t="s">
        <v>73</v>
      </c>
      <c r="F23" s="8" t="s">
        <v>37</v>
      </c>
      <c r="G23" s="8" t="s">
        <v>31</v>
      </c>
      <c r="H23" s="14">
        <f t="shared" si="0"/>
        <v>568</v>
      </c>
      <c r="I23" s="9">
        <f>BASE[[#This Row],[Dias]]/30</f>
        <v>18.933333333333334</v>
      </c>
      <c r="J23" s="10" t="str">
        <f>IF(BASE[[#This Row],[Mês]]&gt;6,"Mais de 6 meses","Pouco tempo")</f>
        <v>Mais de 6 meses</v>
      </c>
      <c r="K23" s="10">
        <v>1277.3</v>
      </c>
      <c r="L23" s="8">
        <v>3735.2</v>
      </c>
      <c r="M23" s="8">
        <v>0</v>
      </c>
      <c r="N23" s="11">
        <f t="shared" si="1"/>
        <v>3735.2</v>
      </c>
      <c r="O23" s="8" t="s">
        <v>43</v>
      </c>
    </row>
    <row r="24" spans="2:15" hidden="1" x14ac:dyDescent="0.15">
      <c r="B24" s="14" t="s">
        <v>74</v>
      </c>
      <c r="C24" s="14" t="s">
        <v>14</v>
      </c>
      <c r="D24" s="8" t="s">
        <v>20</v>
      </c>
      <c r="E24" s="8" t="s">
        <v>75</v>
      </c>
      <c r="F24" s="8" t="s">
        <v>30</v>
      </c>
      <c r="G24" s="8" t="s">
        <v>31</v>
      </c>
      <c r="H24" s="14">
        <f t="shared" si="0"/>
        <v>179</v>
      </c>
      <c r="I24" s="9">
        <f>BASE[[#This Row],[Dias]]/30</f>
        <v>5.9666666666666668</v>
      </c>
      <c r="J24" s="10" t="str">
        <f>IF(BASE[[#This Row],[Mês]]&gt;6,"Mais de 6 meses","Pouco tempo")</f>
        <v>Pouco tempo</v>
      </c>
      <c r="K24" s="10">
        <v>1277.4000000000001</v>
      </c>
      <c r="L24" s="8">
        <v>295.75</v>
      </c>
      <c r="M24" s="8">
        <v>0</v>
      </c>
      <c r="N24" s="11">
        <f t="shared" si="1"/>
        <v>295.75</v>
      </c>
      <c r="O24" s="8" t="s">
        <v>43</v>
      </c>
    </row>
    <row r="25" spans="2:15" x14ac:dyDescent="0.15">
      <c r="B25" s="14" t="s">
        <v>76</v>
      </c>
      <c r="C25" s="14" t="s">
        <v>14</v>
      </c>
      <c r="D25" s="8" t="s">
        <v>20</v>
      </c>
      <c r="E25" s="8" t="s">
        <v>77</v>
      </c>
      <c r="F25" s="8" t="s">
        <v>67</v>
      </c>
      <c r="G25" s="8" t="s">
        <v>27</v>
      </c>
      <c r="H25" s="14">
        <f t="shared" si="0"/>
        <v>311</v>
      </c>
      <c r="I25" s="9">
        <f>BASE[[#This Row],[Dias]]/30</f>
        <v>10.366666666666667</v>
      </c>
      <c r="J25" s="10" t="str">
        <f>IF(BASE[[#This Row],[Mês]]&gt;6,"Mais de 6 meses","Pouco tempo")</f>
        <v>Mais de 6 meses</v>
      </c>
      <c r="K25" s="10">
        <v>1280</v>
      </c>
      <c r="L25" s="8">
        <v>1622.8</v>
      </c>
      <c r="M25" s="8">
        <v>0</v>
      </c>
      <c r="N25" s="11">
        <f t="shared" si="1"/>
        <v>1622.8</v>
      </c>
      <c r="O25" s="8" t="s">
        <v>43</v>
      </c>
    </row>
    <row r="26" spans="2:15" x14ac:dyDescent="0.15">
      <c r="B26" s="14" t="s">
        <v>78</v>
      </c>
      <c r="C26" s="14" t="s">
        <v>14</v>
      </c>
      <c r="D26" s="8" t="s">
        <v>24</v>
      </c>
      <c r="E26" s="8" t="s">
        <v>79</v>
      </c>
      <c r="F26" s="8" t="s">
        <v>67</v>
      </c>
      <c r="G26" s="8" t="s">
        <v>27</v>
      </c>
      <c r="H26" s="14">
        <f t="shared" si="0"/>
        <v>725</v>
      </c>
      <c r="I26" s="9">
        <f>BASE[[#This Row],[Dias]]/30</f>
        <v>24.166666666666668</v>
      </c>
      <c r="J26" s="10" t="str">
        <f>IF(BASE[[#This Row],[Mês]]&gt;6,"Mais de 6 meses","Pouco tempo")</f>
        <v>Mais de 6 meses</v>
      </c>
      <c r="K26" s="10">
        <v>1293.7</v>
      </c>
      <c r="L26" s="8">
        <v>856.73</v>
      </c>
      <c r="M26" s="8">
        <v>0</v>
      </c>
      <c r="N26" s="11">
        <f t="shared" si="1"/>
        <v>856.73</v>
      </c>
      <c r="O26" s="8" t="s">
        <v>43</v>
      </c>
    </row>
    <row r="27" spans="2:15" x14ac:dyDescent="0.15">
      <c r="B27" s="14" t="s">
        <v>80</v>
      </c>
      <c r="C27" s="14" t="s">
        <v>14</v>
      </c>
      <c r="D27" s="8" t="s">
        <v>15</v>
      </c>
      <c r="E27" s="8" t="s">
        <v>81</v>
      </c>
      <c r="F27" s="8" t="s">
        <v>26</v>
      </c>
      <c r="G27" s="8" t="s">
        <v>27</v>
      </c>
      <c r="H27" s="14">
        <f t="shared" si="0"/>
        <v>112</v>
      </c>
      <c r="I27" s="9">
        <f>BASE[[#This Row],[Dias]]/30</f>
        <v>3.7333333333333334</v>
      </c>
      <c r="J27" s="10" t="str">
        <f>IF(BASE[[#This Row],[Mês]]&gt;6,"Mais de 6 meses","Pouco tempo")</f>
        <v>Pouco tempo</v>
      </c>
      <c r="K27" s="10">
        <v>1300</v>
      </c>
      <c r="L27" s="8">
        <v>0</v>
      </c>
      <c r="M27" s="8">
        <v>0</v>
      </c>
      <c r="N27" s="11">
        <f t="shared" si="1"/>
        <v>0</v>
      </c>
      <c r="O27" s="8" t="s">
        <v>43</v>
      </c>
    </row>
    <row r="28" spans="2:15" x14ac:dyDescent="0.15">
      <c r="B28" s="14" t="s">
        <v>82</v>
      </c>
      <c r="C28" s="14" t="s">
        <v>14</v>
      </c>
      <c r="D28" s="8" t="s">
        <v>15</v>
      </c>
      <c r="E28" s="8" t="s">
        <v>83</v>
      </c>
      <c r="F28" s="8" t="s">
        <v>84</v>
      </c>
      <c r="G28" s="8" t="s">
        <v>27</v>
      </c>
      <c r="H28" s="14">
        <f t="shared" si="0"/>
        <v>263</v>
      </c>
      <c r="I28" s="9">
        <f>BASE[[#This Row],[Dias]]/30</f>
        <v>8.7666666666666675</v>
      </c>
      <c r="J28" s="10" t="str">
        <f>IF(BASE[[#This Row],[Mês]]&gt;6,"Mais de 6 meses","Pouco tempo")</f>
        <v>Mais de 6 meses</v>
      </c>
      <c r="K28" s="10">
        <v>1300</v>
      </c>
      <c r="L28" s="8">
        <v>2038.9</v>
      </c>
      <c r="M28" s="8">
        <v>0</v>
      </c>
      <c r="N28" s="11">
        <f t="shared" si="1"/>
        <v>2038.9</v>
      </c>
      <c r="O28" s="8" t="s">
        <v>43</v>
      </c>
    </row>
    <row r="29" spans="2:15" x14ac:dyDescent="0.15">
      <c r="B29" s="14" t="s">
        <v>85</v>
      </c>
      <c r="C29" s="14" t="s">
        <v>14</v>
      </c>
      <c r="D29" s="8" t="s">
        <v>24</v>
      </c>
      <c r="E29" s="8" t="s">
        <v>86</v>
      </c>
      <c r="F29" s="8" t="s">
        <v>87</v>
      </c>
      <c r="G29" s="8" t="s">
        <v>27</v>
      </c>
      <c r="H29" s="14">
        <f t="shared" si="0"/>
        <v>511</v>
      </c>
      <c r="I29" s="9">
        <f>BASE[[#This Row],[Dias]]/30</f>
        <v>17.033333333333335</v>
      </c>
      <c r="J29" s="10" t="str">
        <f>IF(BASE[[#This Row],[Mês]]&gt;6,"Mais de 6 meses","Pouco tempo")</f>
        <v>Mais de 6 meses</v>
      </c>
      <c r="K29" s="10">
        <v>1317.4</v>
      </c>
      <c r="L29" s="8">
        <v>2076.9</v>
      </c>
      <c r="M29" s="8">
        <v>0</v>
      </c>
      <c r="N29" s="11">
        <f t="shared" si="1"/>
        <v>2076.9</v>
      </c>
      <c r="O29" s="8" t="s">
        <v>43</v>
      </c>
    </row>
    <row r="30" spans="2:15" x14ac:dyDescent="0.15">
      <c r="B30" s="14" t="s">
        <v>88</v>
      </c>
      <c r="C30" s="14" t="s">
        <v>45</v>
      </c>
      <c r="D30" s="8" t="s">
        <v>15</v>
      </c>
      <c r="E30" s="8" t="s">
        <v>89</v>
      </c>
      <c r="F30" s="8" t="s">
        <v>90</v>
      </c>
      <c r="G30" s="8" t="s">
        <v>27</v>
      </c>
      <c r="H30" s="14">
        <f t="shared" si="0"/>
        <v>439</v>
      </c>
      <c r="I30" s="9">
        <f>BASE[[#This Row],[Dias]]/30</f>
        <v>14.633333333333333</v>
      </c>
      <c r="J30" s="10" t="str">
        <f>IF(BASE[[#This Row],[Mês]]&gt;6,"Mais de 6 meses","Pouco tempo")</f>
        <v>Mais de 6 meses</v>
      </c>
      <c r="K30" s="10">
        <v>1350</v>
      </c>
      <c r="L30" s="8">
        <v>1486.3</v>
      </c>
      <c r="M30" s="8">
        <v>0</v>
      </c>
      <c r="N30" s="11">
        <f t="shared" si="1"/>
        <v>1486.3</v>
      </c>
      <c r="O30" s="8" t="s">
        <v>43</v>
      </c>
    </row>
    <row r="31" spans="2:15" x14ac:dyDescent="0.15">
      <c r="B31" s="14" t="s">
        <v>63</v>
      </c>
      <c r="C31" s="14" t="s">
        <v>14</v>
      </c>
      <c r="D31" s="8" t="s">
        <v>24</v>
      </c>
      <c r="E31" s="8" t="s">
        <v>91</v>
      </c>
      <c r="F31" s="8" t="s">
        <v>17</v>
      </c>
      <c r="G31" s="8" t="s">
        <v>27</v>
      </c>
      <c r="H31" s="14">
        <f t="shared" si="0"/>
        <v>3455</v>
      </c>
      <c r="I31" s="9">
        <f>BASE[[#This Row],[Dias]]/30</f>
        <v>115.16666666666667</v>
      </c>
      <c r="J31" s="10" t="str">
        <f>IF(BASE[[#This Row],[Mês]]&gt;6,"Mais de 6 meses","Pouco tempo")</f>
        <v>Mais de 6 meses</v>
      </c>
      <c r="K31" s="10">
        <v>1375.5</v>
      </c>
      <c r="L31" s="8">
        <v>2223.6999999999998</v>
      </c>
      <c r="M31" s="8">
        <v>0</v>
      </c>
      <c r="N31" s="11">
        <f t="shared" si="1"/>
        <v>2223.6999999999998</v>
      </c>
      <c r="O31" s="8" t="s">
        <v>43</v>
      </c>
    </row>
    <row r="32" spans="2:15" x14ac:dyDescent="0.15">
      <c r="B32" s="14" t="s">
        <v>92</v>
      </c>
      <c r="C32" s="14" t="s">
        <v>14</v>
      </c>
      <c r="D32" s="8" t="s">
        <v>20</v>
      </c>
      <c r="E32" s="8" t="s">
        <v>93</v>
      </c>
      <c r="F32" s="8" t="s">
        <v>84</v>
      </c>
      <c r="G32" s="8" t="s">
        <v>27</v>
      </c>
      <c r="H32" s="14">
        <f t="shared" si="0"/>
        <v>203</v>
      </c>
      <c r="I32" s="9">
        <f>BASE[[#This Row],[Dias]]/30</f>
        <v>6.7666666666666666</v>
      </c>
      <c r="J32" s="10" t="str">
        <f>IF(BASE[[#This Row],[Mês]]&gt;6,"Mais de 6 meses","Pouco tempo")</f>
        <v>Mais de 6 meses</v>
      </c>
      <c r="K32" s="10">
        <v>1380</v>
      </c>
      <c r="L32" s="8">
        <v>157.09</v>
      </c>
      <c r="M32" s="8">
        <v>0</v>
      </c>
      <c r="N32" s="11">
        <f t="shared" si="1"/>
        <v>157.09</v>
      </c>
      <c r="O32" s="8" t="s">
        <v>43</v>
      </c>
    </row>
    <row r="33" spans="2:15" hidden="1" x14ac:dyDescent="0.15">
      <c r="B33" s="14" t="s">
        <v>94</v>
      </c>
      <c r="C33" s="14" t="s">
        <v>45</v>
      </c>
      <c r="D33" s="8" t="s">
        <v>15</v>
      </c>
      <c r="E33" s="8" t="s">
        <v>95</v>
      </c>
      <c r="F33" s="8" t="s">
        <v>67</v>
      </c>
      <c r="G33" s="8" t="s">
        <v>31</v>
      </c>
      <c r="H33" s="14">
        <f t="shared" si="0"/>
        <v>105</v>
      </c>
      <c r="I33" s="9">
        <f>BASE[[#This Row],[Dias]]/30</f>
        <v>3.5</v>
      </c>
      <c r="J33" s="10" t="str">
        <f>IF(BASE[[#This Row],[Mês]]&gt;6,"Mais de 6 meses","Pouco tempo")</f>
        <v>Pouco tempo</v>
      </c>
      <c r="K33" s="10">
        <v>1400</v>
      </c>
      <c r="L33" s="8">
        <v>0</v>
      </c>
      <c r="M33" s="8">
        <v>0</v>
      </c>
      <c r="N33" s="11">
        <f t="shared" si="1"/>
        <v>0</v>
      </c>
      <c r="O33" s="8" t="s">
        <v>43</v>
      </c>
    </row>
    <row r="34" spans="2:15" hidden="1" x14ac:dyDescent="0.15">
      <c r="B34" s="14" t="s">
        <v>96</v>
      </c>
      <c r="C34" s="14" t="s">
        <v>14</v>
      </c>
      <c r="D34" s="8" t="s">
        <v>15</v>
      </c>
      <c r="E34" s="8" t="s">
        <v>97</v>
      </c>
      <c r="F34" s="8" t="s">
        <v>98</v>
      </c>
      <c r="G34" s="8" t="s">
        <v>31</v>
      </c>
      <c r="H34" s="14">
        <f t="shared" si="0"/>
        <v>201</v>
      </c>
      <c r="I34" s="9">
        <f>BASE[[#This Row],[Dias]]/30</f>
        <v>6.7</v>
      </c>
      <c r="J34" s="10" t="str">
        <f>IF(BASE[[#This Row],[Mês]]&gt;6,"Mais de 6 meses","Pouco tempo")</f>
        <v>Mais de 6 meses</v>
      </c>
      <c r="K34" s="10">
        <v>1400</v>
      </c>
      <c r="L34" s="8">
        <v>107.67</v>
      </c>
      <c r="M34" s="8">
        <v>0</v>
      </c>
      <c r="N34" s="11">
        <f t="shared" si="1"/>
        <v>107.67</v>
      </c>
      <c r="O34" s="8" t="s">
        <v>43</v>
      </c>
    </row>
    <row r="35" spans="2:15" hidden="1" x14ac:dyDescent="0.15">
      <c r="B35" s="14" t="s">
        <v>99</v>
      </c>
      <c r="C35" s="14" t="s">
        <v>14</v>
      </c>
      <c r="D35" s="8" t="s">
        <v>20</v>
      </c>
      <c r="E35" s="8" t="s">
        <v>69</v>
      </c>
      <c r="F35" s="8" t="s">
        <v>67</v>
      </c>
      <c r="G35" s="8" t="s">
        <v>31</v>
      </c>
      <c r="H35" s="14">
        <f t="shared" si="0"/>
        <v>888</v>
      </c>
      <c r="I35" s="9">
        <f>BASE[[#This Row],[Dias]]/30</f>
        <v>29.6</v>
      </c>
      <c r="J35" s="10" t="str">
        <f>IF(BASE[[#This Row],[Mês]]&gt;6,"Mais de 6 meses","Pouco tempo")</f>
        <v>Mais de 6 meses</v>
      </c>
      <c r="K35" s="10">
        <v>1400</v>
      </c>
      <c r="L35" s="8">
        <v>2355.9</v>
      </c>
      <c r="M35" s="8">
        <v>0</v>
      </c>
      <c r="N35" s="11">
        <f t="shared" si="1"/>
        <v>2355.9</v>
      </c>
      <c r="O35" s="8" t="s">
        <v>43</v>
      </c>
    </row>
    <row r="36" spans="2:15" hidden="1" x14ac:dyDescent="0.15">
      <c r="B36" s="14" t="s">
        <v>100</v>
      </c>
      <c r="C36" s="14" t="s">
        <v>14</v>
      </c>
      <c r="D36" s="8" t="s">
        <v>20</v>
      </c>
      <c r="E36" s="8" t="s">
        <v>101</v>
      </c>
      <c r="F36" s="8" t="s">
        <v>102</v>
      </c>
      <c r="G36" s="8" t="s">
        <v>31</v>
      </c>
      <c r="H36" s="14">
        <f t="shared" ref="H36:H67" si="2">F36-E36</f>
        <v>1016</v>
      </c>
      <c r="I36" s="9">
        <f>BASE[[#This Row],[Dias]]/30</f>
        <v>33.866666666666667</v>
      </c>
      <c r="J36" s="10" t="str">
        <f>IF(BASE[[#This Row],[Mês]]&gt;6,"Mais de 6 meses","Pouco tempo")</f>
        <v>Mais de 6 meses</v>
      </c>
      <c r="K36" s="10">
        <v>1432.4</v>
      </c>
      <c r="L36" s="8">
        <v>0</v>
      </c>
      <c r="M36" s="8">
        <v>0</v>
      </c>
      <c r="N36" s="11">
        <f t="shared" ref="N36:N67" si="3">L36+M36</f>
        <v>0</v>
      </c>
      <c r="O36" s="8" t="s">
        <v>43</v>
      </c>
    </row>
    <row r="37" spans="2:15" hidden="1" x14ac:dyDescent="0.15">
      <c r="B37" s="14" t="s">
        <v>103</v>
      </c>
      <c r="C37" s="14" t="s">
        <v>14</v>
      </c>
      <c r="D37" s="8" t="s">
        <v>24</v>
      </c>
      <c r="E37" s="8" t="s">
        <v>104</v>
      </c>
      <c r="F37" s="8" t="s">
        <v>37</v>
      </c>
      <c r="G37" s="8" t="s">
        <v>31</v>
      </c>
      <c r="H37" s="14">
        <f t="shared" si="2"/>
        <v>414</v>
      </c>
      <c r="I37" s="9">
        <f>BASE[[#This Row],[Dias]]/30</f>
        <v>13.8</v>
      </c>
      <c r="J37" s="10" t="str">
        <f>IF(BASE[[#This Row],[Mês]]&gt;6,"Mais de 6 meses","Pouco tempo")</f>
        <v>Mais de 6 meses</v>
      </c>
      <c r="K37" s="10">
        <v>1450</v>
      </c>
      <c r="L37" s="8">
        <v>3430.9</v>
      </c>
      <c r="M37" s="8">
        <v>0</v>
      </c>
      <c r="N37" s="11">
        <f t="shared" si="3"/>
        <v>3430.9</v>
      </c>
      <c r="O37" s="8" t="s">
        <v>43</v>
      </c>
    </row>
    <row r="38" spans="2:15" hidden="1" x14ac:dyDescent="0.15">
      <c r="B38" s="14" t="s">
        <v>105</v>
      </c>
      <c r="C38" s="14" t="s">
        <v>14</v>
      </c>
      <c r="D38" s="8" t="s">
        <v>15</v>
      </c>
      <c r="E38" s="8" t="s">
        <v>106</v>
      </c>
      <c r="F38" s="8" t="s">
        <v>47</v>
      </c>
      <c r="G38" s="8" t="s">
        <v>31</v>
      </c>
      <c r="H38" s="14">
        <f t="shared" si="2"/>
        <v>1001</v>
      </c>
      <c r="I38" s="9">
        <f>BASE[[#This Row],[Dias]]/30</f>
        <v>33.366666666666667</v>
      </c>
      <c r="J38" s="10" t="str">
        <f>IF(BASE[[#This Row],[Mês]]&gt;6,"Mais de 6 meses","Pouco tempo")</f>
        <v>Mais de 6 meses</v>
      </c>
      <c r="K38" s="10">
        <v>1487.3</v>
      </c>
      <c r="L38" s="8">
        <v>2238.3000000000002</v>
      </c>
      <c r="M38" s="8">
        <v>0</v>
      </c>
      <c r="N38" s="11">
        <f t="shared" si="3"/>
        <v>2238.3000000000002</v>
      </c>
      <c r="O38" s="8" t="s">
        <v>43</v>
      </c>
    </row>
    <row r="39" spans="2:15" hidden="1" x14ac:dyDescent="0.15">
      <c r="B39" s="14" t="s">
        <v>107</v>
      </c>
      <c r="C39" s="14" t="s">
        <v>14</v>
      </c>
      <c r="D39" s="8" t="s">
        <v>15</v>
      </c>
      <c r="E39" s="8" t="s">
        <v>108</v>
      </c>
      <c r="F39" s="8" t="s">
        <v>109</v>
      </c>
      <c r="G39" s="8" t="s">
        <v>31</v>
      </c>
      <c r="H39" s="14">
        <f t="shared" si="2"/>
        <v>483</v>
      </c>
      <c r="I39" s="9">
        <f>BASE[[#This Row],[Dias]]/30</f>
        <v>16.100000000000001</v>
      </c>
      <c r="J39" s="10" t="str">
        <f>IF(BASE[[#This Row],[Mês]]&gt;6,"Mais de 6 meses","Pouco tempo")</f>
        <v>Mais de 6 meses</v>
      </c>
      <c r="K39" s="10">
        <v>1500</v>
      </c>
      <c r="L39" s="8">
        <v>2922.1</v>
      </c>
      <c r="M39" s="8">
        <v>0</v>
      </c>
      <c r="N39" s="11">
        <f t="shared" si="3"/>
        <v>2922.1</v>
      </c>
      <c r="O39" s="8" t="s">
        <v>43</v>
      </c>
    </row>
    <row r="40" spans="2:15" hidden="1" x14ac:dyDescent="0.15">
      <c r="B40" s="14" t="s">
        <v>110</v>
      </c>
      <c r="C40" s="14" t="s">
        <v>14</v>
      </c>
      <c r="D40" s="8" t="s">
        <v>20</v>
      </c>
      <c r="E40" s="8" t="s">
        <v>111</v>
      </c>
      <c r="F40" s="8" t="s">
        <v>59</v>
      </c>
      <c r="G40" s="8" t="s">
        <v>31</v>
      </c>
      <c r="H40" s="14">
        <f t="shared" si="2"/>
        <v>1092</v>
      </c>
      <c r="I40" s="9">
        <f>BASE[[#This Row],[Dias]]/30</f>
        <v>36.4</v>
      </c>
      <c r="J40" s="10" t="str">
        <f>IF(BASE[[#This Row],[Mês]]&gt;6,"Mais de 6 meses","Pouco tempo")</f>
        <v>Mais de 6 meses</v>
      </c>
      <c r="K40" s="10">
        <v>1500</v>
      </c>
      <c r="L40" s="8">
        <v>3979.2</v>
      </c>
      <c r="M40" s="8">
        <v>0</v>
      </c>
      <c r="N40" s="11">
        <f t="shared" si="3"/>
        <v>3979.2</v>
      </c>
      <c r="O40" s="8" t="s">
        <v>43</v>
      </c>
    </row>
    <row r="41" spans="2:15" hidden="1" x14ac:dyDescent="0.15">
      <c r="B41" s="14" t="s">
        <v>112</v>
      </c>
      <c r="C41" s="14" t="s">
        <v>14</v>
      </c>
      <c r="D41" s="8" t="s">
        <v>24</v>
      </c>
      <c r="E41" s="8" t="s">
        <v>71</v>
      </c>
      <c r="F41" s="8" t="s">
        <v>26</v>
      </c>
      <c r="G41" s="8" t="s">
        <v>31</v>
      </c>
      <c r="H41" s="14">
        <f t="shared" si="2"/>
        <v>98</v>
      </c>
      <c r="I41" s="9">
        <f>BASE[[#This Row],[Dias]]/30</f>
        <v>3.2666666666666666</v>
      </c>
      <c r="J41" s="10" t="str">
        <f>IF(BASE[[#This Row],[Mês]]&gt;6,"Mais de 6 meses","Pouco tempo")</f>
        <v>Pouco tempo</v>
      </c>
      <c r="K41" s="10">
        <v>1500</v>
      </c>
      <c r="L41" s="8">
        <v>0</v>
      </c>
      <c r="M41" s="8">
        <v>0</v>
      </c>
      <c r="N41" s="11">
        <f t="shared" si="3"/>
        <v>0</v>
      </c>
      <c r="O41" s="8" t="s">
        <v>43</v>
      </c>
    </row>
    <row r="42" spans="2:15" hidden="1" x14ac:dyDescent="0.15">
      <c r="B42" s="14" t="s">
        <v>113</v>
      </c>
      <c r="C42" s="14" t="s">
        <v>14</v>
      </c>
      <c r="D42" s="8" t="s">
        <v>24</v>
      </c>
      <c r="E42" s="8" t="s">
        <v>114</v>
      </c>
      <c r="F42" s="8" t="s">
        <v>37</v>
      </c>
      <c r="G42" s="8" t="s">
        <v>31</v>
      </c>
      <c r="H42" s="14">
        <f t="shared" si="2"/>
        <v>1415</v>
      </c>
      <c r="I42" s="9">
        <f>BASE[[#This Row],[Dias]]/30</f>
        <v>47.166666666666664</v>
      </c>
      <c r="J42" s="10" t="str">
        <f>IF(BASE[[#This Row],[Mês]]&gt;6,"Mais de 6 meses","Pouco tempo")</f>
        <v>Mais de 6 meses</v>
      </c>
      <c r="K42" s="10">
        <v>1525.8</v>
      </c>
      <c r="L42" s="8">
        <v>4847.6000000000004</v>
      </c>
      <c r="M42" s="8">
        <v>0</v>
      </c>
      <c r="N42" s="11">
        <f t="shared" si="3"/>
        <v>4847.6000000000004</v>
      </c>
      <c r="O42" s="8" t="s">
        <v>43</v>
      </c>
    </row>
    <row r="43" spans="2:15" hidden="1" x14ac:dyDescent="0.15">
      <c r="B43" s="14" t="s">
        <v>115</v>
      </c>
      <c r="C43" s="14" t="s">
        <v>14</v>
      </c>
      <c r="D43" s="8" t="s">
        <v>20</v>
      </c>
      <c r="E43" s="8" t="s">
        <v>116</v>
      </c>
      <c r="F43" s="8" t="s">
        <v>37</v>
      </c>
      <c r="G43" s="8" t="s">
        <v>31</v>
      </c>
      <c r="H43" s="14">
        <f t="shared" si="2"/>
        <v>1334</v>
      </c>
      <c r="I43" s="9">
        <f>BASE[[#This Row],[Dias]]/30</f>
        <v>44.466666666666669</v>
      </c>
      <c r="J43" s="10" t="str">
        <f>IF(BASE[[#This Row],[Mês]]&gt;6,"Mais de 6 meses","Pouco tempo")</f>
        <v>Mais de 6 meses</v>
      </c>
      <c r="K43" s="10">
        <v>1526.9</v>
      </c>
      <c r="L43" s="8">
        <v>4786.8999999999996</v>
      </c>
      <c r="M43" s="8">
        <v>0</v>
      </c>
      <c r="N43" s="11">
        <f t="shared" si="3"/>
        <v>4786.8999999999996</v>
      </c>
      <c r="O43" s="8" t="s">
        <v>43</v>
      </c>
    </row>
    <row r="44" spans="2:15" hidden="1" x14ac:dyDescent="0.15">
      <c r="B44" s="14" t="s">
        <v>117</v>
      </c>
      <c r="C44" s="14" t="s">
        <v>14</v>
      </c>
      <c r="D44" s="8" t="s">
        <v>20</v>
      </c>
      <c r="E44" s="8" t="s">
        <v>118</v>
      </c>
      <c r="F44" s="8" t="s">
        <v>30</v>
      </c>
      <c r="G44" s="8" t="s">
        <v>119</v>
      </c>
      <c r="H44" s="14">
        <f t="shared" si="2"/>
        <v>1089</v>
      </c>
      <c r="I44" s="9">
        <f>BASE[[#This Row],[Dias]]/30</f>
        <v>36.299999999999997</v>
      </c>
      <c r="J44" s="10" t="str">
        <f>IF(BASE[[#This Row],[Mês]]&gt;6,"Mais de 6 meses","Pouco tempo")</f>
        <v>Mais de 6 meses</v>
      </c>
      <c r="K44" s="10">
        <v>1600</v>
      </c>
      <c r="L44" s="8">
        <v>172.79</v>
      </c>
      <c r="M44" s="8">
        <v>0</v>
      </c>
      <c r="N44" s="11">
        <f t="shared" si="3"/>
        <v>172.79</v>
      </c>
      <c r="O44" s="8" t="s">
        <v>43</v>
      </c>
    </row>
    <row r="45" spans="2:15" hidden="1" x14ac:dyDescent="0.15">
      <c r="B45" s="14" t="s">
        <v>63</v>
      </c>
      <c r="C45" s="14" t="s">
        <v>14</v>
      </c>
      <c r="D45" s="8" t="s">
        <v>24</v>
      </c>
      <c r="E45" s="8" t="s">
        <v>120</v>
      </c>
      <c r="F45" s="8" t="s">
        <v>37</v>
      </c>
      <c r="G45" s="8" t="s">
        <v>119</v>
      </c>
      <c r="H45" s="14">
        <f t="shared" si="2"/>
        <v>3647</v>
      </c>
      <c r="I45" s="9">
        <f>BASE[[#This Row],[Dias]]/30</f>
        <v>121.56666666666666</v>
      </c>
      <c r="J45" s="10" t="str">
        <f>IF(BASE[[#This Row],[Mês]]&gt;6,"Mais de 6 meses","Pouco tempo")</f>
        <v>Mais de 6 meses</v>
      </c>
      <c r="K45" s="10">
        <v>1610.1</v>
      </c>
      <c r="L45" s="8">
        <v>3107.4</v>
      </c>
      <c r="M45" s="8">
        <v>0</v>
      </c>
      <c r="N45" s="11">
        <f t="shared" si="3"/>
        <v>3107.4</v>
      </c>
      <c r="O45" s="8" t="s">
        <v>43</v>
      </c>
    </row>
    <row r="46" spans="2:15" hidden="1" x14ac:dyDescent="0.15">
      <c r="B46" s="14" t="s">
        <v>121</v>
      </c>
      <c r="C46" s="14" t="s">
        <v>14</v>
      </c>
      <c r="D46" s="8" t="s">
        <v>20</v>
      </c>
      <c r="E46" s="8" t="s">
        <v>122</v>
      </c>
      <c r="F46" s="8" t="s">
        <v>123</v>
      </c>
      <c r="G46" s="8" t="s">
        <v>119</v>
      </c>
      <c r="H46" s="14">
        <f t="shared" si="2"/>
        <v>409</v>
      </c>
      <c r="I46" s="9">
        <f>BASE[[#This Row],[Dias]]/30</f>
        <v>13.633333333333333</v>
      </c>
      <c r="J46" s="10" t="str">
        <f>IF(BASE[[#This Row],[Mês]]&gt;6,"Mais de 6 meses","Pouco tempo")</f>
        <v>Mais de 6 meses</v>
      </c>
      <c r="K46" s="10">
        <v>1700</v>
      </c>
      <c r="L46" s="8">
        <v>1756.6</v>
      </c>
      <c r="M46" s="8">
        <v>0</v>
      </c>
      <c r="N46" s="11">
        <f t="shared" si="3"/>
        <v>1756.6</v>
      </c>
      <c r="O46" s="8" t="s">
        <v>43</v>
      </c>
    </row>
    <row r="47" spans="2:15" hidden="1" x14ac:dyDescent="0.15">
      <c r="B47" s="14" t="s">
        <v>124</v>
      </c>
      <c r="C47" s="14" t="s">
        <v>14</v>
      </c>
      <c r="D47" s="8" t="s">
        <v>20</v>
      </c>
      <c r="E47" s="8" t="s">
        <v>125</v>
      </c>
      <c r="F47" s="8" t="s">
        <v>126</v>
      </c>
      <c r="G47" s="8" t="s">
        <v>119</v>
      </c>
      <c r="H47" s="14">
        <f t="shared" si="2"/>
        <v>639</v>
      </c>
      <c r="I47" s="9">
        <f>BASE[[#This Row],[Dias]]/30</f>
        <v>21.3</v>
      </c>
      <c r="J47" s="10" t="str">
        <f>IF(BASE[[#This Row],[Mês]]&gt;6,"Mais de 6 meses","Pouco tempo")</f>
        <v>Mais de 6 meses</v>
      </c>
      <c r="K47" s="10">
        <v>1850</v>
      </c>
      <c r="L47" s="8">
        <v>2656.2</v>
      </c>
      <c r="M47" s="8">
        <v>0</v>
      </c>
      <c r="N47" s="11">
        <f t="shared" si="3"/>
        <v>2656.2</v>
      </c>
      <c r="O47" s="8" t="s">
        <v>43</v>
      </c>
    </row>
    <row r="48" spans="2:15" hidden="1" x14ac:dyDescent="0.15">
      <c r="B48" s="14" t="s">
        <v>127</v>
      </c>
      <c r="C48" s="14" t="s">
        <v>14</v>
      </c>
      <c r="D48" s="8" t="s">
        <v>20</v>
      </c>
      <c r="E48" s="8" t="s">
        <v>128</v>
      </c>
      <c r="F48" s="8" t="s">
        <v>67</v>
      </c>
      <c r="G48" s="8" t="s">
        <v>119</v>
      </c>
      <c r="H48" s="14">
        <f t="shared" si="2"/>
        <v>899</v>
      </c>
      <c r="I48" s="9">
        <f>BASE[[#This Row],[Dias]]/30</f>
        <v>29.966666666666665</v>
      </c>
      <c r="J48" s="10" t="str">
        <f>IF(BASE[[#This Row],[Mês]]&gt;6,"Mais de 6 meses","Pouco tempo")</f>
        <v>Mais de 6 meses</v>
      </c>
      <c r="K48" s="10">
        <v>2214.4</v>
      </c>
      <c r="L48" s="8">
        <v>5794.1</v>
      </c>
      <c r="M48" s="8">
        <v>0</v>
      </c>
      <c r="N48" s="11">
        <f t="shared" si="3"/>
        <v>5794.1</v>
      </c>
      <c r="O48" s="8" t="s">
        <v>43</v>
      </c>
    </row>
    <row r="49" spans="2:15" hidden="1" x14ac:dyDescent="0.15">
      <c r="B49" s="14" t="s">
        <v>129</v>
      </c>
      <c r="C49" s="14" t="s">
        <v>45</v>
      </c>
      <c r="D49" s="8" t="s">
        <v>24</v>
      </c>
      <c r="E49" s="8" t="s">
        <v>130</v>
      </c>
      <c r="F49" s="8" t="s">
        <v>37</v>
      </c>
      <c r="G49" s="8" t="s">
        <v>119</v>
      </c>
      <c r="H49" s="14">
        <f t="shared" si="2"/>
        <v>5275</v>
      </c>
      <c r="I49" s="9">
        <f>BASE[[#This Row],[Dias]]/30</f>
        <v>175.83333333333334</v>
      </c>
      <c r="J49" s="10" t="str">
        <f>IF(BASE[[#This Row],[Mês]]&gt;6,"Mais de 6 meses","Pouco tempo")</f>
        <v>Mais de 6 meses</v>
      </c>
      <c r="K49" s="10">
        <v>2508.1999999999998</v>
      </c>
      <c r="L49" s="8">
        <v>6914.7</v>
      </c>
      <c r="M49" s="8">
        <v>0</v>
      </c>
      <c r="N49" s="11">
        <f t="shared" si="3"/>
        <v>6914.7</v>
      </c>
      <c r="O49" s="8" t="s">
        <v>43</v>
      </c>
    </row>
    <row r="50" spans="2:15" hidden="1" x14ac:dyDescent="0.15">
      <c r="B50" s="14" t="s">
        <v>131</v>
      </c>
      <c r="C50" s="14" t="s">
        <v>14</v>
      </c>
      <c r="D50" s="8" t="s">
        <v>24</v>
      </c>
      <c r="E50" s="8" t="s">
        <v>132</v>
      </c>
      <c r="F50" s="8" t="s">
        <v>37</v>
      </c>
      <c r="G50" s="8" t="s">
        <v>40</v>
      </c>
      <c r="H50" s="14">
        <f t="shared" si="2"/>
        <v>3531</v>
      </c>
      <c r="I50" s="9">
        <f>BASE[[#This Row],[Dias]]/30</f>
        <v>117.7</v>
      </c>
      <c r="J50" s="10" t="str">
        <f>IF(BASE[[#This Row],[Mês]]&gt;6,"Mais de 6 meses","Pouco tempo")</f>
        <v>Mais de 6 meses</v>
      </c>
      <c r="K50" s="10">
        <v>3000</v>
      </c>
      <c r="L50" s="8">
        <v>9390.2000000000007</v>
      </c>
      <c r="M50" s="8">
        <v>0</v>
      </c>
      <c r="N50" s="11">
        <f t="shared" si="3"/>
        <v>9390.2000000000007</v>
      </c>
      <c r="O50" s="8" t="s">
        <v>43</v>
      </c>
    </row>
    <row r="51" spans="2:15" hidden="1" x14ac:dyDescent="0.15">
      <c r="B51" s="14" t="s">
        <v>133</v>
      </c>
      <c r="C51" s="14" t="s">
        <v>14</v>
      </c>
      <c r="D51" s="8" t="s">
        <v>15</v>
      </c>
      <c r="E51" s="8" t="s">
        <v>134</v>
      </c>
      <c r="F51" s="8" t="s">
        <v>135</v>
      </c>
      <c r="G51" s="8" t="s">
        <v>40</v>
      </c>
      <c r="H51" s="14">
        <f t="shared" si="2"/>
        <v>284</v>
      </c>
      <c r="I51" s="9">
        <f>BASE[[#This Row],[Dias]]/30</f>
        <v>9.4666666666666668</v>
      </c>
      <c r="J51" s="10" t="str">
        <f>IF(BASE[[#This Row],[Mês]]&gt;6,"Mais de 6 meses","Pouco tempo")</f>
        <v>Mais de 6 meses</v>
      </c>
      <c r="K51" s="10">
        <v>3600</v>
      </c>
      <c r="L51" s="8">
        <v>5394.4</v>
      </c>
      <c r="M51" s="8">
        <v>0</v>
      </c>
      <c r="N51" s="11">
        <f t="shared" si="3"/>
        <v>5394.4</v>
      </c>
      <c r="O51" s="8" t="s">
        <v>43</v>
      </c>
    </row>
    <row r="52" spans="2:15" x14ac:dyDescent="0.15">
      <c r="B52" s="14" t="s">
        <v>136</v>
      </c>
      <c r="C52" s="14" t="s">
        <v>14</v>
      </c>
      <c r="D52" s="8" t="s">
        <v>24</v>
      </c>
      <c r="E52" s="8" t="s">
        <v>137</v>
      </c>
      <c r="F52" s="8" t="s">
        <v>138</v>
      </c>
      <c r="G52" s="8" t="s">
        <v>199</v>
      </c>
      <c r="H52" s="14">
        <f t="shared" si="2"/>
        <v>85</v>
      </c>
      <c r="I52" s="9">
        <f>BASE[[#This Row],[Dias]]/30</f>
        <v>2.8333333333333335</v>
      </c>
      <c r="J52" s="10" t="str">
        <f>IF(BASE[[#This Row],[Mês]]&gt;6,"Mais de 6 meses","Pouco tempo")</f>
        <v>Pouco tempo</v>
      </c>
      <c r="K52" s="10">
        <v>1250</v>
      </c>
      <c r="L52" s="8">
        <v>732.79</v>
      </c>
      <c r="M52" s="8">
        <v>0</v>
      </c>
      <c r="N52" s="11">
        <f t="shared" si="3"/>
        <v>732.79</v>
      </c>
      <c r="O52" s="8" t="s">
        <v>139</v>
      </c>
    </row>
    <row r="53" spans="2:15" x14ac:dyDescent="0.15">
      <c r="B53" s="14" t="s">
        <v>140</v>
      </c>
      <c r="C53" s="14" t="s">
        <v>45</v>
      </c>
      <c r="D53" s="8" t="s">
        <v>24</v>
      </c>
      <c r="E53" s="8" t="s">
        <v>30</v>
      </c>
      <c r="F53" s="8" t="s">
        <v>102</v>
      </c>
      <c r="G53" s="8" t="s">
        <v>199</v>
      </c>
      <c r="H53" s="14">
        <f t="shared" si="2"/>
        <v>7</v>
      </c>
      <c r="I53" s="9">
        <f>BASE[[#This Row],[Dias]]/30</f>
        <v>0.23333333333333334</v>
      </c>
      <c r="J53" s="10" t="str">
        <f>IF(BASE[[#This Row],[Mês]]&gt;6,"Mais de 6 meses","Pouco tempo")</f>
        <v>Pouco tempo</v>
      </c>
      <c r="K53" s="10">
        <v>1263.2</v>
      </c>
      <c r="L53" s="8">
        <v>41.01</v>
      </c>
      <c r="M53" s="8">
        <v>0</v>
      </c>
      <c r="N53" s="11">
        <f t="shared" si="3"/>
        <v>41.01</v>
      </c>
      <c r="O53" s="8" t="s">
        <v>139</v>
      </c>
    </row>
    <row r="54" spans="2:15" x14ac:dyDescent="0.15">
      <c r="B54" s="14" t="s">
        <v>141</v>
      </c>
      <c r="C54" s="14" t="s">
        <v>14</v>
      </c>
      <c r="D54" s="8" t="s">
        <v>20</v>
      </c>
      <c r="E54" s="8" t="s">
        <v>142</v>
      </c>
      <c r="F54" s="8" t="s">
        <v>59</v>
      </c>
      <c r="G54" s="8" t="s">
        <v>199</v>
      </c>
      <c r="H54" s="14">
        <f t="shared" si="2"/>
        <v>66</v>
      </c>
      <c r="I54" s="9">
        <f>BASE[[#This Row],[Dias]]/30</f>
        <v>2.2000000000000002</v>
      </c>
      <c r="J54" s="10" t="str">
        <f>IF(BASE[[#This Row],[Mês]]&gt;6,"Mais de 6 meses","Pouco tempo")</f>
        <v>Pouco tempo</v>
      </c>
      <c r="K54" s="10">
        <v>1263.2</v>
      </c>
      <c r="L54" s="8">
        <v>0</v>
      </c>
      <c r="M54" s="8">
        <v>0</v>
      </c>
      <c r="N54" s="11">
        <f t="shared" si="3"/>
        <v>0</v>
      </c>
      <c r="O54" s="8" t="s">
        <v>139</v>
      </c>
    </row>
    <row r="55" spans="2:15" x14ac:dyDescent="0.15">
      <c r="B55" s="14" t="s">
        <v>143</v>
      </c>
      <c r="C55" s="14" t="s">
        <v>14</v>
      </c>
      <c r="D55" s="8" t="s">
        <v>20</v>
      </c>
      <c r="E55" s="8" t="s">
        <v>144</v>
      </c>
      <c r="F55" s="8" t="s">
        <v>135</v>
      </c>
      <c r="G55" s="8" t="s">
        <v>199</v>
      </c>
      <c r="H55" s="14">
        <f t="shared" si="2"/>
        <v>3</v>
      </c>
      <c r="I55" s="9">
        <f>BASE[[#This Row],[Dias]]/30</f>
        <v>0.1</v>
      </c>
      <c r="J55" s="10" t="str">
        <f>IF(BASE[[#This Row],[Mês]]&gt;6,"Mais de 6 meses","Pouco tempo")</f>
        <v>Pouco tempo</v>
      </c>
      <c r="K55" s="10">
        <v>1263.2</v>
      </c>
      <c r="L55" s="8">
        <v>0</v>
      </c>
      <c r="M55" s="8">
        <v>0</v>
      </c>
      <c r="N55" s="11">
        <f t="shared" si="3"/>
        <v>0</v>
      </c>
      <c r="O55" s="8" t="s">
        <v>139</v>
      </c>
    </row>
    <row r="56" spans="2:15" x14ac:dyDescent="0.15">
      <c r="B56" s="14" t="s">
        <v>145</v>
      </c>
      <c r="C56" s="14" t="s">
        <v>14</v>
      </c>
      <c r="D56" s="8" t="s">
        <v>15</v>
      </c>
      <c r="E56" s="8" t="s">
        <v>146</v>
      </c>
      <c r="F56" s="8" t="s">
        <v>67</v>
      </c>
      <c r="G56" s="8" t="s">
        <v>199</v>
      </c>
      <c r="H56" s="14">
        <f t="shared" si="2"/>
        <v>66</v>
      </c>
      <c r="I56" s="9">
        <f>BASE[[#This Row],[Dias]]/30</f>
        <v>2.2000000000000002</v>
      </c>
      <c r="J56" s="10" t="str">
        <f>IF(BASE[[#This Row],[Mês]]&gt;6,"Mais de 6 meses","Pouco tempo")</f>
        <v>Pouco tempo</v>
      </c>
      <c r="K56" s="10">
        <v>1263.2</v>
      </c>
      <c r="L56" s="8">
        <v>426.94</v>
      </c>
      <c r="M56" s="8">
        <v>0</v>
      </c>
      <c r="N56" s="11">
        <f t="shared" si="3"/>
        <v>426.94</v>
      </c>
      <c r="O56" s="8" t="s">
        <v>139</v>
      </c>
    </row>
    <row r="57" spans="2:15" x14ac:dyDescent="0.15">
      <c r="B57" s="14" t="s">
        <v>147</v>
      </c>
      <c r="C57" s="14" t="s">
        <v>45</v>
      </c>
      <c r="D57" s="8" t="s">
        <v>15</v>
      </c>
      <c r="E57" s="8" t="s">
        <v>148</v>
      </c>
      <c r="F57" s="8" t="s">
        <v>67</v>
      </c>
      <c r="G57" s="8" t="s">
        <v>199</v>
      </c>
      <c r="H57" s="14">
        <f t="shared" si="2"/>
        <v>84</v>
      </c>
      <c r="I57" s="9">
        <f>BASE[[#This Row],[Dias]]/30</f>
        <v>2.8</v>
      </c>
      <c r="J57" s="10" t="str">
        <f>IF(BASE[[#This Row],[Mês]]&gt;6,"Mais de 6 meses","Pouco tempo")</f>
        <v>Pouco tempo</v>
      </c>
      <c r="K57" s="10">
        <v>1263.2</v>
      </c>
      <c r="L57" s="8">
        <v>721.7</v>
      </c>
      <c r="M57" s="8">
        <v>0</v>
      </c>
      <c r="N57" s="11">
        <f t="shared" si="3"/>
        <v>721.7</v>
      </c>
      <c r="O57" s="8" t="s">
        <v>139</v>
      </c>
    </row>
    <row r="58" spans="2:15" x14ac:dyDescent="0.15">
      <c r="B58" s="14" t="s">
        <v>149</v>
      </c>
      <c r="C58" s="14" t="s">
        <v>14</v>
      </c>
      <c r="D58" s="8" t="s">
        <v>20</v>
      </c>
      <c r="E58" s="8" t="s">
        <v>150</v>
      </c>
      <c r="F58" s="8" t="s">
        <v>123</v>
      </c>
      <c r="G58" s="8" t="s">
        <v>199</v>
      </c>
      <c r="H58" s="14">
        <f t="shared" si="2"/>
        <v>73</v>
      </c>
      <c r="I58" s="9">
        <f>BASE[[#This Row],[Dias]]/30</f>
        <v>2.4333333333333331</v>
      </c>
      <c r="J58" s="10" t="str">
        <f>IF(BASE[[#This Row],[Mês]]&gt;6,"Mais de 6 meses","Pouco tempo")</f>
        <v>Pouco tempo</v>
      </c>
      <c r="K58" s="10">
        <v>1263.2</v>
      </c>
      <c r="L58" s="8">
        <v>0</v>
      </c>
      <c r="M58" s="8">
        <v>0</v>
      </c>
      <c r="N58" s="11">
        <f t="shared" si="3"/>
        <v>0</v>
      </c>
      <c r="O58" s="8" t="s">
        <v>139</v>
      </c>
    </row>
    <row r="59" spans="2:15" x14ac:dyDescent="0.15">
      <c r="B59" s="14" t="s">
        <v>151</v>
      </c>
      <c r="C59" s="14" t="s">
        <v>14</v>
      </c>
      <c r="D59" s="8" t="s">
        <v>24</v>
      </c>
      <c r="E59" s="8" t="s">
        <v>152</v>
      </c>
      <c r="F59" s="8" t="s">
        <v>37</v>
      </c>
      <c r="G59" s="8" t="s">
        <v>199</v>
      </c>
      <c r="H59" s="14">
        <f t="shared" si="2"/>
        <v>29</v>
      </c>
      <c r="I59" s="9">
        <f>BASE[[#This Row],[Dias]]/30</f>
        <v>0.96666666666666667</v>
      </c>
      <c r="J59" s="10" t="str">
        <f>IF(BASE[[#This Row],[Mês]]&gt;6,"Mais de 6 meses","Pouco tempo")</f>
        <v>Pouco tempo</v>
      </c>
      <c r="K59" s="10">
        <v>1263.2</v>
      </c>
      <c r="L59" s="8">
        <v>436.98</v>
      </c>
      <c r="M59" s="8">
        <v>0</v>
      </c>
      <c r="N59" s="11">
        <f t="shared" si="3"/>
        <v>436.98</v>
      </c>
      <c r="O59" s="8" t="s">
        <v>139</v>
      </c>
    </row>
    <row r="60" spans="2:15" x14ac:dyDescent="0.15">
      <c r="B60" s="14" t="s">
        <v>153</v>
      </c>
      <c r="C60" s="14" t="s">
        <v>14</v>
      </c>
      <c r="D60" s="8" t="s">
        <v>20</v>
      </c>
      <c r="E60" s="8" t="s">
        <v>150</v>
      </c>
      <c r="F60" s="8" t="s">
        <v>123</v>
      </c>
      <c r="G60" s="8" t="s">
        <v>199</v>
      </c>
      <c r="H60" s="14">
        <f t="shared" si="2"/>
        <v>73</v>
      </c>
      <c r="I60" s="9">
        <f>BASE[[#This Row],[Dias]]/30</f>
        <v>2.4333333333333331</v>
      </c>
      <c r="J60" s="10" t="str">
        <f>IF(BASE[[#This Row],[Mês]]&gt;6,"Mais de 6 meses","Pouco tempo")</f>
        <v>Pouco tempo</v>
      </c>
      <c r="K60" s="10">
        <v>1263.2</v>
      </c>
      <c r="L60" s="8">
        <v>0</v>
      </c>
      <c r="M60" s="8">
        <v>0</v>
      </c>
      <c r="N60" s="11">
        <f t="shared" si="3"/>
        <v>0</v>
      </c>
      <c r="O60" s="8" t="s">
        <v>139</v>
      </c>
    </row>
    <row r="61" spans="2:15" x14ac:dyDescent="0.15">
      <c r="B61" s="14" t="s">
        <v>154</v>
      </c>
      <c r="C61" s="14" t="s">
        <v>14</v>
      </c>
      <c r="D61" s="8" t="s">
        <v>24</v>
      </c>
      <c r="E61" s="8" t="s">
        <v>152</v>
      </c>
      <c r="F61" s="8" t="s">
        <v>37</v>
      </c>
      <c r="G61" s="8" t="s">
        <v>199</v>
      </c>
      <c r="H61" s="14">
        <f t="shared" si="2"/>
        <v>29</v>
      </c>
      <c r="I61" s="9">
        <f>BASE[[#This Row],[Dias]]/30</f>
        <v>0.96666666666666667</v>
      </c>
      <c r="J61" s="10" t="str">
        <f>IF(BASE[[#This Row],[Mês]]&gt;6,"Mais de 6 meses","Pouco tempo")</f>
        <v>Pouco tempo</v>
      </c>
      <c r="K61" s="10">
        <v>1263.2</v>
      </c>
      <c r="L61" s="8">
        <v>288.25</v>
      </c>
      <c r="M61" s="8">
        <v>0</v>
      </c>
      <c r="N61" s="11">
        <f t="shared" si="3"/>
        <v>288.25</v>
      </c>
      <c r="O61" s="8" t="s">
        <v>139</v>
      </c>
    </row>
    <row r="62" spans="2:15" x14ac:dyDescent="0.15">
      <c r="B62" s="14" t="s">
        <v>82</v>
      </c>
      <c r="C62" s="14" t="s">
        <v>14</v>
      </c>
      <c r="D62" s="8" t="s">
        <v>20</v>
      </c>
      <c r="E62" s="8" t="s">
        <v>98</v>
      </c>
      <c r="F62" s="8" t="s">
        <v>126</v>
      </c>
      <c r="G62" s="8" t="s">
        <v>199</v>
      </c>
      <c r="H62" s="14">
        <f t="shared" si="2"/>
        <v>1</v>
      </c>
      <c r="I62" s="9">
        <f>BASE[[#This Row],[Dias]]/30</f>
        <v>3.3333333333333333E-2</v>
      </c>
      <c r="J62" s="10" t="str">
        <f>IF(BASE[[#This Row],[Mês]]&gt;6,"Mais de 6 meses","Pouco tempo")</f>
        <v>Pouco tempo</v>
      </c>
      <c r="K62" s="10">
        <v>1263.2</v>
      </c>
      <c r="L62" s="8">
        <v>0</v>
      </c>
      <c r="M62" s="8">
        <v>0</v>
      </c>
      <c r="N62" s="11">
        <f t="shared" si="3"/>
        <v>0</v>
      </c>
      <c r="O62" s="8" t="s">
        <v>139</v>
      </c>
    </row>
    <row r="63" spans="2:15" x14ac:dyDescent="0.15">
      <c r="B63" s="14" t="s">
        <v>155</v>
      </c>
      <c r="C63" s="14" t="s">
        <v>14</v>
      </c>
      <c r="D63" s="8" t="s">
        <v>20</v>
      </c>
      <c r="E63" s="8" t="s">
        <v>150</v>
      </c>
      <c r="F63" s="8" t="s">
        <v>17</v>
      </c>
      <c r="G63" s="8" t="s">
        <v>199</v>
      </c>
      <c r="H63" s="14">
        <f t="shared" si="2"/>
        <v>70</v>
      </c>
      <c r="I63" s="9">
        <f>BASE[[#This Row],[Dias]]/30</f>
        <v>2.3333333333333335</v>
      </c>
      <c r="J63" s="10" t="str">
        <f>IF(BASE[[#This Row],[Mês]]&gt;6,"Mais de 6 meses","Pouco tempo")</f>
        <v>Pouco tempo</v>
      </c>
      <c r="K63" s="10">
        <v>1263.2</v>
      </c>
      <c r="L63" s="8">
        <v>6.84</v>
      </c>
      <c r="M63" s="8">
        <v>0</v>
      </c>
      <c r="N63" s="11">
        <f t="shared" si="3"/>
        <v>6.84</v>
      </c>
      <c r="O63" s="8" t="s">
        <v>139</v>
      </c>
    </row>
    <row r="64" spans="2:15" x14ac:dyDescent="0.15">
      <c r="B64" s="14" t="s">
        <v>156</v>
      </c>
      <c r="C64" s="14" t="s">
        <v>14</v>
      </c>
      <c r="D64" s="8" t="s">
        <v>24</v>
      </c>
      <c r="E64" s="8" t="s">
        <v>157</v>
      </c>
      <c r="F64" s="8" t="s">
        <v>37</v>
      </c>
      <c r="G64" s="8" t="s">
        <v>199</v>
      </c>
      <c r="H64" s="14">
        <f t="shared" si="2"/>
        <v>78</v>
      </c>
      <c r="I64" s="9">
        <f>BASE[[#This Row],[Dias]]/30</f>
        <v>2.6</v>
      </c>
      <c r="J64" s="10" t="str">
        <f>IF(BASE[[#This Row],[Mês]]&gt;6,"Mais de 6 meses","Pouco tempo")</f>
        <v>Pouco tempo</v>
      </c>
      <c r="K64" s="10">
        <v>1264</v>
      </c>
      <c r="L64" s="8">
        <v>758.86</v>
      </c>
      <c r="M64" s="8">
        <v>0</v>
      </c>
      <c r="N64" s="11">
        <f t="shared" si="3"/>
        <v>758.86</v>
      </c>
      <c r="O64" s="8" t="s">
        <v>139</v>
      </c>
    </row>
    <row r="65" spans="2:15" hidden="1" x14ac:dyDescent="0.15">
      <c r="B65" s="14" t="s">
        <v>158</v>
      </c>
      <c r="C65" s="14" t="s">
        <v>14</v>
      </c>
      <c r="D65" s="8" t="s">
        <v>20</v>
      </c>
      <c r="E65" s="8" t="s">
        <v>123</v>
      </c>
      <c r="F65" s="8" t="s">
        <v>102</v>
      </c>
      <c r="G65" s="8" t="s">
        <v>31</v>
      </c>
      <c r="H65" s="14">
        <f t="shared" si="2"/>
        <v>8</v>
      </c>
      <c r="I65" s="9">
        <f>BASE[[#This Row],[Dias]]/30</f>
        <v>0.26666666666666666</v>
      </c>
      <c r="J65" s="10" t="str">
        <f>IF(BASE[[#This Row],[Mês]]&gt;6,"Mais de 6 meses","Pouco tempo")</f>
        <v>Pouco tempo</v>
      </c>
      <c r="K65" s="10">
        <v>1277.4000000000001</v>
      </c>
      <c r="L65" s="8">
        <v>0</v>
      </c>
      <c r="M65" s="8">
        <v>0</v>
      </c>
      <c r="N65" s="11">
        <f t="shared" si="3"/>
        <v>0</v>
      </c>
      <c r="O65" s="8" t="s">
        <v>139</v>
      </c>
    </row>
    <row r="66" spans="2:15" x14ac:dyDescent="0.15">
      <c r="B66" s="14" t="s">
        <v>159</v>
      </c>
      <c r="C66" s="14" t="s">
        <v>14</v>
      </c>
      <c r="D66" s="8" t="s">
        <v>20</v>
      </c>
      <c r="E66" s="8" t="s">
        <v>160</v>
      </c>
      <c r="F66" s="8" t="s">
        <v>67</v>
      </c>
      <c r="G66" s="8" t="s">
        <v>27</v>
      </c>
      <c r="H66" s="14">
        <f t="shared" si="2"/>
        <v>63</v>
      </c>
      <c r="I66" s="9">
        <f>BASE[[#This Row],[Dias]]/30</f>
        <v>2.1</v>
      </c>
      <c r="J66" s="10" t="str">
        <f>IF(BASE[[#This Row],[Mês]]&gt;6,"Mais de 6 meses","Pouco tempo")</f>
        <v>Pouco tempo</v>
      </c>
      <c r="K66" s="10">
        <v>1280</v>
      </c>
      <c r="L66" s="8">
        <v>0</v>
      </c>
      <c r="M66" s="8">
        <v>0</v>
      </c>
      <c r="N66" s="11">
        <f t="shared" si="3"/>
        <v>0</v>
      </c>
      <c r="O66" s="8" t="s">
        <v>139</v>
      </c>
    </row>
    <row r="67" spans="2:15" x14ac:dyDescent="0.15">
      <c r="B67" s="14" t="s">
        <v>161</v>
      </c>
      <c r="C67" s="14" t="s">
        <v>14</v>
      </c>
      <c r="D67" s="8" t="s">
        <v>24</v>
      </c>
      <c r="E67" s="8" t="s">
        <v>162</v>
      </c>
      <c r="F67" s="8" t="s">
        <v>126</v>
      </c>
      <c r="G67" s="8" t="s">
        <v>27</v>
      </c>
      <c r="H67" s="14">
        <f t="shared" si="2"/>
        <v>32</v>
      </c>
      <c r="I67" s="9">
        <f>BASE[[#This Row],[Dias]]/30</f>
        <v>1.0666666666666667</v>
      </c>
      <c r="J67" s="10" t="str">
        <f>IF(BASE[[#This Row],[Mês]]&gt;6,"Mais de 6 meses","Pouco tempo")</f>
        <v>Pouco tempo</v>
      </c>
      <c r="K67" s="10">
        <v>1295.9000000000001</v>
      </c>
      <c r="L67" s="8">
        <v>103.78</v>
      </c>
      <c r="M67" s="8">
        <v>0</v>
      </c>
      <c r="N67" s="11">
        <f t="shared" si="3"/>
        <v>103.78</v>
      </c>
      <c r="O67" s="8" t="s">
        <v>139</v>
      </c>
    </row>
    <row r="68" spans="2:15" x14ac:dyDescent="0.15">
      <c r="B68" s="14" t="s">
        <v>163</v>
      </c>
      <c r="C68" s="14" t="s">
        <v>14</v>
      </c>
      <c r="D68" s="8" t="s">
        <v>24</v>
      </c>
      <c r="E68" s="8" t="s">
        <v>59</v>
      </c>
      <c r="F68" s="8" t="s">
        <v>22</v>
      </c>
      <c r="G68" s="8" t="s">
        <v>27</v>
      </c>
      <c r="H68" s="14">
        <f t="shared" ref="H68:H85" si="4">F68-E68</f>
        <v>13</v>
      </c>
      <c r="I68" s="9">
        <f>BASE[[#This Row],[Dias]]/30</f>
        <v>0.43333333333333335</v>
      </c>
      <c r="J68" s="10" t="str">
        <f>IF(BASE[[#This Row],[Mês]]&gt;6,"Mais de 6 meses","Pouco tempo")</f>
        <v>Pouco tempo</v>
      </c>
      <c r="K68" s="10">
        <v>1300</v>
      </c>
      <c r="L68" s="8">
        <v>0</v>
      </c>
      <c r="M68" s="8">
        <v>0</v>
      </c>
      <c r="N68" s="11">
        <f t="shared" ref="N68:N85" si="5">L68+M68</f>
        <v>0</v>
      </c>
      <c r="O68" s="8" t="s">
        <v>139</v>
      </c>
    </row>
    <row r="69" spans="2:15" x14ac:dyDescent="0.15">
      <c r="B69" s="14" t="s">
        <v>164</v>
      </c>
      <c r="C69" s="14" t="s">
        <v>45</v>
      </c>
      <c r="D69" s="8" t="s">
        <v>24</v>
      </c>
      <c r="E69" s="8" t="s">
        <v>165</v>
      </c>
      <c r="F69" s="8" t="s">
        <v>17</v>
      </c>
      <c r="G69" s="8" t="s">
        <v>27</v>
      </c>
      <c r="H69" s="14">
        <f t="shared" si="4"/>
        <v>39</v>
      </c>
      <c r="I69" s="9">
        <f>BASE[[#This Row],[Dias]]/30</f>
        <v>1.3</v>
      </c>
      <c r="J69" s="10" t="str">
        <f>IF(BASE[[#This Row],[Mês]]&gt;6,"Mais de 6 meses","Pouco tempo")</f>
        <v>Pouco tempo</v>
      </c>
      <c r="K69" s="10">
        <v>1300</v>
      </c>
      <c r="L69" s="8">
        <v>189.64</v>
      </c>
      <c r="M69" s="8">
        <v>0</v>
      </c>
      <c r="N69" s="11">
        <f t="shared" si="5"/>
        <v>189.64</v>
      </c>
      <c r="O69" s="8" t="s">
        <v>139</v>
      </c>
    </row>
    <row r="70" spans="2:15" x14ac:dyDescent="0.15">
      <c r="B70" s="14" t="s">
        <v>166</v>
      </c>
      <c r="C70" s="14" t="s">
        <v>14</v>
      </c>
      <c r="D70" s="8" t="s">
        <v>24</v>
      </c>
      <c r="E70" s="8" t="s">
        <v>152</v>
      </c>
      <c r="F70" s="8" t="s">
        <v>37</v>
      </c>
      <c r="G70" s="8" t="s">
        <v>27</v>
      </c>
      <c r="H70" s="14">
        <f t="shared" si="4"/>
        <v>29</v>
      </c>
      <c r="I70" s="9">
        <f>BASE[[#This Row],[Dias]]/30</f>
        <v>0.96666666666666667</v>
      </c>
      <c r="J70" s="10" t="str">
        <f>IF(BASE[[#This Row],[Mês]]&gt;6,"Mais de 6 meses","Pouco tempo")</f>
        <v>Pouco tempo</v>
      </c>
      <c r="K70" s="10">
        <v>1300</v>
      </c>
      <c r="L70" s="8">
        <v>448.95</v>
      </c>
      <c r="M70" s="8">
        <v>0</v>
      </c>
      <c r="N70" s="11">
        <f t="shared" si="5"/>
        <v>448.95</v>
      </c>
      <c r="O70" s="8" t="s">
        <v>139</v>
      </c>
    </row>
    <row r="71" spans="2:15" x14ac:dyDescent="0.15">
      <c r="B71" s="14" t="s">
        <v>167</v>
      </c>
      <c r="C71" s="14" t="s">
        <v>14</v>
      </c>
      <c r="D71" s="8" t="s">
        <v>20</v>
      </c>
      <c r="E71" s="8" t="s">
        <v>67</v>
      </c>
      <c r="F71" s="8" t="s">
        <v>87</v>
      </c>
      <c r="G71" s="8" t="s">
        <v>27</v>
      </c>
      <c r="H71" s="14">
        <f t="shared" si="4"/>
        <v>18</v>
      </c>
      <c r="I71" s="9">
        <f>BASE[[#This Row],[Dias]]/30</f>
        <v>0.6</v>
      </c>
      <c r="J71" s="10" t="str">
        <f>IF(BASE[[#This Row],[Mês]]&gt;6,"Mais de 6 meses","Pouco tempo")</f>
        <v>Pouco tempo</v>
      </c>
      <c r="K71" s="10">
        <v>1330</v>
      </c>
      <c r="L71" s="8">
        <v>380.09</v>
      </c>
      <c r="M71" s="8">
        <v>0</v>
      </c>
      <c r="N71" s="11">
        <f t="shared" si="5"/>
        <v>380.09</v>
      </c>
      <c r="O71" s="8" t="s">
        <v>139</v>
      </c>
    </row>
    <row r="72" spans="2:15" hidden="1" x14ac:dyDescent="0.15">
      <c r="B72" s="14" t="s">
        <v>168</v>
      </c>
      <c r="C72" s="14" t="s">
        <v>45</v>
      </c>
      <c r="D72" s="8" t="s">
        <v>20</v>
      </c>
      <c r="E72" s="8" t="s">
        <v>87</v>
      </c>
      <c r="F72" s="8" t="s">
        <v>144</v>
      </c>
      <c r="G72" s="8" t="s">
        <v>31</v>
      </c>
      <c r="H72" s="14">
        <f t="shared" si="4"/>
        <v>6</v>
      </c>
      <c r="I72" s="9">
        <f>BASE[[#This Row],[Dias]]/30</f>
        <v>0.2</v>
      </c>
      <c r="J72" s="10" t="str">
        <f>IF(BASE[[#This Row],[Mês]]&gt;6,"Mais de 6 meses","Pouco tempo")</f>
        <v>Pouco tempo</v>
      </c>
      <c r="K72" s="10">
        <v>1400</v>
      </c>
      <c r="L72" s="8">
        <v>0</v>
      </c>
      <c r="M72" s="8">
        <v>0</v>
      </c>
      <c r="N72" s="11">
        <f t="shared" si="5"/>
        <v>0</v>
      </c>
      <c r="O72" s="8" t="s">
        <v>139</v>
      </c>
    </row>
    <row r="73" spans="2:15" hidden="1" x14ac:dyDescent="0.15">
      <c r="B73" s="14" t="s">
        <v>169</v>
      </c>
      <c r="C73" s="14" t="s">
        <v>14</v>
      </c>
      <c r="D73" s="8" t="s">
        <v>20</v>
      </c>
      <c r="E73" s="8" t="s">
        <v>62</v>
      </c>
      <c r="F73" s="8" t="s">
        <v>135</v>
      </c>
      <c r="G73" s="8" t="s">
        <v>31</v>
      </c>
      <c r="H73" s="14">
        <f t="shared" si="4"/>
        <v>2</v>
      </c>
      <c r="I73" s="9">
        <f>BASE[[#This Row],[Dias]]/30</f>
        <v>6.6666666666666666E-2</v>
      </c>
      <c r="J73" s="10" t="str">
        <f>IF(BASE[[#This Row],[Mês]]&gt;6,"Mais de 6 meses","Pouco tempo")</f>
        <v>Pouco tempo</v>
      </c>
      <c r="K73" s="10">
        <v>1500</v>
      </c>
      <c r="L73" s="8">
        <v>0</v>
      </c>
      <c r="M73" s="8">
        <v>0</v>
      </c>
      <c r="N73" s="11">
        <f t="shared" si="5"/>
        <v>0</v>
      </c>
      <c r="O73" s="8" t="s">
        <v>139</v>
      </c>
    </row>
    <row r="74" spans="2:15" hidden="1" x14ac:dyDescent="0.15">
      <c r="B74" s="14" t="s">
        <v>149</v>
      </c>
      <c r="C74" s="14" t="s">
        <v>14</v>
      </c>
      <c r="D74" s="8" t="s">
        <v>20</v>
      </c>
      <c r="E74" s="8" t="s">
        <v>17</v>
      </c>
      <c r="F74" s="8" t="s">
        <v>62</v>
      </c>
      <c r="G74" s="8" t="s">
        <v>119</v>
      </c>
      <c r="H74" s="14">
        <f t="shared" si="4"/>
        <v>22</v>
      </c>
      <c r="I74" s="9">
        <f>BASE[[#This Row],[Dias]]/30</f>
        <v>0.73333333333333328</v>
      </c>
      <c r="J74" s="10" t="str">
        <f>IF(BASE[[#This Row],[Mês]]&gt;6,"Mais de 6 meses","Pouco tempo")</f>
        <v>Pouco tempo</v>
      </c>
      <c r="K74" s="10">
        <v>1600</v>
      </c>
      <c r="L74" s="8">
        <v>0</v>
      </c>
      <c r="M74" s="8">
        <v>0</v>
      </c>
      <c r="N74" s="11">
        <f t="shared" si="5"/>
        <v>0</v>
      </c>
      <c r="O74" s="8" t="s">
        <v>139</v>
      </c>
    </row>
    <row r="75" spans="2:15" hidden="1" x14ac:dyDescent="0.15">
      <c r="B75" s="14" t="s">
        <v>170</v>
      </c>
      <c r="C75" s="14" t="s">
        <v>14</v>
      </c>
      <c r="D75" s="8" t="s">
        <v>15</v>
      </c>
      <c r="E75" s="8" t="s">
        <v>171</v>
      </c>
      <c r="F75" s="8" t="s">
        <v>67</v>
      </c>
      <c r="G75" s="8" t="s">
        <v>119</v>
      </c>
      <c r="H75" s="14">
        <f t="shared" si="4"/>
        <v>7</v>
      </c>
      <c r="I75" s="9">
        <f>BASE[[#This Row],[Dias]]/30</f>
        <v>0.23333333333333334</v>
      </c>
      <c r="J75" s="10" t="str">
        <f>IF(BASE[[#This Row],[Mês]]&gt;6,"Mais de 6 meses","Pouco tempo")</f>
        <v>Pouco tempo</v>
      </c>
      <c r="K75" s="10">
        <v>2419.4</v>
      </c>
      <c r="L75" s="8">
        <v>0</v>
      </c>
      <c r="M75" s="8">
        <v>0</v>
      </c>
      <c r="N75" s="11">
        <f t="shared" si="5"/>
        <v>0</v>
      </c>
      <c r="O75" s="8" t="s">
        <v>139</v>
      </c>
    </row>
    <row r="76" spans="2:15" hidden="1" x14ac:dyDescent="0.15">
      <c r="B76" s="14" t="s">
        <v>172</v>
      </c>
      <c r="C76" s="14" t="s">
        <v>14</v>
      </c>
      <c r="D76" s="8" t="s">
        <v>24</v>
      </c>
      <c r="E76" s="8" t="s">
        <v>173</v>
      </c>
      <c r="F76" s="8" t="s">
        <v>126</v>
      </c>
      <c r="G76" s="8" t="s">
        <v>174</v>
      </c>
      <c r="H76" s="14">
        <f t="shared" si="4"/>
        <v>599</v>
      </c>
      <c r="I76" s="9">
        <f>BASE[[#This Row],[Dias]]/30</f>
        <v>19.966666666666665</v>
      </c>
      <c r="J76" s="10" t="str">
        <f>IF(BASE[[#This Row],[Mês]]&gt;6,"Mais de 6 meses","Pouco tempo")</f>
        <v>Mais de 6 meses</v>
      </c>
      <c r="K76" s="8">
        <v>702</v>
      </c>
      <c r="L76" s="8">
        <v>1515.2</v>
      </c>
      <c r="M76" s="8">
        <v>21.99</v>
      </c>
      <c r="N76" s="11">
        <f t="shared" si="5"/>
        <v>1537.19</v>
      </c>
      <c r="O76" s="8" t="s">
        <v>139</v>
      </c>
    </row>
    <row r="77" spans="2:15" x14ac:dyDescent="0.15">
      <c r="B77" s="14" t="s">
        <v>175</v>
      </c>
      <c r="C77" s="14" t="s">
        <v>14</v>
      </c>
      <c r="D77" s="8" t="s">
        <v>15</v>
      </c>
      <c r="E77" s="8" t="s">
        <v>176</v>
      </c>
      <c r="F77" s="8" t="s">
        <v>177</v>
      </c>
      <c r="G77" s="8" t="s">
        <v>199</v>
      </c>
      <c r="H77" s="14">
        <f t="shared" si="4"/>
        <v>44</v>
      </c>
      <c r="I77" s="9">
        <f>BASE[[#This Row],[Dias]]/30</f>
        <v>1.4666666666666666</v>
      </c>
      <c r="J77" s="10" t="str">
        <f>IF(BASE[[#This Row],[Mês]]&gt;6,"Mais de 6 meses","Pouco tempo")</f>
        <v>Pouco tempo</v>
      </c>
      <c r="K77" s="10">
        <v>1263.2</v>
      </c>
      <c r="L77" s="8">
        <v>108.32</v>
      </c>
      <c r="M77" s="8">
        <v>11.78</v>
      </c>
      <c r="N77" s="11">
        <f t="shared" si="5"/>
        <v>120.1</v>
      </c>
      <c r="O77" s="8" t="s">
        <v>178</v>
      </c>
    </row>
    <row r="78" spans="2:15" x14ac:dyDescent="0.15">
      <c r="B78" s="14" t="s">
        <v>179</v>
      </c>
      <c r="C78" s="14" t="s">
        <v>14</v>
      </c>
      <c r="D78" s="8" t="s">
        <v>24</v>
      </c>
      <c r="E78" s="8" t="s">
        <v>160</v>
      </c>
      <c r="F78" s="8" t="s">
        <v>22</v>
      </c>
      <c r="G78" s="8" t="s">
        <v>199</v>
      </c>
      <c r="H78" s="14">
        <f t="shared" si="4"/>
        <v>89</v>
      </c>
      <c r="I78" s="9">
        <f>BASE[[#This Row],[Dias]]/30</f>
        <v>2.9666666666666668</v>
      </c>
      <c r="J78" s="10" t="str">
        <f>IF(BASE[[#This Row],[Mês]]&gt;6,"Mais de 6 meses","Pouco tempo")</f>
        <v>Pouco tempo</v>
      </c>
      <c r="K78" s="10">
        <v>1263.2</v>
      </c>
      <c r="L78" s="8">
        <v>754.6</v>
      </c>
      <c r="M78" s="8">
        <v>117.51</v>
      </c>
      <c r="N78" s="11">
        <f t="shared" si="5"/>
        <v>872.11</v>
      </c>
      <c r="O78" s="8" t="s">
        <v>178</v>
      </c>
    </row>
    <row r="79" spans="2:15" x14ac:dyDescent="0.15">
      <c r="B79" s="14" t="s">
        <v>180</v>
      </c>
      <c r="C79" s="14" t="s">
        <v>14</v>
      </c>
      <c r="D79" s="8" t="s">
        <v>20</v>
      </c>
      <c r="E79" s="8" t="s">
        <v>181</v>
      </c>
      <c r="F79" s="8" t="s">
        <v>37</v>
      </c>
      <c r="G79" s="8" t="s">
        <v>199</v>
      </c>
      <c r="H79" s="14">
        <f t="shared" si="4"/>
        <v>89</v>
      </c>
      <c r="I79" s="9">
        <f>BASE[[#This Row],[Dias]]/30</f>
        <v>2.9666666666666668</v>
      </c>
      <c r="J79" s="10" t="str">
        <f>IF(BASE[[#This Row],[Mês]]&gt;6,"Mais de 6 meses","Pouco tempo")</f>
        <v>Pouco tempo</v>
      </c>
      <c r="K79" s="10">
        <v>1263.2</v>
      </c>
      <c r="L79" s="8">
        <v>618.71</v>
      </c>
      <c r="M79" s="8">
        <v>32</v>
      </c>
      <c r="N79" s="11">
        <f t="shared" si="5"/>
        <v>650.71</v>
      </c>
      <c r="O79" s="8" t="s">
        <v>178</v>
      </c>
    </row>
    <row r="80" spans="2:15" x14ac:dyDescent="0.15">
      <c r="B80" s="14" t="s">
        <v>63</v>
      </c>
      <c r="C80" s="14" t="s">
        <v>14</v>
      </c>
      <c r="D80" s="8" t="s">
        <v>24</v>
      </c>
      <c r="E80" s="8" t="s">
        <v>182</v>
      </c>
      <c r="F80" s="8" t="s">
        <v>67</v>
      </c>
      <c r="G80" s="8" t="s">
        <v>199</v>
      </c>
      <c r="H80" s="14">
        <f t="shared" si="4"/>
        <v>44</v>
      </c>
      <c r="I80" s="9">
        <f>BASE[[#This Row],[Dias]]/30</f>
        <v>1.4666666666666666</v>
      </c>
      <c r="J80" s="10" t="str">
        <f>IF(BASE[[#This Row],[Mês]]&gt;6,"Mais de 6 meses","Pouco tempo")</f>
        <v>Pouco tempo</v>
      </c>
      <c r="K80" s="10">
        <v>1263.2</v>
      </c>
      <c r="L80" s="8">
        <v>320.58</v>
      </c>
      <c r="M80" s="8">
        <v>18.61</v>
      </c>
      <c r="N80" s="11">
        <f t="shared" si="5"/>
        <v>339.19</v>
      </c>
      <c r="O80" s="8" t="s">
        <v>178</v>
      </c>
    </row>
    <row r="81" spans="2:17" x14ac:dyDescent="0.15">
      <c r="B81" s="14" t="s">
        <v>183</v>
      </c>
      <c r="C81" s="14" t="s">
        <v>14</v>
      </c>
      <c r="D81" s="8" t="s">
        <v>15</v>
      </c>
      <c r="E81" s="8" t="s">
        <v>184</v>
      </c>
      <c r="F81" s="8" t="s">
        <v>102</v>
      </c>
      <c r="G81" s="8" t="s">
        <v>199</v>
      </c>
      <c r="H81" s="14">
        <f t="shared" si="4"/>
        <v>44</v>
      </c>
      <c r="I81" s="9">
        <f>BASE[[#This Row],[Dias]]/30</f>
        <v>1.4666666666666666</v>
      </c>
      <c r="J81" s="10" t="str">
        <f>IF(BASE[[#This Row],[Mês]]&gt;6,"Mais de 6 meses","Pouco tempo")</f>
        <v>Pouco tempo</v>
      </c>
      <c r="K81" s="10">
        <v>1263.2</v>
      </c>
      <c r="L81" s="8">
        <v>507.81</v>
      </c>
      <c r="M81" s="8">
        <v>67.37</v>
      </c>
      <c r="N81" s="11">
        <f t="shared" si="5"/>
        <v>575.18000000000006</v>
      </c>
      <c r="O81" s="8" t="s">
        <v>178</v>
      </c>
    </row>
    <row r="82" spans="2:17" x14ac:dyDescent="0.15">
      <c r="B82" s="14" t="s">
        <v>185</v>
      </c>
      <c r="C82" s="14" t="s">
        <v>14</v>
      </c>
      <c r="D82" s="8" t="s">
        <v>24</v>
      </c>
      <c r="E82" s="8" t="s">
        <v>186</v>
      </c>
      <c r="F82" s="8" t="s">
        <v>126</v>
      </c>
      <c r="G82" s="8" t="s">
        <v>27</v>
      </c>
      <c r="H82" s="14">
        <f t="shared" si="4"/>
        <v>89</v>
      </c>
      <c r="I82" s="9">
        <f>BASE[[#This Row],[Dias]]/30</f>
        <v>2.9666666666666668</v>
      </c>
      <c r="J82" s="10" t="str">
        <f>IF(BASE[[#This Row],[Mês]]&gt;6,"Mais de 6 meses","Pouco tempo")</f>
        <v>Pouco tempo</v>
      </c>
      <c r="K82" s="10">
        <v>1295.9000000000001</v>
      </c>
      <c r="L82" s="8">
        <v>917.9</v>
      </c>
      <c r="M82" s="8">
        <v>103.08</v>
      </c>
      <c r="N82" s="11">
        <f t="shared" si="5"/>
        <v>1020.98</v>
      </c>
      <c r="O82" s="8" t="s">
        <v>178</v>
      </c>
    </row>
    <row r="83" spans="2:17" hidden="1" x14ac:dyDescent="0.15">
      <c r="B83" s="14" t="s">
        <v>187</v>
      </c>
      <c r="C83" s="14" t="s">
        <v>14</v>
      </c>
      <c r="D83" s="8" t="s">
        <v>24</v>
      </c>
      <c r="E83" s="8" t="s">
        <v>188</v>
      </c>
      <c r="F83" s="8" t="s">
        <v>84</v>
      </c>
      <c r="G83" s="8" t="s">
        <v>31</v>
      </c>
      <c r="H83" s="14">
        <f t="shared" si="4"/>
        <v>89</v>
      </c>
      <c r="I83" s="9">
        <f>BASE[[#This Row],[Dias]]/30</f>
        <v>2.9666666666666668</v>
      </c>
      <c r="J83" s="10" t="str">
        <f>IF(BASE[[#This Row],[Mês]]&gt;6,"Mais de 6 meses","Pouco tempo")</f>
        <v>Pouco tempo</v>
      </c>
      <c r="K83" s="10">
        <v>1400</v>
      </c>
      <c r="L83" s="8">
        <v>466.09</v>
      </c>
      <c r="M83" s="8">
        <v>28.2</v>
      </c>
      <c r="N83" s="11">
        <f t="shared" si="5"/>
        <v>494.28999999999996</v>
      </c>
      <c r="O83" s="8" t="s">
        <v>178</v>
      </c>
    </row>
    <row r="84" spans="2:17" hidden="1" x14ac:dyDescent="0.15">
      <c r="B84" s="14" t="s">
        <v>80</v>
      </c>
      <c r="C84" s="14" t="s">
        <v>14</v>
      </c>
      <c r="D84" s="8" t="s">
        <v>15</v>
      </c>
      <c r="E84" s="8" t="s">
        <v>184</v>
      </c>
      <c r="F84" s="8" t="s">
        <v>102</v>
      </c>
      <c r="G84" s="8" t="s">
        <v>31</v>
      </c>
      <c r="H84" s="14">
        <f t="shared" si="4"/>
        <v>44</v>
      </c>
      <c r="I84" s="9">
        <f>BASE[[#This Row],[Dias]]/30</f>
        <v>1.4666666666666666</v>
      </c>
      <c r="J84" s="10" t="str">
        <f>IF(BASE[[#This Row],[Mês]]&gt;6,"Mais de 6 meses","Pouco tempo")</f>
        <v>Pouco tempo</v>
      </c>
      <c r="K84" s="10">
        <v>1500</v>
      </c>
      <c r="L84" s="8">
        <v>1059</v>
      </c>
      <c r="M84" s="8">
        <v>80</v>
      </c>
      <c r="N84" s="11">
        <f t="shared" si="5"/>
        <v>1139</v>
      </c>
      <c r="O84" s="8" t="s">
        <v>178</v>
      </c>
    </row>
    <row r="85" spans="2:17" hidden="1" x14ac:dyDescent="0.15">
      <c r="B85" s="14" t="s">
        <v>189</v>
      </c>
      <c r="C85" s="14" t="s">
        <v>14</v>
      </c>
      <c r="D85" s="8" t="s">
        <v>15</v>
      </c>
      <c r="E85" s="8" t="s">
        <v>190</v>
      </c>
      <c r="F85" s="8" t="s">
        <v>191</v>
      </c>
      <c r="G85" s="8" t="s">
        <v>119</v>
      </c>
      <c r="H85" s="14">
        <f t="shared" si="4"/>
        <v>89</v>
      </c>
      <c r="I85" s="9">
        <f>BASE[[#This Row],[Dias]]/30</f>
        <v>2.9666666666666668</v>
      </c>
      <c r="J85" s="10" t="str">
        <f>IF(BASE[[#This Row],[Mês]]&gt;6,"Mais de 6 meses","Pouco tempo")</f>
        <v>Pouco tempo</v>
      </c>
      <c r="K85" s="10">
        <v>1800</v>
      </c>
      <c r="L85" s="8">
        <v>1391.1</v>
      </c>
      <c r="M85" s="8">
        <v>187.19</v>
      </c>
      <c r="N85" s="11">
        <f t="shared" si="5"/>
        <v>1578.29</v>
      </c>
      <c r="O85" s="8" t="s">
        <v>178</v>
      </c>
    </row>
    <row r="86" spans="2:17" x14ac:dyDescent="0.15">
      <c r="B86" s="12"/>
      <c r="C86" s="12"/>
      <c r="E86" s="8"/>
      <c r="F86" s="8"/>
      <c r="G86" s="8"/>
      <c r="N86" s="8"/>
      <c r="O86" s="8"/>
      <c r="P86" s="8"/>
      <c r="Q86" s="13"/>
    </row>
  </sheetData>
  <pageMargins left="0.78740157499999996" right="0.78740157499999996" top="0.984251969" bottom="0.984251969" header="0" footer="0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workbookViewId="0">
      <selection activeCell="P32" sqref="P32"/>
    </sheetView>
  </sheetViews>
  <sheetFormatPr defaultRowHeight="12.75" x14ac:dyDescent="0.15"/>
  <cols>
    <col min="1" max="1" width="23.6640625" style="3" customWidth="1"/>
    <col min="2" max="2" width="24.83203125" style="3" bestFit="1" customWidth="1"/>
    <col min="3" max="16384" width="9.33203125" style="3"/>
  </cols>
  <sheetData>
    <row r="3" spans="1:3" x14ac:dyDescent="0.15">
      <c r="A3" s="2" t="s">
        <v>193</v>
      </c>
      <c r="B3" s="3" t="s">
        <v>194</v>
      </c>
    </row>
    <row r="4" spans="1:3" x14ac:dyDescent="0.15">
      <c r="A4" s="4" t="s">
        <v>14</v>
      </c>
      <c r="B4" s="5">
        <v>73</v>
      </c>
      <c r="C4" s="3">
        <f>B4</f>
        <v>73</v>
      </c>
    </row>
    <row r="5" spans="1:3" x14ac:dyDescent="0.15">
      <c r="A5" s="4" t="s">
        <v>45</v>
      </c>
      <c r="B5" s="5">
        <v>9</v>
      </c>
      <c r="C5" s="3">
        <f>B5</f>
        <v>9</v>
      </c>
    </row>
    <row r="6" spans="1:3" x14ac:dyDescent="0.15">
      <c r="A6" s="4" t="s">
        <v>192</v>
      </c>
      <c r="B6" s="5">
        <v>82</v>
      </c>
    </row>
    <row r="9" spans="1:3" x14ac:dyDescent="0.15">
      <c r="A9" s="3" t="s">
        <v>200</v>
      </c>
    </row>
    <row r="10" spans="1:3" x14ac:dyDescent="0.15">
      <c r="A10" s="2" t="s">
        <v>193</v>
      </c>
      <c r="B10" s="3" t="s">
        <v>194</v>
      </c>
    </row>
    <row r="11" spans="1:3" x14ac:dyDescent="0.15">
      <c r="A11" s="4" t="s">
        <v>24</v>
      </c>
      <c r="B11" s="5">
        <v>34</v>
      </c>
    </row>
    <row r="12" spans="1:3" x14ac:dyDescent="0.15">
      <c r="A12" s="4" t="s">
        <v>20</v>
      </c>
      <c r="B12" s="5">
        <v>29</v>
      </c>
    </row>
    <row r="13" spans="1:3" x14ac:dyDescent="0.15">
      <c r="A13" s="4" t="s">
        <v>15</v>
      </c>
      <c r="B13" s="5">
        <v>19</v>
      </c>
    </row>
    <row r="14" spans="1:3" x14ac:dyDescent="0.15">
      <c r="A14" s="4" t="s">
        <v>192</v>
      </c>
      <c r="B14" s="5">
        <v>82</v>
      </c>
    </row>
    <row r="17" spans="1:3" x14ac:dyDescent="0.15">
      <c r="A17" s="3" t="s">
        <v>201</v>
      </c>
    </row>
    <row r="18" spans="1:3" x14ac:dyDescent="0.15">
      <c r="A18" s="2" t="s">
        <v>193</v>
      </c>
      <c r="B18" s="3" t="s">
        <v>194</v>
      </c>
    </row>
    <row r="19" spans="1:3" x14ac:dyDescent="0.15">
      <c r="A19" s="4" t="s">
        <v>197</v>
      </c>
      <c r="B19" s="5">
        <v>36</v>
      </c>
    </row>
    <row r="20" spans="1:3" x14ac:dyDescent="0.15">
      <c r="A20" s="4" t="s">
        <v>198</v>
      </c>
      <c r="B20" s="5">
        <v>46</v>
      </c>
    </row>
    <row r="21" spans="1:3" x14ac:dyDescent="0.15">
      <c r="A21" s="4" t="s">
        <v>192</v>
      </c>
      <c r="B21" s="5">
        <v>82</v>
      </c>
      <c r="C21"/>
    </row>
    <row r="22" spans="1:3" x14ac:dyDescent="0.15">
      <c r="C22"/>
    </row>
    <row r="23" spans="1:3" x14ac:dyDescent="0.15">
      <c r="C23"/>
    </row>
    <row r="24" spans="1:3" x14ac:dyDescent="0.15">
      <c r="C24"/>
    </row>
    <row r="25" spans="1:3" x14ac:dyDescent="0.15">
      <c r="A25" s="2" t="s">
        <v>193</v>
      </c>
      <c r="B25" s="3" t="s">
        <v>194</v>
      </c>
      <c r="C25"/>
    </row>
    <row r="26" spans="1:3" x14ac:dyDescent="0.15">
      <c r="A26" s="4" t="s">
        <v>119</v>
      </c>
      <c r="B26" s="5">
        <v>9</v>
      </c>
      <c r="C26"/>
    </row>
    <row r="27" spans="1:3" x14ac:dyDescent="0.15">
      <c r="A27" s="4" t="s">
        <v>174</v>
      </c>
      <c r="B27" s="5">
        <v>1</v>
      </c>
      <c r="C27"/>
    </row>
    <row r="28" spans="1:3" x14ac:dyDescent="0.15">
      <c r="A28" s="4" t="s">
        <v>31</v>
      </c>
      <c r="B28" s="5">
        <v>19</v>
      </c>
      <c r="C28"/>
    </row>
    <row r="29" spans="1:3" x14ac:dyDescent="0.15">
      <c r="A29" s="4" t="s">
        <v>199</v>
      </c>
      <c r="B29" s="5">
        <v>34</v>
      </c>
      <c r="C29"/>
    </row>
    <row r="30" spans="1:3" x14ac:dyDescent="0.15">
      <c r="A30" s="4" t="s">
        <v>27</v>
      </c>
      <c r="B30" s="5">
        <v>16</v>
      </c>
      <c r="C30"/>
    </row>
    <row r="31" spans="1:3" x14ac:dyDescent="0.15">
      <c r="A31" s="4" t="s">
        <v>40</v>
      </c>
      <c r="B31" s="5">
        <v>3</v>
      </c>
      <c r="C31"/>
    </row>
    <row r="32" spans="1:3" x14ac:dyDescent="0.15">
      <c r="A32" s="4" t="s">
        <v>192</v>
      </c>
      <c r="B32" s="5">
        <v>82</v>
      </c>
      <c r="C32"/>
    </row>
    <row r="33" spans="1:3" x14ac:dyDescent="0.15">
      <c r="A33"/>
      <c r="B33"/>
      <c r="C33"/>
    </row>
    <row r="34" spans="1:3" x14ac:dyDescent="0.15">
      <c r="A34"/>
      <c r="B34"/>
      <c r="C34"/>
    </row>
    <row r="35" spans="1:3" x14ac:dyDescent="0.15">
      <c r="A35"/>
      <c r="B35"/>
      <c r="C35"/>
    </row>
    <row r="36" spans="1:3" x14ac:dyDescent="0.15">
      <c r="A36" s="2" t="s">
        <v>193</v>
      </c>
      <c r="B36" s="3" t="s">
        <v>194</v>
      </c>
      <c r="C36"/>
    </row>
    <row r="37" spans="1:3" x14ac:dyDescent="0.15">
      <c r="A37" s="4" t="s">
        <v>18</v>
      </c>
      <c r="B37" s="16">
        <v>4.878048780487805E-2</v>
      </c>
      <c r="C37"/>
    </row>
    <row r="38" spans="1:3" x14ac:dyDescent="0.15">
      <c r="A38" s="4" t="s">
        <v>34</v>
      </c>
      <c r="B38" s="16">
        <v>3.6585365853658534E-2</v>
      </c>
      <c r="C38"/>
    </row>
    <row r="39" spans="1:3" x14ac:dyDescent="0.15">
      <c r="A39" s="4" t="s">
        <v>43</v>
      </c>
      <c r="B39" s="16">
        <v>0.5</v>
      </c>
    </row>
    <row r="40" spans="1:3" x14ac:dyDescent="0.15">
      <c r="A40" s="4" t="s">
        <v>139</v>
      </c>
      <c r="B40" s="16">
        <v>0.3048780487804878</v>
      </c>
    </row>
    <row r="41" spans="1:3" x14ac:dyDescent="0.15">
      <c r="A41" s="4" t="s">
        <v>178</v>
      </c>
      <c r="B41" s="16">
        <v>0.10975609756097561</v>
      </c>
    </row>
    <row r="42" spans="1:3" x14ac:dyDescent="0.15">
      <c r="A42" s="4" t="s">
        <v>192</v>
      </c>
      <c r="B42" s="16">
        <v>1</v>
      </c>
    </row>
    <row r="43" spans="1:3" x14ac:dyDescent="0.15">
      <c r="A43"/>
      <c r="B43"/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GridLines="0" tabSelected="1" workbookViewId="0">
      <selection activeCell="R34" sqref="R34"/>
    </sheetView>
  </sheetViews>
  <sheetFormatPr defaultRowHeight="10.5" x14ac:dyDescent="0.15"/>
  <cols>
    <col min="1" max="3" width="9.33203125" style="17"/>
    <col min="4" max="16384" width="9.33203125" style="1"/>
  </cols>
  <sheetData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Tabelas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 Nt.</dc:creator>
  <cp:keywords/>
  <dc:description/>
  <cp:lastModifiedBy>Gabriel Scalione</cp:lastModifiedBy>
  <cp:revision/>
  <dcterms:created xsi:type="dcterms:W3CDTF">2010-02-14T13:15:16Z</dcterms:created>
  <dcterms:modified xsi:type="dcterms:W3CDTF">2022-02-05T13:25:48Z</dcterms:modified>
  <cp:category/>
  <cp:contentStatus/>
</cp:coreProperties>
</file>