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ialin/Desktop/"/>
    </mc:Choice>
  </mc:AlternateContent>
  <xr:revisionPtr revIDLastSave="0" documentId="13_ncr:1_{42808F0E-F0E1-7344-B95A-599ED37EEDFA}" xr6:coauthVersionLast="47" xr6:coauthVersionMax="47" xr10:uidLastSave="{00000000-0000-0000-0000-000000000000}"/>
  <bookViews>
    <workbookView xWindow="0" yWindow="500" windowWidth="25600" windowHeight="15500" xr2:uid="{E1C7A2A5-AA21-4386-BE94-2780139EBBE4}"/>
  </bookViews>
  <sheets>
    <sheet name="43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" l="1"/>
  <c r="O10" i="1"/>
  <c r="O9" i="1"/>
  <c r="O8" i="1"/>
  <c r="O7" i="1"/>
  <c r="O5" i="1"/>
  <c r="O4" i="1"/>
  <c r="O3" i="1"/>
  <c r="N5" i="1"/>
  <c r="N11" i="1"/>
  <c r="N10" i="1"/>
  <c r="N9" i="1"/>
  <c r="N8" i="1"/>
  <c r="N7" i="1"/>
  <c r="N4" i="1"/>
  <c r="N3" i="1"/>
  <c r="J15" i="1" l="1"/>
  <c r="L3" i="1" l="1"/>
  <c r="L4" i="1"/>
  <c r="L5" i="1"/>
  <c r="L6" i="1"/>
  <c r="L7" i="1"/>
  <c r="L8" i="1"/>
  <c r="L10" i="1"/>
  <c r="F3" i="1" l="1"/>
  <c r="F4" i="1"/>
  <c r="F11" i="1"/>
  <c r="F10" i="1"/>
  <c r="F9" i="1"/>
  <c r="F8" i="1"/>
  <c r="F7" i="1"/>
  <c r="F6" i="1"/>
  <c r="F5" i="1"/>
  <c r="J3" i="1" l="1"/>
  <c r="J4" i="1"/>
  <c r="J5" i="1"/>
  <c r="J6" i="1"/>
  <c r="J7" i="1"/>
  <c r="J8" i="1"/>
  <c r="J9" i="1"/>
  <c r="J10" i="1"/>
  <c r="J11" i="1"/>
  <c r="J12" i="1"/>
  <c r="J13" i="1"/>
  <c r="H3" i="1" l="1"/>
  <c r="H4" i="1"/>
  <c r="H5" i="1"/>
  <c r="H6" i="1"/>
  <c r="H7" i="1"/>
  <c r="H8" i="1"/>
  <c r="H9" i="1"/>
  <c r="H10" i="1"/>
  <c r="H12" i="1" s="1"/>
</calcChain>
</file>

<file path=xl/sharedStrings.xml><?xml version="1.0" encoding="utf-8"?>
<sst xmlns="http://schemas.openxmlformats.org/spreadsheetml/2006/main" count="98" uniqueCount="72">
  <si>
    <t>1000/1250+15</t>
    <phoneticPr fontId="1" type="noConversion"/>
  </si>
  <si>
    <t>1.20-1.49</t>
    <phoneticPr fontId="1" type="noConversion"/>
  </si>
  <si>
    <t>宝嘉可壓小差</t>
    <phoneticPr fontId="1" type="noConversion"/>
  </si>
  <si>
    <t>1.00-1.19</t>
    <phoneticPr fontId="1" type="noConversion"/>
  </si>
  <si>
    <t>4'</t>
    <phoneticPr fontId="1" type="noConversion"/>
  </si>
  <si>
    <t>430 2BA</t>
    <phoneticPr fontId="1" type="noConversion"/>
  </si>
  <si>
    <t>1.0(0.90-0.99)</t>
    <phoneticPr fontId="1" type="noConversion"/>
  </si>
  <si>
    <t>0.9(0.87)</t>
    <phoneticPr fontId="1" type="noConversion"/>
  </si>
  <si>
    <t>0.9(0.80-0.89)</t>
    <phoneticPr fontId="1" type="noConversion"/>
  </si>
  <si>
    <t>0.8(0.77)</t>
    <phoneticPr fontId="1" type="noConversion"/>
  </si>
  <si>
    <t>0.7(0.67)</t>
    <phoneticPr fontId="1" type="noConversion"/>
  </si>
  <si>
    <r>
      <t>0.7(</t>
    </r>
    <r>
      <rPr>
        <b/>
        <sz val="12"/>
        <color theme="1"/>
        <rFont val="新細明體"/>
        <family val="3"/>
        <charset val="136"/>
        <scheme val="minor"/>
      </rPr>
      <t>0.60</t>
    </r>
    <r>
      <rPr>
        <sz val="12"/>
        <color theme="1"/>
        <rFont val="新細明體"/>
        <family val="2"/>
        <charset val="134"/>
        <scheme val="minor"/>
      </rPr>
      <t>-0.69)</t>
    </r>
    <phoneticPr fontId="1" type="noConversion"/>
  </si>
  <si>
    <t>0.6(0.59)</t>
    <phoneticPr fontId="1" type="noConversion"/>
  </si>
  <si>
    <r>
      <t>0.6(</t>
    </r>
    <r>
      <rPr>
        <b/>
        <sz val="12"/>
        <color theme="1"/>
        <rFont val="新細明體"/>
        <family val="3"/>
        <charset val="136"/>
        <scheme val="minor"/>
      </rPr>
      <t>0.50</t>
    </r>
    <r>
      <rPr>
        <sz val="12"/>
        <color theme="1"/>
        <rFont val="新細明體"/>
        <family val="2"/>
        <charset val="134"/>
        <scheme val="minor"/>
      </rPr>
      <t>-0.59)</t>
    </r>
    <phoneticPr fontId="1" type="noConversion"/>
  </si>
  <si>
    <t>0.5(0.49)</t>
    <phoneticPr fontId="1" type="noConversion"/>
  </si>
  <si>
    <t>0.4(0.39)</t>
    <phoneticPr fontId="1" type="noConversion"/>
  </si>
  <si>
    <t>0.4(0.35-0.39)</t>
    <phoneticPr fontId="1" type="noConversion"/>
  </si>
  <si>
    <t>0.35(0.30-0.34)</t>
    <phoneticPr fontId="1" type="noConversion"/>
  </si>
  <si>
    <t>价格</t>
    <phoneticPr fontId="1" type="noConversion"/>
  </si>
  <si>
    <t>寬</t>
    <phoneticPr fontId="1" type="noConversion"/>
  </si>
  <si>
    <t>鋼種</t>
    <phoneticPr fontId="1" type="noConversion"/>
  </si>
  <si>
    <t>0.8(0.70-0.79)</t>
    <phoneticPr fontId="1" type="noConversion"/>
  </si>
  <si>
    <r>
      <t>0.5(</t>
    </r>
    <r>
      <rPr>
        <b/>
        <sz val="12"/>
        <color theme="1"/>
        <rFont val="新細明體"/>
        <family val="3"/>
        <charset val="136"/>
        <scheme val="minor"/>
      </rPr>
      <t>0.40</t>
    </r>
    <r>
      <rPr>
        <sz val="12"/>
        <color theme="1"/>
        <rFont val="新細明體"/>
        <family val="3"/>
        <charset val="136"/>
        <scheme val="minor"/>
      </rPr>
      <t>-0.49)</t>
    </r>
    <phoneticPr fontId="1" type="noConversion"/>
  </si>
  <si>
    <r>
      <t>0.6(</t>
    </r>
    <r>
      <rPr>
        <b/>
        <sz val="12"/>
        <color theme="1"/>
        <rFont val="新細明體"/>
        <family val="3"/>
        <charset val="136"/>
        <scheme val="minor"/>
      </rPr>
      <t>0.50</t>
    </r>
    <r>
      <rPr>
        <sz val="12"/>
        <color theme="1"/>
        <rFont val="新細明體"/>
        <family val="3"/>
        <charset val="136"/>
        <scheme val="minor"/>
      </rPr>
      <t>-0.59)</t>
    </r>
    <phoneticPr fontId="1" type="noConversion"/>
  </si>
  <si>
    <r>
      <t>0.7(</t>
    </r>
    <r>
      <rPr>
        <b/>
        <sz val="12"/>
        <color theme="1"/>
        <rFont val="新細明體"/>
        <family val="3"/>
        <charset val="136"/>
        <scheme val="minor"/>
      </rPr>
      <t>0.60</t>
    </r>
    <r>
      <rPr>
        <sz val="12"/>
        <color theme="1"/>
        <rFont val="新細明體"/>
        <family val="3"/>
        <charset val="136"/>
        <scheme val="minor"/>
      </rPr>
      <t>-0.69)</t>
    </r>
    <phoneticPr fontId="1" type="noConversion"/>
  </si>
  <si>
    <t>聯眾(現貨)</t>
    <phoneticPr fontId="1" type="noConversion"/>
  </si>
  <si>
    <t>1.20-1.50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</si>
  <si>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0.45</t>
    </r>
    <r>
      <rPr>
        <sz val="12"/>
        <color theme="1"/>
        <rFont val="新細明體"/>
        <family val="2"/>
        <charset val="134"/>
        <scheme val="minor"/>
      </rPr>
      <t>(0.43-0.49)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</si>
  <si>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0.5</t>
    </r>
    <r>
      <rPr>
        <sz val="12"/>
        <color theme="1"/>
        <rFont val="新細明體"/>
        <family val="2"/>
        <charset val="134"/>
        <scheme val="minor"/>
      </rPr>
      <t>(0.50-0.51)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</si>
  <si>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0.6-1.1</t>
    </r>
    <r>
      <rPr>
        <sz val="12"/>
        <color theme="1"/>
        <rFont val="新細明體"/>
        <family val="2"/>
        <charset val="134"/>
        <scheme val="minor"/>
      </rPr>
      <t>(0.52-1.19)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</si>
  <si>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0.35</t>
    </r>
    <r>
      <rPr>
        <sz val="12"/>
        <color theme="1"/>
        <rFont val="新細明體"/>
        <family val="3"/>
        <charset val="136"/>
        <scheme val="minor"/>
      </rPr>
      <t>(0.31-0.36)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</si>
  <si>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0.4 小差</t>
    </r>
    <r>
      <rPr>
        <sz val="12"/>
        <color theme="1"/>
        <rFont val="新細明體"/>
        <family val="3"/>
        <charset val="136"/>
        <scheme val="minor"/>
      </rPr>
      <t>(0.37-0.39)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</si>
  <si>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0.40</t>
    </r>
    <r>
      <rPr>
        <sz val="12"/>
        <color theme="1"/>
        <rFont val="新細明體"/>
        <family val="3"/>
        <charset val="136"/>
        <scheme val="minor"/>
      </rPr>
      <t>(0.40-0.42)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</si>
  <si>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0.3</t>
    </r>
    <r>
      <rPr>
        <sz val="12"/>
        <color theme="1"/>
        <rFont val="新細明體"/>
        <family val="3"/>
        <charset val="136"/>
        <scheme val="minor"/>
      </rPr>
      <t>(0.29-0.30)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</si>
  <si>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0.3小差</t>
    </r>
    <r>
      <rPr>
        <sz val="12"/>
        <color theme="1"/>
        <rFont val="新細明體"/>
        <family val="2"/>
        <charset val="134"/>
        <scheme val="minor"/>
      </rPr>
      <t>(0.27-0.29)</t>
    </r>
    <phoneticPr fontId="1" type="noConversion"/>
  </si>
  <si>
    <t>0.25(0.24-0.26)</t>
    <phoneticPr fontId="1" type="noConversion"/>
  </si>
  <si>
    <t>甬金 BA</t>
    <phoneticPr fontId="1" type="noConversion"/>
  </si>
  <si>
    <r>
      <t>0.8(</t>
    </r>
    <r>
      <rPr>
        <b/>
        <sz val="12"/>
        <color rgb="FFFF0000"/>
        <rFont val="新細明體"/>
        <family val="1"/>
        <charset val="136"/>
        <scheme val="minor"/>
      </rPr>
      <t>0.70</t>
    </r>
    <r>
      <rPr>
        <sz val="12"/>
        <color rgb="FFFF0000"/>
        <rFont val="新細明體"/>
        <family val="1"/>
        <charset val="136"/>
        <scheme val="minor"/>
      </rPr>
      <t>-0.79)</t>
    </r>
    <phoneticPr fontId="1" type="noConversion"/>
  </si>
  <si>
    <t>宝嘉(期/現貨)</t>
    <phoneticPr fontId="1" type="noConversion"/>
  </si>
  <si>
    <t>宏旺 2BA</t>
    <phoneticPr fontId="1" type="noConversion"/>
  </si>
  <si>
    <t>潤鑫</t>
    <phoneticPr fontId="1" type="noConversion"/>
  </si>
  <si>
    <t>0.4(0.36-0.39)</t>
    <phoneticPr fontId="1" type="noConversion"/>
  </si>
  <si>
    <r>
      <t>0.5(</t>
    </r>
    <r>
      <rPr>
        <b/>
        <sz val="12"/>
        <color theme="1"/>
        <rFont val="新細明體"/>
        <family val="3"/>
        <charset val="136"/>
        <scheme val="minor"/>
      </rPr>
      <t>0.40</t>
    </r>
    <r>
      <rPr>
        <sz val="12"/>
        <color theme="1"/>
        <rFont val="新細明體"/>
        <family val="2"/>
        <charset val="134"/>
        <scheme val="minor"/>
      </rPr>
      <t>-0.49)</t>
    </r>
    <phoneticPr fontId="1" type="noConversion"/>
  </si>
  <si>
    <t>0.35(0.30-0.35)</t>
    <phoneticPr fontId="1" type="noConversion"/>
  </si>
  <si>
    <t>0.3(0.26-0.29)</t>
    <phoneticPr fontId="1" type="noConversion"/>
  </si>
  <si>
    <t>0.25(0.23-0.25)</t>
    <phoneticPr fontId="1" type="noConversion"/>
  </si>
  <si>
    <t>2B-15</t>
    <phoneticPr fontId="1" type="noConversion"/>
  </si>
  <si>
    <t>1000修边+60 / 1280+25</t>
    <phoneticPr fontId="1" type="noConversion"/>
  </si>
  <si>
    <t>1280 +20/ 1000 修边+60</t>
    <phoneticPr fontId="1" type="noConversion"/>
  </si>
  <si>
    <t>0.27-0.29</t>
    <phoneticPr fontId="1" type="noConversion"/>
  </si>
  <si>
    <t>0.30-0.33</t>
    <phoneticPr fontId="1" type="noConversion"/>
  </si>
  <si>
    <t>0.34-0.37</t>
    <phoneticPr fontId="1" type="noConversion"/>
  </si>
  <si>
    <t>0.38-0.43</t>
    <phoneticPr fontId="1" type="noConversion"/>
  </si>
  <si>
    <t>0.44-0.47</t>
    <phoneticPr fontId="1" type="noConversion"/>
  </si>
  <si>
    <t>0.48-0.57</t>
    <phoneticPr fontId="1" type="noConversion"/>
  </si>
  <si>
    <t>0.58-1.2</t>
    <phoneticPr fontId="1" type="noConversion"/>
  </si>
  <si>
    <t>1.21-1.5</t>
    <phoneticPr fontId="1" type="noConversion"/>
  </si>
  <si>
    <t>1280+15</t>
    <phoneticPr fontId="1" type="noConversion"/>
  </si>
  <si>
    <t>上克</t>
    <phoneticPr fontId="1" type="noConversion"/>
  </si>
  <si>
    <t>0.31-0.35</t>
    <phoneticPr fontId="1" type="noConversion"/>
  </si>
  <si>
    <t>0.36-0.39</t>
    <phoneticPr fontId="1" type="noConversion"/>
  </si>
  <si>
    <t>0.40-0.50</t>
    <phoneticPr fontId="9" type="noConversion"/>
  </si>
  <si>
    <t>0.51-0.6</t>
    <phoneticPr fontId="1" type="noConversion"/>
  </si>
  <si>
    <t>0.61-0.7</t>
    <phoneticPr fontId="9" type="noConversion"/>
  </si>
  <si>
    <t>0.71-0.8</t>
    <phoneticPr fontId="1" type="noConversion"/>
  </si>
  <si>
    <t>0.81-0.9</t>
    <phoneticPr fontId="9" type="noConversion"/>
  </si>
  <si>
    <t>0.91-1.0</t>
    <phoneticPr fontId="1" type="noConversion"/>
  </si>
  <si>
    <t>1.01-1.2</t>
    <phoneticPr fontId="9" type="noConversion"/>
  </si>
  <si>
    <t>盛鑫 2BA</t>
    <phoneticPr fontId="1" type="noConversion"/>
  </si>
  <si>
    <t>磨沙料-30</t>
    <phoneticPr fontId="1" type="noConversion"/>
  </si>
  <si>
    <r>
      <t xml:space="preserve">太鋼: 1550 USD/MT </t>
    </r>
    <r>
      <rPr>
        <sz val="11"/>
        <color theme="1"/>
        <rFont val="新細明體"/>
        <family val="4"/>
        <charset val="134"/>
        <scheme val="minor"/>
      </rPr>
      <t xml:space="preserve">(現貨)      </t>
    </r>
    <r>
      <rPr>
        <sz val="12"/>
        <color theme="1"/>
        <rFont val="新細明體"/>
        <family val="2"/>
        <charset val="134"/>
        <scheme val="minor"/>
      </rPr>
      <t xml:space="preserve">   </t>
    </r>
    <phoneticPr fontId="1" type="noConversion"/>
  </si>
  <si>
    <t xml:space="preserve">酒鋼: 4' 1550 / 5' 1550USD/MT (現貨)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</si>
</sst>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/d;@"/>
  </numFmts>
  <fonts count="16">
    <font>
      <sz val="12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2"/>
      <color theme="1"/>
      <name val="新細明體"/>
      <family val="3"/>
      <charset val="136"/>
      <scheme val="minor"/>
    </font>
    <font>
      <sz val="12"/>
      <color theme="1"/>
      <name val="新細明體"/>
      <family val="3"/>
      <charset val="136"/>
      <scheme val="minor"/>
    </font>
    <font>
      <sz val="10"/>
      <color rgb="FFFF0000"/>
      <name val="新細明體"/>
      <family val="3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4"/>
      <scheme val="minor"/>
    </font>
    <font>
      <sz val="11"/>
      <color rgb="FFFF0000"/>
      <name val="新細明體"/>
      <family val="2"/>
      <charset val="134"/>
      <scheme val="minor"/>
    </font>
    <font>
      <sz val="12"/>
      <color rgb="FFFF0000"/>
      <name val="新細明體"/>
      <family val="4"/>
      <charset val="134"/>
      <scheme val="minor"/>
    </font>
    <font>
      <sz val="11"/>
      <color theme="1"/>
      <name val="新細明體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58" fontId="0" fillId="0" borderId="0" xfId="0" applyNumberForma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B0C-2033-4165-A018-0866C5647A6E}">
  <dimension ref="A1:O26"/>
  <sheetViews>
    <sheetView tabSelected="1" workbookViewId="0"/>
  </sheetViews>
  <sheetFormatPr baseColWidth="10" defaultColWidth="8.83203125" defaultRowHeight="15"/>
  <cols>
    <col min="1" max="1" width="15.33203125" customWidth="1"/>
    <col min="2" max="2" width="6.6640625" customWidth="1"/>
    <col min="3" max="3" width="15.33203125" customWidth="1"/>
    <col min="4" max="4" width="9.1640625" customWidth="1"/>
    <col min="5" max="5" width="15.33203125" customWidth="1"/>
    <col min="7" max="7" width="18.33203125" customWidth="1"/>
    <col min="9" max="9" width="17.33203125" customWidth="1"/>
    <col min="10" max="10" width="8.1640625" customWidth="1"/>
    <col min="11" max="11" width="13.1640625" customWidth="1"/>
    <col min="12" max="12" width="8.1640625" customWidth="1"/>
    <col min="13" max="13" width="17.83203125" customWidth="1"/>
    <col min="14" max="14" width="8.6640625" customWidth="1"/>
    <col min="15" max="15" width="16.1640625" customWidth="1"/>
  </cols>
  <sheetData>
    <row r="1" spans="1:15" ht="34.5" customHeight="1" thickBot="1">
      <c r="A1" s="23">
        <v>44679</v>
      </c>
      <c r="B1" s="43"/>
      <c r="C1" s="53" t="s">
        <v>71</v>
      </c>
      <c r="D1" s="53"/>
      <c r="E1" s="53" t="s">
        <v>70</v>
      </c>
      <c r="F1" s="53"/>
      <c r="G1" s="66"/>
      <c r="H1" s="66"/>
      <c r="I1" s="66"/>
      <c r="J1" s="66"/>
      <c r="K1" s="29"/>
      <c r="L1" s="29"/>
    </row>
    <row r="2" spans="1:15" ht="16" thickTop="1">
      <c r="A2" s="19" t="s">
        <v>20</v>
      </c>
      <c r="B2" s="22" t="s">
        <v>19</v>
      </c>
      <c r="C2" s="21" t="s">
        <v>38</v>
      </c>
      <c r="D2" s="20" t="s">
        <v>18</v>
      </c>
      <c r="E2" s="19" t="s">
        <v>25</v>
      </c>
      <c r="F2" s="18" t="s">
        <v>18</v>
      </c>
      <c r="G2" s="19" t="s">
        <v>39</v>
      </c>
      <c r="H2" s="18" t="s">
        <v>18</v>
      </c>
      <c r="I2" s="17" t="s">
        <v>40</v>
      </c>
      <c r="J2" s="14" t="s">
        <v>18</v>
      </c>
      <c r="K2" s="16" t="s">
        <v>68</v>
      </c>
      <c r="L2" s="15" t="s">
        <v>18</v>
      </c>
      <c r="M2" s="16" t="s">
        <v>36</v>
      </c>
      <c r="N2" s="15" t="s">
        <v>18</v>
      </c>
      <c r="O2" s="15" t="s">
        <v>58</v>
      </c>
    </row>
    <row r="3" spans="1:15">
      <c r="A3" s="11" t="s">
        <v>5</v>
      </c>
      <c r="B3" s="7" t="s">
        <v>4</v>
      </c>
      <c r="C3" s="13">
        <v>0.3</v>
      </c>
      <c r="D3" s="47">
        <v>1870</v>
      </c>
      <c r="E3" s="11" t="s">
        <v>17</v>
      </c>
      <c r="F3" s="10">
        <f>F12+240</f>
        <v>1705</v>
      </c>
      <c r="G3" s="11" t="s">
        <v>35</v>
      </c>
      <c r="H3" s="3">
        <f>H11+220</f>
        <v>1745</v>
      </c>
      <c r="I3" s="4" t="s">
        <v>45</v>
      </c>
      <c r="J3" s="3">
        <f>J14+350</f>
        <v>1820</v>
      </c>
      <c r="K3" s="7" t="s">
        <v>49</v>
      </c>
      <c r="L3" s="3">
        <f>L9+160</f>
        <v>1640</v>
      </c>
      <c r="M3" s="4" t="s">
        <v>59</v>
      </c>
      <c r="N3" s="3">
        <f>N6+105</f>
        <v>1705</v>
      </c>
      <c r="O3" s="3">
        <f>O6+105</f>
        <v>1690</v>
      </c>
    </row>
    <row r="4" spans="1:15">
      <c r="A4" s="11" t="s">
        <v>5</v>
      </c>
      <c r="B4" s="7" t="s">
        <v>4</v>
      </c>
      <c r="C4" s="13" t="s">
        <v>15</v>
      </c>
      <c r="D4" s="48">
        <v>1815</v>
      </c>
      <c r="E4" s="11" t="s">
        <v>16</v>
      </c>
      <c r="F4" s="10">
        <f>F12+190</f>
        <v>1655</v>
      </c>
      <c r="G4" s="33" t="s">
        <v>34</v>
      </c>
      <c r="H4" s="3">
        <f>H11+140</f>
        <v>1665</v>
      </c>
      <c r="I4" s="4" t="s">
        <v>44</v>
      </c>
      <c r="J4" s="3">
        <f>J14+285</f>
        <v>1755</v>
      </c>
      <c r="K4" s="7" t="s">
        <v>50</v>
      </c>
      <c r="L4" s="3">
        <f>L9+115</f>
        <v>1595</v>
      </c>
      <c r="M4" s="4" t="s">
        <v>60</v>
      </c>
      <c r="N4" s="3">
        <f>N6+65</f>
        <v>1665</v>
      </c>
      <c r="O4" s="3">
        <f>O6+65</f>
        <v>1650</v>
      </c>
    </row>
    <row r="5" spans="1:15">
      <c r="A5" s="11" t="s">
        <v>5</v>
      </c>
      <c r="B5" s="7" t="s">
        <v>4</v>
      </c>
      <c r="C5" s="13" t="s">
        <v>14</v>
      </c>
      <c r="D5" s="48">
        <v>1810</v>
      </c>
      <c r="E5" s="24" t="s">
        <v>22</v>
      </c>
      <c r="F5" s="26">
        <f>F12+125</f>
        <v>1590</v>
      </c>
      <c r="G5" s="33" t="s">
        <v>33</v>
      </c>
      <c r="H5" s="38">
        <f>H11+115</f>
        <v>1640</v>
      </c>
      <c r="I5" s="4" t="s">
        <v>43</v>
      </c>
      <c r="J5" s="3">
        <f>J14+210</f>
        <v>1680</v>
      </c>
      <c r="K5" s="7" t="s">
        <v>51</v>
      </c>
      <c r="L5" s="3">
        <f>L9+80</f>
        <v>1560</v>
      </c>
      <c r="M5" s="4" t="s">
        <v>61</v>
      </c>
      <c r="N5" s="3">
        <f>N6+30</f>
        <v>1630</v>
      </c>
      <c r="O5" s="3">
        <f>O6+30</f>
        <v>1615</v>
      </c>
    </row>
    <row r="6" spans="1:15">
      <c r="A6" s="11" t="s">
        <v>5</v>
      </c>
      <c r="B6" s="7" t="s">
        <v>4</v>
      </c>
      <c r="C6" s="13" t="s">
        <v>12</v>
      </c>
      <c r="D6" s="48">
        <v>1810</v>
      </c>
      <c r="E6" s="24" t="s">
        <v>23</v>
      </c>
      <c r="F6" s="26">
        <f>F12+110</f>
        <v>1575</v>
      </c>
      <c r="G6" s="33" t="s">
        <v>30</v>
      </c>
      <c r="H6" s="38">
        <f>H11+100</f>
        <v>1625</v>
      </c>
      <c r="I6" s="4" t="s">
        <v>41</v>
      </c>
      <c r="J6" s="3">
        <f>J14+175</f>
        <v>1645</v>
      </c>
      <c r="K6" s="7" t="s">
        <v>52</v>
      </c>
      <c r="L6" s="3">
        <f>L9+45</f>
        <v>1525</v>
      </c>
      <c r="M6" s="4" t="s">
        <v>62</v>
      </c>
      <c r="N6" s="3">
        <v>1600</v>
      </c>
      <c r="O6" s="3">
        <v>1585</v>
      </c>
    </row>
    <row r="7" spans="1:15">
      <c r="A7" s="11" t="s">
        <v>5</v>
      </c>
      <c r="B7" s="7" t="s">
        <v>4</v>
      </c>
      <c r="C7" s="7" t="s">
        <v>10</v>
      </c>
      <c r="D7" s="49">
        <v>1785</v>
      </c>
      <c r="E7" s="24" t="s">
        <v>24</v>
      </c>
      <c r="F7" s="26">
        <f>F12+80</f>
        <v>1545</v>
      </c>
      <c r="G7" s="33" t="s">
        <v>31</v>
      </c>
      <c r="H7" s="39">
        <f>H11+60</f>
        <v>1585</v>
      </c>
      <c r="I7" s="4" t="s">
        <v>42</v>
      </c>
      <c r="J7" s="32">
        <f>J14+125</f>
        <v>1595</v>
      </c>
      <c r="K7" s="7" t="s">
        <v>53</v>
      </c>
      <c r="L7" s="3">
        <f>L9+30</f>
        <v>1510</v>
      </c>
      <c r="M7" s="4" t="s">
        <v>63</v>
      </c>
      <c r="N7" s="3">
        <f>N6-15</f>
        <v>1585</v>
      </c>
      <c r="O7" s="3">
        <f>O6-15</f>
        <v>1570</v>
      </c>
    </row>
    <row r="8" spans="1:15">
      <c r="A8" s="11" t="s">
        <v>5</v>
      </c>
      <c r="B8" s="7" t="s">
        <v>4</v>
      </c>
      <c r="C8" s="7" t="s">
        <v>9</v>
      </c>
      <c r="D8" s="49">
        <v>1800</v>
      </c>
      <c r="E8" s="24" t="s">
        <v>21</v>
      </c>
      <c r="F8" s="25">
        <f>F12+65</f>
        <v>1530</v>
      </c>
      <c r="G8" s="33" t="s">
        <v>32</v>
      </c>
      <c r="H8" s="32">
        <f>H11+45</f>
        <v>1570</v>
      </c>
      <c r="I8" s="4" t="s">
        <v>13</v>
      </c>
      <c r="J8" s="32">
        <f>J14+110</f>
        <v>1580</v>
      </c>
      <c r="K8" s="7" t="s">
        <v>54</v>
      </c>
      <c r="L8" s="3">
        <f>L9+15</f>
        <v>1495</v>
      </c>
      <c r="M8" s="4" t="s">
        <v>64</v>
      </c>
      <c r="N8" s="3">
        <f>N6-30</f>
        <v>1570</v>
      </c>
      <c r="O8" s="3">
        <f>O6-30</f>
        <v>1555</v>
      </c>
    </row>
    <row r="9" spans="1:15">
      <c r="A9" s="11" t="s">
        <v>5</v>
      </c>
      <c r="B9" s="7" t="s">
        <v>4</v>
      </c>
      <c r="C9" s="7" t="s">
        <v>7</v>
      </c>
      <c r="D9" s="49">
        <v>1800</v>
      </c>
      <c r="E9" s="11" t="s">
        <v>8</v>
      </c>
      <c r="F9" s="10">
        <f>F12+45</f>
        <v>1510</v>
      </c>
      <c r="G9" s="33" t="s">
        <v>27</v>
      </c>
      <c r="H9" s="3">
        <f>H11+30</f>
        <v>1555</v>
      </c>
      <c r="I9" s="4" t="s">
        <v>11</v>
      </c>
      <c r="J9" s="40">
        <f>J14+80</f>
        <v>1550</v>
      </c>
      <c r="K9" s="46" t="s">
        <v>55</v>
      </c>
      <c r="L9" s="67">
        <v>1480</v>
      </c>
      <c r="M9" s="4" t="s">
        <v>65</v>
      </c>
      <c r="N9" s="3">
        <f>N6-30</f>
        <v>1570</v>
      </c>
      <c r="O9" s="3">
        <f>O6-30</f>
        <v>1555</v>
      </c>
    </row>
    <row r="10" spans="1:15">
      <c r="A10" s="11" t="s">
        <v>5</v>
      </c>
      <c r="B10" s="7" t="s">
        <v>4</v>
      </c>
      <c r="C10" s="12">
        <v>1</v>
      </c>
      <c r="D10" s="49">
        <v>1800</v>
      </c>
      <c r="E10" s="11" t="s">
        <v>6</v>
      </c>
      <c r="F10" s="10">
        <f>F12+30</f>
        <v>1495</v>
      </c>
      <c r="G10" s="33" t="s">
        <v>28</v>
      </c>
      <c r="H10" s="32">
        <f>H11+15</f>
        <v>1540</v>
      </c>
      <c r="I10" s="37" t="s">
        <v>37</v>
      </c>
      <c r="J10" s="41">
        <f>J14+65</f>
        <v>1535</v>
      </c>
      <c r="K10" s="7" t="s">
        <v>56</v>
      </c>
      <c r="L10" s="3">
        <f>L9+30</f>
        <v>1510</v>
      </c>
      <c r="M10" s="4" t="s">
        <v>66</v>
      </c>
      <c r="N10" s="3">
        <f>N6-30</f>
        <v>1570</v>
      </c>
      <c r="O10" s="3">
        <f>O6-30</f>
        <v>1555</v>
      </c>
    </row>
    <row r="11" spans="1:15" ht="16" thickBot="1">
      <c r="A11" s="9" t="s">
        <v>5</v>
      </c>
      <c r="B11" s="8" t="s">
        <v>4</v>
      </c>
      <c r="C11" s="8">
        <v>1.2</v>
      </c>
      <c r="D11" s="50">
        <v>1800</v>
      </c>
      <c r="E11" s="6" t="s">
        <v>3</v>
      </c>
      <c r="F11" s="27">
        <f>F12+15</f>
        <v>1480</v>
      </c>
      <c r="G11" s="34" t="s">
        <v>29</v>
      </c>
      <c r="H11" s="32">
        <v>1525</v>
      </c>
      <c r="I11" s="4" t="s">
        <v>8</v>
      </c>
      <c r="J11" s="3">
        <f>J14+50</f>
        <v>1520</v>
      </c>
      <c r="K11" s="35"/>
      <c r="L11" s="36"/>
      <c r="M11" s="1" t="s">
        <v>67</v>
      </c>
      <c r="N11" s="31">
        <f>N6-30</f>
        <v>1570</v>
      </c>
      <c r="O11" s="31">
        <f>O6-30</f>
        <v>1555</v>
      </c>
    </row>
    <row r="12" spans="1:15" ht="18.75" customHeight="1" thickTop="1" thickBot="1">
      <c r="C12" s="54" t="s">
        <v>2</v>
      </c>
      <c r="D12" s="55"/>
      <c r="E12" s="2" t="s">
        <v>1</v>
      </c>
      <c r="F12" s="28">
        <v>1465</v>
      </c>
      <c r="G12" s="2" t="s">
        <v>26</v>
      </c>
      <c r="H12" s="31">
        <f>H10+45</f>
        <v>1585</v>
      </c>
      <c r="I12" s="4" t="s">
        <v>6</v>
      </c>
      <c r="J12" s="3">
        <f>J14+30</f>
        <v>1500</v>
      </c>
      <c r="K12" s="51" t="s">
        <v>57</v>
      </c>
      <c r="L12" s="52"/>
    </row>
    <row r="13" spans="1:15" ht="21" customHeight="1" thickTop="1" thickBot="1">
      <c r="C13" s="56" t="s">
        <v>0</v>
      </c>
      <c r="D13" s="57"/>
      <c r="E13" s="58" t="s">
        <v>47</v>
      </c>
      <c r="F13" s="59"/>
      <c r="G13" s="58" t="s">
        <v>47</v>
      </c>
      <c r="H13" s="59"/>
      <c r="I13" s="5" t="s">
        <v>3</v>
      </c>
      <c r="J13" s="3">
        <f>J14+15</f>
        <v>1485</v>
      </c>
    </row>
    <row r="14" spans="1:15" ht="20" customHeight="1" thickBot="1">
      <c r="E14" s="60" t="s">
        <v>46</v>
      </c>
      <c r="F14" s="61"/>
      <c r="G14" s="62" t="s">
        <v>69</v>
      </c>
      <c r="H14" s="63"/>
      <c r="I14" s="42" t="s">
        <v>1</v>
      </c>
      <c r="J14" s="3">
        <v>1470</v>
      </c>
    </row>
    <row r="15" spans="1:15" ht="16" thickBot="1">
      <c r="I15" s="30">
        <v>2</v>
      </c>
      <c r="J15" s="3">
        <f>J14</f>
        <v>1470</v>
      </c>
    </row>
    <row r="16" spans="1:15" ht="17" thickTop="1" thickBot="1">
      <c r="I16" s="64" t="s">
        <v>48</v>
      </c>
      <c r="J16" s="65"/>
    </row>
    <row r="17" spans="9:10">
      <c r="I17" s="45"/>
      <c r="J17" s="44"/>
    </row>
    <row r="18" spans="9:10">
      <c r="I18" s="44"/>
      <c r="J18" s="44"/>
    </row>
    <row r="19" spans="9:10">
      <c r="I19" s="44"/>
      <c r="J19" s="44"/>
    </row>
    <row r="20" spans="9:10">
      <c r="I20" s="44"/>
      <c r="J20" s="44"/>
    </row>
    <row r="21" spans="9:10">
      <c r="I21" s="44"/>
      <c r="J21" s="44"/>
    </row>
    <row r="22" spans="9:10">
      <c r="I22" s="44"/>
      <c r="J22" s="44"/>
    </row>
    <row r="23" spans="9:10">
      <c r="I23" s="44"/>
      <c r="J23" s="44"/>
    </row>
    <row r="24" spans="9:10">
      <c r="I24" s="44"/>
      <c r="J24" s="44"/>
    </row>
    <row r="25" spans="9:10">
      <c r="I25" s="44"/>
      <c r="J25" s="44"/>
    </row>
    <row r="26" spans="9:10">
      <c r="I26" s="44"/>
      <c r="J26" s="44"/>
    </row>
  </sheetData>
  <mergeCells count="12">
    <mergeCell ref="E14:F14"/>
    <mergeCell ref="G14:H14"/>
    <mergeCell ref="G13:H13"/>
    <mergeCell ref="I16:J16"/>
    <mergeCell ref="G1:H1"/>
    <mergeCell ref="I1:J1"/>
    <mergeCell ref="K12:L12"/>
    <mergeCell ref="C1:D1"/>
    <mergeCell ref="E1:F1"/>
    <mergeCell ref="C12:D12"/>
    <mergeCell ref="C13:D13"/>
    <mergeCell ref="E13:F13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Chia Lin Hsu</cp:lastModifiedBy>
  <cp:lastPrinted>2020-11-11T02:37:46Z</cp:lastPrinted>
  <dcterms:created xsi:type="dcterms:W3CDTF">2020-10-12T02:59:53Z</dcterms:created>
  <dcterms:modified xsi:type="dcterms:W3CDTF">2022-04-28T06:56:20Z</dcterms:modified>
</cp:coreProperties>
</file>